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eu Drive\__AULA\_Caracterizacao_Aulas\"/>
    </mc:Choice>
  </mc:AlternateContent>
  <xr:revisionPtr revIDLastSave="0" documentId="13_ncr:1_{ADA6BA94-DDD0-4C84-8184-37BB86F89A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7" i="1"/>
  <c r="K7" i="1"/>
  <c r="K8" i="1"/>
  <c r="J9" i="1"/>
  <c r="K9" i="1"/>
  <c r="J10" i="1"/>
  <c r="K10" i="1"/>
  <c r="I8" i="1"/>
  <c r="I9" i="1"/>
  <c r="I10" i="1"/>
  <c r="H8" i="1"/>
  <c r="H7" i="1"/>
  <c r="I7" i="1"/>
  <c r="H9" i="1"/>
  <c r="H10" i="1"/>
  <c r="G10" i="1"/>
  <c r="G9" i="1"/>
  <c r="G8" i="1"/>
  <c r="G7" i="1"/>
  <c r="J11" i="1" l="1"/>
  <c r="G11" i="1"/>
  <c r="J20" i="1"/>
  <c r="J18" i="1"/>
  <c r="J19" i="1"/>
  <c r="J17" i="1"/>
  <c r="L10" i="1"/>
  <c r="L8" i="1"/>
  <c r="N8" i="1" s="1"/>
  <c r="L7" i="1"/>
  <c r="Q7" i="1" s="1"/>
  <c r="I11" i="1"/>
  <c r="I17" i="1" s="1"/>
  <c r="L9" i="1"/>
  <c r="P9" i="1" s="1"/>
  <c r="K11" i="1"/>
  <c r="K18" i="1" s="1"/>
  <c r="H11" i="1"/>
  <c r="P8" i="1" l="1"/>
  <c r="K19" i="1"/>
  <c r="K17" i="1"/>
  <c r="Q8" i="1"/>
  <c r="O8" i="1"/>
  <c r="L11" i="1"/>
  <c r="M7" i="1" s="1"/>
  <c r="O7" i="1"/>
  <c r="Q9" i="1"/>
  <c r="I18" i="1"/>
  <c r="N9" i="1"/>
  <c r="H17" i="1"/>
  <c r="O9" i="1"/>
  <c r="N10" i="1"/>
  <c r="H20" i="1"/>
  <c r="Q10" i="1"/>
  <c r="I19" i="1"/>
  <c r="K20" i="1"/>
  <c r="O10" i="1"/>
  <c r="O11" i="1"/>
  <c r="P10" i="1"/>
  <c r="N7" i="1"/>
  <c r="I20" i="1"/>
  <c r="H18" i="1"/>
  <c r="P7" i="1"/>
  <c r="H19" i="1"/>
  <c r="Q11" i="1" l="1"/>
  <c r="M10" i="1"/>
  <c r="M9" i="1"/>
  <c r="M8" i="1"/>
  <c r="P11" i="1"/>
  <c r="N11" i="1"/>
  <c r="R11" i="1" l="1"/>
  <c r="N17" i="1"/>
  <c r="D11" i="1" l="1"/>
  <c r="E11" i="1"/>
  <c r="F11" i="1"/>
  <c r="C11" i="1"/>
  <c r="R7" i="1" l="1"/>
  <c r="R8" i="1"/>
  <c r="R10" i="1"/>
  <c r="O17" i="1"/>
  <c r="P17" i="1"/>
  <c r="Q17" i="1"/>
  <c r="R9" i="1"/>
  <c r="N18" i="1" l="1"/>
  <c r="P18" i="1"/>
  <c r="Q18" i="1"/>
  <c r="O18" i="1"/>
  <c r="O20" i="1"/>
  <c r="P20" i="1"/>
  <c r="Q20" i="1"/>
  <c r="N20" i="1"/>
  <c r="N19" i="1"/>
  <c r="O19" i="1"/>
  <c r="P19" i="1"/>
  <c r="Q19" i="1"/>
  <c r="M11" i="1"/>
  <c r="N12" i="1" s="1"/>
  <c r="H21" i="1"/>
  <c r="K21" i="1"/>
  <c r="I21" i="1"/>
  <c r="J21" i="1"/>
  <c r="Q21" i="1" l="1"/>
  <c r="P21" i="1"/>
  <c r="N21" i="1"/>
  <c r="O21" i="1"/>
  <c r="P12" i="1"/>
  <c r="O12" i="1"/>
  <c r="Q12" i="1"/>
  <c r="R12" i="1" l="1"/>
</calcChain>
</file>

<file path=xl/sharedStrings.xml><?xml version="1.0" encoding="utf-8"?>
<sst xmlns="http://schemas.openxmlformats.org/spreadsheetml/2006/main" count="62" uniqueCount="30">
  <si>
    <t>Cesta 1</t>
  </si>
  <si>
    <t>Cesta 2</t>
  </si>
  <si>
    <t>Cesta 3</t>
  </si>
  <si>
    <t>Cesta 4</t>
  </si>
  <si>
    <t>Laranja</t>
  </si>
  <si>
    <t>Banana</t>
  </si>
  <si>
    <t xml:space="preserve">Maça </t>
  </si>
  <si>
    <t>Ameixa</t>
  </si>
  <si>
    <t xml:space="preserve">Total frutas </t>
  </si>
  <si>
    <t>Frutas (Qtd.)</t>
  </si>
  <si>
    <t xml:space="preserve">Total </t>
  </si>
  <si>
    <t>Teor calculada pela massa (MÉDIA PONDERADA)</t>
  </si>
  <si>
    <t>Teor calculado pela % em massa (MÉDIA PONDERADA)</t>
  </si>
  <si>
    <r>
      <t>Frutas (% na cesta)-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TEOR</t>
    </r>
  </si>
  <si>
    <r>
      <t xml:space="preserve">TEOR -  % em massa de cada espécie dentro de cada </t>
    </r>
    <r>
      <rPr>
        <b/>
        <u/>
        <sz val="14"/>
        <color rgb="FFC00000"/>
        <rFont val="Calibri"/>
        <family val="2"/>
        <scheme val="minor"/>
      </rPr>
      <t>amostra analisada</t>
    </r>
  </si>
  <si>
    <t>No processo, são analisados os produutos de peneiramento ou separações minerais</t>
  </si>
  <si>
    <t>Nesse caso, estão sendo analisadas as cestas</t>
  </si>
  <si>
    <t>Distribuição (por massa)</t>
  </si>
  <si>
    <t>Distribuição (por % massa)</t>
  </si>
  <si>
    <t>Massa das frutas (g)</t>
  </si>
  <si>
    <t xml:space="preserve">Massa total </t>
  </si>
  <si>
    <t>Distribuição em massa</t>
  </si>
  <si>
    <t>DISTRIBUIÇÃO -  contribuição de cada fase no total da amostra, para cada fase analisada</t>
  </si>
  <si>
    <t>Nesse caso, estão sendo analisadas as frutas de cada cesta em relação as frutas de todas as cestas</t>
  </si>
  <si>
    <t xml:space="preserve">No processo, são analisados os elementos/minerais nos produtos do processo </t>
  </si>
  <si>
    <t xml:space="preserve">EXPLICAÇÃO DIDÁTICA DO SIGNIFICADO DE TEOR E DISTRIBUIÇÃO </t>
  </si>
  <si>
    <t>Teor - deve somar 100% nos produtos analisados; se não somar 100% é porque alguma fase não foi analisada</t>
  </si>
  <si>
    <t xml:space="preserve">Distribuição - soma 100% para a amostra incial </t>
  </si>
  <si>
    <t>Legenda:</t>
  </si>
  <si>
    <t>Valores para 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</si>
</sst>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1" fillId="0" borderId="15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6" xfId="0" applyFill="1" applyBorder="1" applyAlignment="1">
      <alignment horizontal="center"/>
    </xf>
    <xf numFmtId="9" fontId="1" fillId="2" borderId="12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1" fillId="2" borderId="17" xfId="0" applyNumberFormat="1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1" fillId="2" borderId="23" xfId="0" applyNumberFormat="1" applyFont="1" applyFill="1" applyBorder="1" applyAlignment="1">
      <alignment horizontal="center"/>
    </xf>
    <xf numFmtId="9" fontId="1" fillId="2" borderId="24" xfId="0" applyNumberFormat="1" applyFont="1" applyFill="1" applyBorder="1" applyAlignment="1">
      <alignment horizontal="center"/>
    </xf>
    <xf numFmtId="9" fontId="1" fillId="2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9" fontId="1" fillId="2" borderId="29" xfId="0" applyNumberFormat="1" applyFont="1" applyFill="1" applyBorder="1" applyAlignment="1">
      <alignment horizontal="center"/>
    </xf>
    <xf numFmtId="9" fontId="1" fillId="2" borderId="3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9" fontId="9" fillId="0" borderId="11" xfId="0" applyNumberFormat="1" applyFont="1" applyFill="1" applyBorder="1" applyAlignment="1">
      <alignment horizontal="center"/>
    </xf>
    <xf numFmtId="9" fontId="9" fillId="0" borderId="9" xfId="0" applyNumberFormat="1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9" fontId="0" fillId="0" borderId="28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9" fontId="1" fillId="0" borderId="29" xfId="0" applyNumberFormat="1" applyFont="1" applyFill="1" applyBorder="1" applyAlignment="1">
      <alignment horizontal="center"/>
    </xf>
    <xf numFmtId="9" fontId="1" fillId="2" borderId="2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0" fillId="0" borderId="27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27"/>
  <sheetViews>
    <sheetView showGridLines="0" tabSelected="1" zoomScale="62" zoomScaleNormal="40" workbookViewId="0">
      <selection activeCell="L26" sqref="L26"/>
    </sheetView>
  </sheetViews>
  <sheetFormatPr defaultRowHeight="15" x14ac:dyDescent="0.25"/>
  <cols>
    <col min="1" max="1" width="5.140625" customWidth="1"/>
    <col min="3" max="3" width="7.42578125" style="1" bestFit="1" customWidth="1"/>
    <col min="4" max="4" width="7.5703125" style="1" bestFit="1" customWidth="1"/>
    <col min="5" max="5" width="8" style="1" customWidth="1"/>
    <col min="6" max="6" width="7.85546875" style="1" bestFit="1" customWidth="1"/>
    <col min="7" max="7" width="11.5703125" style="1" bestFit="1" customWidth="1"/>
    <col min="8" max="8" width="7.42578125" style="1" bestFit="1" customWidth="1"/>
    <col min="9" max="10" width="7.5703125" style="1" bestFit="1" customWidth="1"/>
    <col min="11" max="11" width="7.85546875" style="1" bestFit="1" customWidth="1"/>
    <col min="12" max="12" width="11.7109375" style="1" bestFit="1" customWidth="1"/>
    <col min="13" max="13" width="13.85546875" style="1" customWidth="1"/>
    <col min="18" max="18" width="11" customWidth="1"/>
  </cols>
  <sheetData>
    <row r="3" spans="2:24" ht="27" customHeight="1" x14ac:dyDescent="0.35">
      <c r="B3" s="75" t="s">
        <v>25</v>
      </c>
    </row>
    <row r="4" spans="2:24" ht="15.75" thickBot="1" x14ac:dyDescent="0.3"/>
    <row r="5" spans="2:24" ht="21" x14ac:dyDescent="0.35">
      <c r="B5" s="28"/>
      <c r="C5" s="15" t="s">
        <v>9</v>
      </c>
      <c r="D5" s="16"/>
      <c r="E5" s="16"/>
      <c r="F5" s="16"/>
      <c r="G5" s="16"/>
      <c r="H5" s="15" t="s">
        <v>19</v>
      </c>
      <c r="I5" s="16"/>
      <c r="J5" s="16"/>
      <c r="K5" s="16"/>
      <c r="L5" s="16"/>
      <c r="M5" s="55" t="s">
        <v>21</v>
      </c>
      <c r="N5" s="15" t="s">
        <v>13</v>
      </c>
      <c r="O5" s="16"/>
      <c r="P5" s="16"/>
      <c r="Q5" s="16"/>
      <c r="R5" s="22"/>
      <c r="S5" s="35" t="s">
        <v>14</v>
      </c>
    </row>
    <row r="6" spans="2:24" x14ac:dyDescent="0.25">
      <c r="B6" s="29"/>
      <c r="C6" s="1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19" t="s">
        <v>4</v>
      </c>
      <c r="I6" s="9" t="s">
        <v>5</v>
      </c>
      <c r="J6" s="9" t="s">
        <v>6</v>
      </c>
      <c r="K6" s="9" t="s">
        <v>7</v>
      </c>
      <c r="L6" s="13" t="s">
        <v>20</v>
      </c>
      <c r="M6" s="56"/>
      <c r="N6" s="19" t="s">
        <v>4</v>
      </c>
      <c r="O6" s="9" t="s">
        <v>5</v>
      </c>
      <c r="P6" s="9" t="s">
        <v>6</v>
      </c>
      <c r="Q6" s="9" t="s">
        <v>7</v>
      </c>
      <c r="R6" s="23" t="s">
        <v>8</v>
      </c>
      <c r="S6" s="36" t="s">
        <v>16</v>
      </c>
    </row>
    <row r="7" spans="2:24" x14ac:dyDescent="0.25">
      <c r="B7" s="30" t="s">
        <v>0</v>
      </c>
      <c r="C7" s="18">
        <v>8</v>
      </c>
      <c r="D7" s="10">
        <v>8</v>
      </c>
      <c r="E7" s="10">
        <v>3</v>
      </c>
      <c r="F7" s="10">
        <v>2</v>
      </c>
      <c r="G7" s="11">
        <f>SUM(C7:F7)</f>
        <v>21</v>
      </c>
      <c r="H7" s="18">
        <f>C7*B$17</f>
        <v>400</v>
      </c>
      <c r="I7" s="10">
        <f>D7*C$17</f>
        <v>640</v>
      </c>
      <c r="J7" s="10">
        <f>E7*D$17</f>
        <v>120</v>
      </c>
      <c r="K7" s="10">
        <f>F7*E$17</f>
        <v>40</v>
      </c>
      <c r="L7" s="11">
        <f>SUM(H7:K7)</f>
        <v>1200</v>
      </c>
      <c r="M7" s="51">
        <f>L7/$L$11</f>
        <v>0.46692607003891051</v>
      </c>
      <c r="N7" s="24">
        <f>H7/$L7</f>
        <v>0.33333333333333331</v>
      </c>
      <c r="O7" s="12">
        <f t="shared" ref="O7:Q7" si="0">I7/$L7</f>
        <v>0.53333333333333333</v>
      </c>
      <c r="P7" s="12">
        <f t="shared" si="0"/>
        <v>0.1</v>
      </c>
      <c r="Q7" s="12">
        <f t="shared" si="0"/>
        <v>3.3333333333333333E-2</v>
      </c>
      <c r="R7" s="25">
        <f>SUM(N7:Q7)</f>
        <v>1</v>
      </c>
      <c r="S7" s="37" t="s">
        <v>15</v>
      </c>
      <c r="X7" s="1"/>
    </row>
    <row r="8" spans="2:24" x14ac:dyDescent="0.25">
      <c r="B8" s="31" t="s">
        <v>1</v>
      </c>
      <c r="C8" s="19">
        <v>4</v>
      </c>
      <c r="D8" s="9">
        <v>3</v>
      </c>
      <c r="E8" s="9">
        <v>4</v>
      </c>
      <c r="F8" s="9">
        <v>2</v>
      </c>
      <c r="G8" s="13">
        <f>SUM(C8:F8)</f>
        <v>13</v>
      </c>
      <c r="H8" s="19">
        <f>C8*B$17</f>
        <v>200</v>
      </c>
      <c r="I8" s="9">
        <f>D8*C$17</f>
        <v>240</v>
      </c>
      <c r="J8" s="9">
        <f>E8*D$17</f>
        <v>160</v>
      </c>
      <c r="K8" s="9">
        <f>F8*E$17</f>
        <v>40</v>
      </c>
      <c r="L8" s="13">
        <f>SUM(H8:K8)</f>
        <v>640</v>
      </c>
      <c r="M8" s="52">
        <f>L8/$L$11</f>
        <v>0.24902723735408561</v>
      </c>
      <c r="N8" s="26">
        <f t="shared" ref="N8:N10" si="1">H8/$L8</f>
        <v>0.3125</v>
      </c>
      <c r="O8" s="14">
        <f t="shared" ref="O8:O10" si="2">I8/$L8</f>
        <v>0.375</v>
      </c>
      <c r="P8" s="14">
        <f t="shared" ref="P8:P10" si="3">J8/$L8</f>
        <v>0.25</v>
      </c>
      <c r="Q8" s="14">
        <f t="shared" ref="Q8:Q10" si="4">K8/$L8</f>
        <v>6.25E-2</v>
      </c>
      <c r="R8" s="27">
        <f>SUM(N8:Q8)</f>
        <v>1</v>
      </c>
      <c r="X8" s="1"/>
    </row>
    <row r="9" spans="2:24" x14ac:dyDescent="0.25">
      <c r="B9" s="31" t="s">
        <v>2</v>
      </c>
      <c r="C9" s="19">
        <v>1</v>
      </c>
      <c r="D9" s="9">
        <v>1</v>
      </c>
      <c r="E9" s="9">
        <v>1</v>
      </c>
      <c r="F9" s="9">
        <v>1</v>
      </c>
      <c r="G9" s="13">
        <f>SUM(C9:F9)</f>
        <v>4</v>
      </c>
      <c r="H9" s="19">
        <f>C9*B$17</f>
        <v>50</v>
      </c>
      <c r="I9" s="9">
        <f>D9*C$17</f>
        <v>80</v>
      </c>
      <c r="J9" s="9">
        <f>E9*D$17</f>
        <v>40</v>
      </c>
      <c r="K9" s="9">
        <f>F9*E$17</f>
        <v>20</v>
      </c>
      <c r="L9" s="13">
        <f>SUM(H9:K9)</f>
        <v>190</v>
      </c>
      <c r="M9" s="52">
        <f>L9/$L$11</f>
        <v>7.3929961089494164E-2</v>
      </c>
      <c r="N9" s="26">
        <f t="shared" si="1"/>
        <v>0.26315789473684209</v>
      </c>
      <c r="O9" s="14">
        <f t="shared" si="2"/>
        <v>0.42105263157894735</v>
      </c>
      <c r="P9" s="14">
        <f t="shared" si="3"/>
        <v>0.21052631578947367</v>
      </c>
      <c r="Q9" s="14">
        <f t="shared" si="4"/>
        <v>0.10526315789473684</v>
      </c>
      <c r="R9" s="27">
        <f>SUM(N9:Q9)</f>
        <v>0.99999999999999989</v>
      </c>
      <c r="X9" s="1"/>
    </row>
    <row r="10" spans="2:24" ht="15.75" thickBot="1" x14ac:dyDescent="0.3">
      <c r="B10" s="29" t="s">
        <v>3</v>
      </c>
      <c r="C10" s="17">
        <v>2</v>
      </c>
      <c r="D10" s="7">
        <v>0</v>
      </c>
      <c r="E10" s="7">
        <v>6</v>
      </c>
      <c r="F10" s="7">
        <v>10</v>
      </c>
      <c r="G10" s="8">
        <f>SUM(C10:F10)</f>
        <v>18</v>
      </c>
      <c r="H10" s="17">
        <f>C10*B$17</f>
        <v>100</v>
      </c>
      <c r="I10" s="7">
        <f>D10*C$17</f>
        <v>0</v>
      </c>
      <c r="J10" s="7">
        <f>E10*D$17</f>
        <v>240</v>
      </c>
      <c r="K10" s="7">
        <f>F10*E$17</f>
        <v>200</v>
      </c>
      <c r="L10" s="8">
        <f>SUM(H10:K10)</f>
        <v>540</v>
      </c>
      <c r="M10" s="53">
        <f>L10/$L$11</f>
        <v>0.21011673151750973</v>
      </c>
      <c r="N10" s="57">
        <f t="shared" si="1"/>
        <v>0.18518518518518517</v>
      </c>
      <c r="O10" s="58">
        <f t="shared" si="2"/>
        <v>0</v>
      </c>
      <c r="P10" s="58">
        <f t="shared" si="3"/>
        <v>0.44444444444444442</v>
      </c>
      <c r="Q10" s="58">
        <f t="shared" si="4"/>
        <v>0.37037037037037035</v>
      </c>
      <c r="R10" s="59">
        <f>SUM(N10:Q10)</f>
        <v>0.99999999999999989</v>
      </c>
      <c r="X10" s="1"/>
    </row>
    <row r="11" spans="2:24" s="2" customFormat="1" ht="15.75" thickBot="1" x14ac:dyDescent="0.3">
      <c r="B11" s="32" t="s">
        <v>10</v>
      </c>
      <c r="C11" s="20">
        <f>SUM(C7:C10)</f>
        <v>15</v>
      </c>
      <c r="D11" s="21">
        <f t="shared" ref="D11:F11" si="5">SUM(D7:D10)</f>
        <v>12</v>
      </c>
      <c r="E11" s="21">
        <f t="shared" si="5"/>
        <v>14</v>
      </c>
      <c r="F11" s="21">
        <f t="shared" si="5"/>
        <v>15</v>
      </c>
      <c r="G11" s="21">
        <f>SUM(G7:G10)</f>
        <v>56</v>
      </c>
      <c r="H11" s="48">
        <f>SUM(H7:H10)</f>
        <v>750</v>
      </c>
      <c r="I11" s="47">
        <f t="shared" ref="I11:K11" si="6">SUM(I7:I10)</f>
        <v>960</v>
      </c>
      <c r="J11" s="47">
        <f t="shared" si="6"/>
        <v>560</v>
      </c>
      <c r="K11" s="47">
        <f t="shared" si="6"/>
        <v>300</v>
      </c>
      <c r="L11" s="47">
        <f>SUM(L7:L10)</f>
        <v>2570</v>
      </c>
      <c r="M11" s="50">
        <f>SUM(M7:M10)</f>
        <v>1</v>
      </c>
      <c r="N11" s="60">
        <f>H11/$L$11</f>
        <v>0.29182879377431908</v>
      </c>
      <c r="O11" s="54">
        <f>I11/$L$11</f>
        <v>0.37354085603112841</v>
      </c>
      <c r="P11" s="54">
        <f>J11/$L$11</f>
        <v>0.21789883268482491</v>
      </c>
      <c r="Q11" s="54">
        <f>K11/$L$11</f>
        <v>0.11673151750972763</v>
      </c>
      <c r="R11" s="49">
        <f>SUM(N11:Q11)</f>
        <v>1</v>
      </c>
      <c r="S11" s="38" t="s">
        <v>11</v>
      </c>
      <c r="X11" s="3"/>
    </row>
    <row r="12" spans="2:24" ht="15.75" thickBot="1" x14ac:dyDescent="0.3"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4">
        <f>SUMPRODUCT($M$7:$M$10,N7:N10)/$M$11</f>
        <v>0.29182879377431903</v>
      </c>
      <c r="O12" s="45">
        <f>SUMPRODUCT($M$7:$M$10,O7:O10)/$M$11</f>
        <v>0.37354085603112841</v>
      </c>
      <c r="P12" s="45">
        <f>SUMPRODUCT($M$7:$M$10,P7:P10)/$M$11</f>
        <v>0.21789883268482491</v>
      </c>
      <c r="Q12" s="45">
        <f>SUMPRODUCT($M$7:$M$10,Q7:Q10)/$M$11</f>
        <v>0.11673151750972763</v>
      </c>
      <c r="R12" s="46">
        <f>SUM(N12:Q12)</f>
        <v>1</v>
      </c>
      <c r="S12" s="38" t="s">
        <v>12</v>
      </c>
      <c r="X12" s="1"/>
    </row>
    <row r="13" spans="2:24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4"/>
      <c r="O13" s="14"/>
      <c r="P13" s="14"/>
      <c r="Q13" s="14"/>
      <c r="R13" s="14"/>
      <c r="S13" s="33"/>
      <c r="X13" s="1"/>
    </row>
    <row r="14" spans="2:24" ht="15.75" thickBot="1" x14ac:dyDescent="0.3">
      <c r="N14" s="34"/>
      <c r="O14" s="34"/>
      <c r="P14" s="34"/>
      <c r="Q14" s="34"/>
      <c r="R14" s="34"/>
      <c r="S14" s="33"/>
    </row>
    <row r="15" spans="2:24" ht="18.75" x14ac:dyDescent="0.3">
      <c r="B15" s="66" t="s">
        <v>19</v>
      </c>
      <c r="C15" s="67"/>
      <c r="D15" s="67"/>
      <c r="E15" s="68"/>
      <c r="G15" s="28"/>
      <c r="H15" s="72" t="s">
        <v>17</v>
      </c>
      <c r="I15" s="73"/>
      <c r="J15" s="73"/>
      <c r="K15" s="74"/>
      <c r="M15" s="28"/>
      <c r="N15" s="72" t="s">
        <v>18</v>
      </c>
      <c r="O15" s="73"/>
      <c r="P15" s="73"/>
      <c r="Q15" s="74"/>
      <c r="R15" s="35" t="s">
        <v>22</v>
      </c>
      <c r="S15" s="33"/>
    </row>
    <row r="16" spans="2:24" x14ac:dyDescent="0.25">
      <c r="B16" s="6" t="s">
        <v>4</v>
      </c>
      <c r="C16" s="7" t="s">
        <v>5</v>
      </c>
      <c r="D16" s="7" t="s">
        <v>6</v>
      </c>
      <c r="E16" s="39" t="s">
        <v>7</v>
      </c>
      <c r="G16" s="29"/>
      <c r="H16" s="17" t="s">
        <v>4</v>
      </c>
      <c r="I16" s="7" t="s">
        <v>5</v>
      </c>
      <c r="J16" s="7" t="s">
        <v>6</v>
      </c>
      <c r="K16" s="61" t="s">
        <v>7</v>
      </c>
      <c r="M16" s="29"/>
      <c r="N16" s="17" t="s">
        <v>4</v>
      </c>
      <c r="O16" s="7" t="s">
        <v>5</v>
      </c>
      <c r="P16" s="7" t="s">
        <v>6</v>
      </c>
      <c r="Q16" s="61" t="s">
        <v>7</v>
      </c>
      <c r="R16" s="36" t="s">
        <v>23</v>
      </c>
      <c r="S16" s="33"/>
    </row>
    <row r="17" spans="2:19" x14ac:dyDescent="0.25">
      <c r="B17" s="69">
        <v>50</v>
      </c>
      <c r="C17" s="70">
        <v>80</v>
      </c>
      <c r="D17" s="70">
        <v>40</v>
      </c>
      <c r="E17" s="71">
        <v>20</v>
      </c>
      <c r="G17" s="30" t="s">
        <v>0</v>
      </c>
      <c r="H17" s="24">
        <f>H7/H$11</f>
        <v>0.53333333333333333</v>
      </c>
      <c r="I17" s="12">
        <f>I7/I$11</f>
        <v>0.66666666666666663</v>
      </c>
      <c r="J17" s="12">
        <f>J7/J$11</f>
        <v>0.21428571428571427</v>
      </c>
      <c r="K17" s="62">
        <f>K7/K$11</f>
        <v>0.13333333333333333</v>
      </c>
      <c r="M17" s="30" t="s">
        <v>0</v>
      </c>
      <c r="N17" s="24">
        <f>N7*$M7/N$11</f>
        <v>0.53333333333333333</v>
      </c>
      <c r="O17" s="12">
        <f>O7*$M7/O$11</f>
        <v>0.66666666666666663</v>
      </c>
      <c r="P17" s="12">
        <f>P7*$M7/P$11</f>
        <v>0.21428571428571427</v>
      </c>
      <c r="Q17" s="62">
        <f>Q7*$M7/Q$11</f>
        <v>0.13333333333333333</v>
      </c>
      <c r="R17" s="37" t="s">
        <v>24</v>
      </c>
      <c r="S17" s="33"/>
    </row>
    <row r="18" spans="2:19" x14ac:dyDescent="0.25">
      <c r="G18" s="31" t="s">
        <v>1</v>
      </c>
      <c r="H18" s="26">
        <f>H8/H$11</f>
        <v>0.26666666666666666</v>
      </c>
      <c r="I18" s="14">
        <f>I8/I$11</f>
        <v>0.25</v>
      </c>
      <c r="J18" s="14">
        <f>J8/J$11</f>
        <v>0.2857142857142857</v>
      </c>
      <c r="K18" s="63">
        <f>K8/K$11</f>
        <v>0.13333333333333333</v>
      </c>
      <c r="M18" s="31" t="s">
        <v>1</v>
      </c>
      <c r="N18" s="26">
        <f>N8*$M8/N$11</f>
        <v>0.26666666666666666</v>
      </c>
      <c r="O18" s="14">
        <f>O8*$M8/O$11</f>
        <v>0.25</v>
      </c>
      <c r="P18" s="14">
        <f>P8*$M8/P$11</f>
        <v>0.2857142857142857</v>
      </c>
      <c r="Q18" s="63">
        <f>Q8*$M8/Q$11</f>
        <v>0.13333333333333333</v>
      </c>
      <c r="S18" s="33"/>
    </row>
    <row r="19" spans="2:19" x14ac:dyDescent="0.25">
      <c r="G19" s="31" t="s">
        <v>2</v>
      </c>
      <c r="H19" s="26">
        <f>H9/H$11</f>
        <v>6.6666666666666666E-2</v>
      </c>
      <c r="I19" s="14">
        <f>I9/I$11</f>
        <v>8.3333333333333329E-2</v>
      </c>
      <c r="J19" s="14">
        <f>J9/J$11</f>
        <v>7.1428571428571425E-2</v>
      </c>
      <c r="K19" s="63">
        <f>K9/K$11</f>
        <v>6.6666666666666666E-2</v>
      </c>
      <c r="M19" s="31" t="s">
        <v>2</v>
      </c>
      <c r="N19" s="26">
        <f>N9*$M9/N$11</f>
        <v>6.6666666666666666E-2</v>
      </c>
      <c r="O19" s="14">
        <f>O9*$M9/O$11</f>
        <v>8.3333333333333329E-2</v>
      </c>
      <c r="P19" s="14">
        <f>P9*$M9/P$11</f>
        <v>7.1428571428571425E-2</v>
      </c>
      <c r="Q19" s="63">
        <f>Q9*$M9/Q$11</f>
        <v>6.6666666666666666E-2</v>
      </c>
      <c r="S19" s="33"/>
    </row>
    <row r="20" spans="2:19" x14ac:dyDescent="0.25">
      <c r="G20" s="29" t="s">
        <v>3</v>
      </c>
      <c r="H20" s="64">
        <f>H10/H$11</f>
        <v>0.13333333333333333</v>
      </c>
      <c r="I20" s="43">
        <f>I10/I$11</f>
        <v>0</v>
      </c>
      <c r="J20" s="43">
        <f>J10/J$11</f>
        <v>0.42857142857142855</v>
      </c>
      <c r="K20" s="65">
        <f>K10/K$11</f>
        <v>0.66666666666666663</v>
      </c>
      <c r="M20" s="29" t="s">
        <v>3</v>
      </c>
      <c r="N20" s="64">
        <f>N10*$M10/N$11</f>
        <v>0.13333333333333333</v>
      </c>
      <c r="O20" s="43">
        <f>O10*$M10/O$11</f>
        <v>0</v>
      </c>
      <c r="P20" s="43">
        <f>P10*$M10/P$11</f>
        <v>0.42857142857142855</v>
      </c>
      <c r="Q20" s="65">
        <f>Q10*$M10/Q$11</f>
        <v>0.66666666666666663</v>
      </c>
      <c r="S20" s="33"/>
    </row>
    <row r="21" spans="2:19" ht="15.75" thickBot="1" x14ac:dyDescent="0.3">
      <c r="G21" s="32" t="s">
        <v>10</v>
      </c>
      <c r="H21" s="40">
        <f>SUM(H17:H20)</f>
        <v>1</v>
      </c>
      <c r="I21" s="41">
        <f t="shared" ref="I21:K21" si="7">SUM(I17:I20)</f>
        <v>1</v>
      </c>
      <c r="J21" s="41">
        <f t="shared" si="7"/>
        <v>1</v>
      </c>
      <c r="K21" s="42">
        <f t="shared" si="7"/>
        <v>1</v>
      </c>
      <c r="M21" s="32" t="s">
        <v>10</v>
      </c>
      <c r="N21" s="40">
        <f>SUM(N17:N20)</f>
        <v>1</v>
      </c>
      <c r="O21" s="41">
        <f t="shared" ref="O21:P21" si="8">SUM(O17:O20)</f>
        <v>1</v>
      </c>
      <c r="P21" s="41">
        <f t="shared" si="8"/>
        <v>1</v>
      </c>
      <c r="Q21" s="42">
        <f>SUM(Q17:Q20)</f>
        <v>1</v>
      </c>
      <c r="S21" s="33"/>
    </row>
    <row r="22" spans="2:19" x14ac:dyDescent="0.25">
      <c r="H22" s="4"/>
      <c r="I22" s="4"/>
      <c r="J22" s="4"/>
      <c r="K22" s="4"/>
      <c r="L22" s="4"/>
      <c r="M22" s="4"/>
      <c r="S22" s="33"/>
    </row>
    <row r="23" spans="2:19" x14ac:dyDescent="0.25">
      <c r="H23" s="4"/>
      <c r="I23" s="4"/>
      <c r="J23" s="4"/>
      <c r="K23" s="4"/>
      <c r="L23" s="4"/>
      <c r="M23" s="4"/>
    </row>
    <row r="24" spans="2:19" ht="21" x14ac:dyDescent="0.35">
      <c r="G24" s="77" t="s">
        <v>26</v>
      </c>
    </row>
    <row r="25" spans="2:19" ht="21" x14ac:dyDescent="0.35">
      <c r="G25" s="77" t="s">
        <v>27</v>
      </c>
    </row>
    <row r="26" spans="2:19" ht="21" x14ac:dyDescent="0.35">
      <c r="G26" s="78"/>
    </row>
    <row r="27" spans="2:19" ht="18.75" x14ac:dyDescent="0.3">
      <c r="G27" s="79" t="s">
        <v>28</v>
      </c>
      <c r="H27" s="76" t="s">
        <v>29</v>
      </c>
      <c r="I27" s="80"/>
    </row>
  </sheetData>
  <mergeCells count="7">
    <mergeCell ref="B15:E15"/>
    <mergeCell ref="H15:K15"/>
    <mergeCell ref="C5:G5"/>
    <mergeCell ref="N5:R5"/>
    <mergeCell ref="M5:M6"/>
    <mergeCell ref="N15:Q15"/>
    <mergeCell ref="H5:L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Ulsen</dc:creator>
  <cp:lastModifiedBy>rev</cp:lastModifiedBy>
  <dcterms:created xsi:type="dcterms:W3CDTF">2015-06-05T18:19:34Z</dcterms:created>
  <dcterms:modified xsi:type="dcterms:W3CDTF">2020-04-03T19:08:51Z</dcterms:modified>
</cp:coreProperties>
</file>