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2"/>
  </bookViews>
  <sheets>
    <sheet name="ANOVA Exercício 4" sheetId="1" r:id="rId1"/>
    <sheet name="ANOVA Exercício 6" sheetId="2" r:id="rId2"/>
    <sheet name="EXERCÍCIOS Excel" sheetId="3" r:id="rId3"/>
  </sheets>
  <definedNames/>
  <calcPr fullCalcOnLoad="1"/>
</workbook>
</file>

<file path=xl/sharedStrings.xml><?xml version="1.0" encoding="utf-8"?>
<sst xmlns="http://schemas.openxmlformats.org/spreadsheetml/2006/main" count="456" uniqueCount="178">
  <si>
    <t>Total amostra</t>
  </si>
  <si>
    <t>Média amostra</t>
  </si>
  <si>
    <t>Média</t>
  </si>
  <si>
    <t>EXERCÍCIO 1</t>
  </si>
  <si>
    <t>EXERCÍCIO 2</t>
  </si>
  <si>
    <t>EXERCÍCIO 3</t>
  </si>
  <si>
    <t>EXERCÍCIO 4</t>
  </si>
  <si>
    <t>Tabela de resultados do teste de ordenação</t>
  </si>
  <si>
    <t>EXERCÍCIO 5</t>
  </si>
  <si>
    <t>Sucos</t>
  </si>
  <si>
    <t>Ordenação correta</t>
  </si>
  <si>
    <t>P1</t>
  </si>
  <si>
    <t>P2</t>
  </si>
  <si>
    <t>P3</t>
  </si>
  <si>
    <t>P4</t>
  </si>
  <si>
    <t>P5</t>
  </si>
  <si>
    <t>P6</t>
  </si>
  <si>
    <t>Tabela de resultados de provadores que avaliaram a intensidade de doçura de sucos de caju em Teste de ordenação</t>
  </si>
  <si>
    <t>D</t>
  </si>
  <si>
    <t>D2</t>
  </si>
  <si>
    <t>ANOVA</t>
  </si>
  <si>
    <t>Fonte da variação</t>
  </si>
  <si>
    <t>SQ</t>
  </si>
  <si>
    <t>gl</t>
  </si>
  <si>
    <t>MQ</t>
  </si>
  <si>
    <t>F</t>
  </si>
  <si>
    <t>valor-P</t>
  </si>
  <si>
    <t>F crítico</t>
  </si>
  <si>
    <t>Total</t>
  </si>
  <si>
    <t>Na aula prática do teste de ordenação de sucos de caju o objetivo foi verificar se as diferentes concentrações de açúcar adicionado fizeram com que as doçuras fossem sensorialmente percebidas como diferentes; e neste caso avaliou-se o conjunto de respostas dos avaliadores. Abaixo estão resultados individuais de 6 pessoas; verifique quais provadores podem ser considerados aptos utilizando o coeficiente de correlação de Spearman.</t>
  </si>
  <si>
    <t>Avaliadores</t>
  </si>
  <si>
    <t>R</t>
  </si>
  <si>
    <t>R-10</t>
  </si>
  <si>
    <t>R-15</t>
  </si>
  <si>
    <t>R-20</t>
  </si>
  <si>
    <t>R-25</t>
  </si>
  <si>
    <r>
      <t>Uma indústria de laticínios quer verificar se há diminuição perceptível na espalhabilidade de seu requeijão (R) quando a quantidade de creme de leite adicionada é reduzida em 10% (R-10), 15%(R-15), 20% (R-20) e 25% (R-25)</t>
    </r>
    <r>
      <rPr>
        <sz val="14"/>
        <color indexed="8"/>
        <rFont val="Arial"/>
        <family val="2"/>
      </rPr>
      <t>.  Um</t>
    </r>
    <r>
      <rPr>
        <b/>
        <sz val="14"/>
        <color indexed="8"/>
        <rFont val="Arial"/>
        <family val="2"/>
      </rPr>
      <t xml:space="preserve"> Teste de ordenação</t>
    </r>
    <r>
      <rPr>
        <sz val="14"/>
        <color indexed="8"/>
        <rFont val="Arial"/>
        <family val="2"/>
      </rPr>
      <t xml:space="preserve"> foi aplicado e vinte e sete avaliadores testaram as amostras, usando uma ficha em que a posição 1 = menos espalhabilidade e posição 5 = mais espalhabilidade. Os resultados encontram-se na tabela abaixo. Verifique se há diferença significativa entre o requeijão tradicional (R) e os requeijões com menores teores de creme de leite.</t>
    </r>
  </si>
  <si>
    <t>Use o Teste de Page e Tabla de Christenssen para resolver.</t>
  </si>
  <si>
    <t>SH</t>
  </si>
  <si>
    <t>SB</t>
  </si>
  <si>
    <t>SC</t>
  </si>
  <si>
    <t>SD</t>
  </si>
  <si>
    <t>SE</t>
  </si>
  <si>
    <t>Tabela de resultados do teste de diferença do controle para bolos com diferentes %s de milho verde triturado (MVT)</t>
  </si>
  <si>
    <t>18% MVT</t>
  </si>
  <si>
    <t>10% MVT</t>
  </si>
  <si>
    <t>12% MVT</t>
  </si>
  <si>
    <t>14% MVT</t>
  </si>
  <si>
    <t>BW1</t>
  </si>
  <si>
    <t>BW2</t>
  </si>
  <si>
    <t>BW3</t>
  </si>
  <si>
    <t>BW4</t>
  </si>
  <si>
    <t>BW5</t>
  </si>
  <si>
    <t>Totais de ordenação</t>
  </si>
  <si>
    <t>EXERCÍCIO 6</t>
  </si>
  <si>
    <r>
      <t xml:space="preserve">Utilizando-se um </t>
    </r>
    <r>
      <rPr>
        <b/>
        <sz val="14"/>
        <color indexed="8"/>
        <rFont val="Arial"/>
        <family val="2"/>
      </rPr>
      <t>Teste de Diferença do Controle</t>
    </r>
    <r>
      <rPr>
        <sz val="14"/>
        <color indexed="8"/>
        <rFont val="Arial"/>
        <family val="2"/>
      </rPr>
      <t>, bolos de milho produzidos com adição de 10, 12, 14% de milho verde triturado (MVT) foram comparados a bolos com 18% de MVT para se verificar se os avaliadores perceberiam a diferença de intensidadeo no sabor de milho dos bolos. A empresa deseja usar menos MVT para melhorar a textura da massa sem comprometer o sabor do produto. Trinta e dois avaliadores avaliaram as amostras de bolo usando uma escala estruturada mista de 10 pontos onde 0 = nenhuma diferença no sabor e 9 = extremamente diferente no sabor.  Faça a ANOVA utilizando o Excel. Faça o teste de médias se necessário. Qual a conclusão oferecida pelos testes?</t>
    </r>
  </si>
  <si>
    <t>AVALIADOR</t>
  </si>
  <si>
    <t>Tabela de resultados do teste de comparação múltipla que avaliou a maciez de balas processadas em diferentes misturadores.</t>
  </si>
  <si>
    <t>E1</t>
  </si>
  <si>
    <t>E2</t>
  </si>
  <si>
    <t>E3</t>
  </si>
  <si>
    <t>E4</t>
  </si>
  <si>
    <t>E5</t>
  </si>
  <si>
    <t>E6</t>
  </si>
  <si>
    <t>EXERCÍCIO 7</t>
  </si>
  <si>
    <r>
      <t xml:space="preserve">Estudantes de Engenharia de Alimentos escolheram fazer um </t>
    </r>
    <r>
      <rPr>
        <b/>
        <sz val="14"/>
        <color indexed="8"/>
        <rFont val="Calibri"/>
        <family val="2"/>
      </rPr>
      <t>Teste de ordenação</t>
    </r>
    <r>
      <rPr>
        <sz val="14"/>
        <color indexed="8"/>
        <rFont val="Calibri"/>
        <family val="2"/>
      </rPr>
      <t xml:space="preserve"> como parte de um projeto em disciplina de Análise Sensorial. Decidiram avaliar biscoitos wafer sabor chocolate de 5 marcas diferentes quanto a intensidade do sabor de chocolate. As diferentes marcas foram avaliadas por 25 avaliadores. Na ficha do teste de ordenação a posição 1=pouco sabor de chocolate e a posição 5=muito sabor de chocolate. Os resultados, já na forma de totais de ordenação para as 5 marcas de biscoitos encontram-se na tabela abaixo. Verifique se amostras apresentam diferença sensorial significativa quanto à característica estudada.</t>
    </r>
  </si>
  <si>
    <t>Amostras</t>
  </si>
  <si>
    <t>Erro ou resíduo</t>
  </si>
  <si>
    <t xml:space="preserve">Apresentar a resolução de forma transcrita para caderno. Colocar, no mínimo, códigos de amostras e médias, cálculo da DMS pelo teste de média adequado (Dunnett ou Tukey), assim como as letras de significância ao comparar os valores com a DMS encontrada na tabela. Redigir uma conclusão sobre o teste. Para os exercícios 4,5 e 6 a entrega também deve ser feita como planilha Excel na qual veremos a tabela ANOVA gerada. </t>
  </si>
  <si>
    <t xml:space="preserve">Apresentar a resolução de forma transcrita para caderno. Copiar a Tabela ANOVA e completá-la. A avaliação das amostras colocar, no mínimo, códigos de amostras e médias, cálculo da DMS pelo teste de média adequado (Dunnett ou Tukey), assim como as letras de significância ao comparar os valores com a DMS encontrada na tabela. Redigir uma conclusão sobre o teste. Para os exercícios 4,5 e 6 a entrega também deve ser feita como planilha Excel na qual veremos a tabela ANOVA gerada. </t>
  </si>
  <si>
    <t>Anova: fator duplo com repetição</t>
  </si>
  <si>
    <t>RESUMO</t>
  </si>
  <si>
    <t>Contagem</t>
  </si>
  <si>
    <t>Soma</t>
  </si>
  <si>
    <t>Variância</t>
  </si>
  <si>
    <t>Interações</t>
  </si>
  <si>
    <t>1. Aplica-se Teste de Page para verificar se existe diferença significativa entre as amostras:</t>
  </si>
  <si>
    <t xml:space="preserve">L= </t>
  </si>
  <si>
    <t>Como temos mais que 20 avaliadores temos que fazer o cálculo de L'</t>
  </si>
  <si>
    <t>L' =</t>
  </si>
  <si>
    <t>Como L' é maior que 1,64 H0 é rejeitada, existe diferença entre pelo menos 2 amostras</t>
  </si>
  <si>
    <t>a</t>
  </si>
  <si>
    <t>b</t>
  </si>
  <si>
    <t>c</t>
  </si>
  <si>
    <t>L= 38 + 2x65 + 3x88  + 4x96 + 5x118</t>
  </si>
  <si>
    <t>Diferença crítica na Tabela de Christensen = 23</t>
  </si>
  <si>
    <t>R - 10%</t>
  </si>
  <si>
    <t>R - 15%</t>
  </si>
  <si>
    <t>R - 20%</t>
  </si>
  <si>
    <t>R - 25%</t>
  </si>
  <si>
    <t>ab</t>
  </si>
  <si>
    <t>d</t>
  </si>
  <si>
    <t>CONCLUSÃO: A redução de 10% de creme de leite não causa diferença significativa a p&lt;0,05 na espalhabilidade do requeijão, sendo possível fazer a redução até essa percentagem. Reduções a partir de 15% causam diferença sensorial perceptível.</t>
  </si>
  <si>
    <t>F Friedman =</t>
  </si>
  <si>
    <t>Este valor é maior que qualquer valor tabelado</t>
  </si>
  <si>
    <t>Há diferença entre pelo menos 2 amostras.</t>
  </si>
  <si>
    <t>Após fazer os cálculos com a correlação de Spearman verifica-se que avaliadores 2 e 6 não são aptos, avaliador 4 no limite</t>
  </si>
  <si>
    <r>
      <t xml:space="preserve">Uma indústria de confeitos vai criar uma nova linha de produção e por meio de um acordo com fornecedores de equipamento misturador produziu 6 lotes de balas sabor morango nos equipamentos instalados nos próprios fornecedores.  A empresa deseja verificar qual equipamento produzirá a bala com  textura mais macia após um tempo de mistura de 15 minutos. Os lotes de balas foram avaliados por uma empresa de consultoria que recrutou 40 avaliadores para realizar um </t>
    </r>
    <r>
      <rPr>
        <b/>
        <sz val="14"/>
        <color indexed="8"/>
        <rFont val="Arial"/>
        <family val="2"/>
      </rPr>
      <t>T</t>
    </r>
    <r>
      <rPr>
        <b/>
        <sz val="14"/>
        <color indexed="8"/>
        <rFont val="Arial"/>
        <family val="2"/>
      </rPr>
      <t>este</t>
    </r>
    <r>
      <rPr>
        <b/>
        <sz val="14"/>
        <color indexed="8"/>
        <rFont val="Arial"/>
        <family val="2"/>
      </rPr>
      <t xml:space="preserve"> de comparação múltipla</t>
    </r>
    <r>
      <rPr>
        <sz val="14"/>
        <color indexed="8"/>
        <rFont val="Arial"/>
        <family val="2"/>
      </rPr>
      <t xml:space="preserve"> onde a escala variava de 1-pouca maciez a 9-muita maciez. Os resultados estão expressos na tabela abaixo. Verifique se há diferença entre as amostras e conclua sobre qual o melhor equipamento misturador.</t>
    </r>
  </si>
  <si>
    <t>Use o Teste de Friedman e Tabela de Christenssen para resolver.</t>
  </si>
  <si>
    <t>.SA</t>
  </si>
  <si>
    <t>Valor crítico Christenssen = 22</t>
  </si>
  <si>
    <t>bc</t>
  </si>
  <si>
    <t>Este valor é maior que o valor tabelado de 9,49</t>
  </si>
  <si>
    <t>CONCLUSÃO: Os biscoitos BW3, BW2 e BW5 apresentam maior sabor de chocolate e não diferem entre si. O biscoito BW1 apresenta menor sabor de chocolate e não difere apenas de BW4. O biscoito BW4 não difere na intensidade de sabor de chocolate de nenhuma das outras amostras.</t>
  </si>
  <si>
    <t>Anova: fator duplo sem repetição</t>
  </si>
  <si>
    <r>
      <t>Linhas</t>
    </r>
    <r>
      <rPr>
        <sz val="11"/>
        <color indexed="10"/>
        <rFont val="Calibri"/>
        <family val="2"/>
      </rPr>
      <t xml:space="preserve"> (São os avaliadores)</t>
    </r>
  </si>
  <si>
    <r>
      <t xml:space="preserve">Colunas </t>
    </r>
    <r>
      <rPr>
        <sz val="11"/>
        <color indexed="10"/>
        <rFont val="Calibri"/>
        <family val="2"/>
      </rPr>
      <t>(São as amostras)</t>
    </r>
  </si>
  <si>
    <r>
      <t>Erro</t>
    </r>
    <r>
      <rPr>
        <sz val="11"/>
        <color indexed="10"/>
        <rFont val="Calibri"/>
        <family val="2"/>
      </rPr>
      <t xml:space="preserve"> (Resíduo)</t>
    </r>
  </si>
  <si>
    <r>
      <t>F</t>
    </r>
    <r>
      <rPr>
        <i/>
        <sz val="11"/>
        <color indexed="10"/>
        <rFont val="Calibri"/>
        <family val="2"/>
      </rPr>
      <t xml:space="preserve"> (calculado)</t>
    </r>
  </si>
  <si>
    <r>
      <t>F crítico</t>
    </r>
    <r>
      <rPr>
        <i/>
        <sz val="11"/>
        <color indexed="10"/>
        <rFont val="Calibri"/>
        <family val="2"/>
      </rPr>
      <t xml:space="preserve"> (tabelado)</t>
    </r>
  </si>
  <si>
    <t>F calculado é maior que o F crítico, portanto pelo menos 1 amostra difere do controle.</t>
  </si>
  <si>
    <r>
      <t xml:space="preserve">DMS Dunnett = dα   </t>
    </r>
    <r>
      <rPr>
        <i/>
        <sz val="16"/>
        <color indexed="8"/>
        <rFont val="Calibri"/>
        <family val="2"/>
      </rPr>
      <t>√</t>
    </r>
    <r>
      <rPr>
        <i/>
        <sz val="11"/>
        <color indexed="8"/>
        <rFont val="Calibri"/>
        <family val="2"/>
      </rPr>
      <t>2MQResíduo/n</t>
    </r>
  </si>
  <si>
    <t>x</t>
  </si>
  <si>
    <t>Diferença</t>
  </si>
  <si>
    <t>&gt; que a DMS - difere do Controle</t>
  </si>
  <si>
    <r>
      <t xml:space="preserve">DMS Dunnett = 2,09   </t>
    </r>
    <r>
      <rPr>
        <i/>
        <sz val="16"/>
        <color indexed="8"/>
        <rFont val="Calibri"/>
        <family val="2"/>
      </rPr>
      <t>√</t>
    </r>
    <r>
      <rPr>
        <i/>
        <sz val="11"/>
        <color indexed="8"/>
        <rFont val="Calibri"/>
        <family val="2"/>
      </rPr>
      <t>2x2,176495/32</t>
    </r>
  </si>
  <si>
    <r>
      <t xml:space="preserve">DMS Dunnett = 2,09   </t>
    </r>
    <r>
      <rPr>
        <i/>
        <sz val="16"/>
        <color indexed="8"/>
        <rFont val="Calibri"/>
        <family val="2"/>
      </rPr>
      <t>√</t>
    </r>
    <r>
      <rPr>
        <i/>
        <sz val="11"/>
        <color indexed="8"/>
        <rFont val="Calibri"/>
        <family val="2"/>
      </rPr>
      <t>0,1360</t>
    </r>
  </si>
  <si>
    <t>DMS Dunnett = 2,09 x 0,3688</t>
  </si>
  <si>
    <t>DMS Dunnett = 0,7708</t>
  </si>
  <si>
    <t>18% MTV</t>
  </si>
  <si>
    <t>14% MTV</t>
  </si>
  <si>
    <t>12% MTV</t>
  </si>
  <si>
    <t>10% MTV</t>
  </si>
  <si>
    <t>&lt; que a DMS - não difere do Controle</t>
  </si>
  <si>
    <t>CONCLUSÃO: A redução de 18%MVT para 14%MVT não foi percebida pelos avaliadores, de modo que a empresa pode implementar esta redução. Amostras com reduções de 18%MVT para 12% ou 10% de MVT foram percebidas como significativamente diferentes do controle com 18%MVT pelos avaliadores.</t>
  </si>
  <si>
    <t>F calculado para amostras é maior que o F tabelado, portanto pelo menos 1 amostra de extrato de coco é percebida como diferentes das demais.</t>
  </si>
  <si>
    <t>DMS Tukey =  3,74  x 0,3017</t>
  </si>
  <si>
    <t>DMS Tukey =  1,128</t>
  </si>
  <si>
    <t>EC1</t>
  </si>
  <si>
    <t>EC2</t>
  </si>
  <si>
    <t>EC3</t>
  </si>
  <si>
    <t>EC4</t>
  </si>
  <si>
    <t>EC1-EC4</t>
  </si>
  <si>
    <t>EC4-EC2</t>
  </si>
  <si>
    <t>EC4-EC3</t>
  </si>
  <si>
    <t>EC2-EC3</t>
  </si>
  <si>
    <r>
      <t xml:space="preserve">Um pesquisador quer comparar 4 extratos de coco de diferentes procedências com o objetivo de encontrar aquele que forneça o sabor mais intenso de coco quando aplicado a uma cobertura para aplicação em sorvetes e bolos. Quatro lotes de creme foram produzidos com os  4 extratos e realizou-se um </t>
    </r>
    <r>
      <rPr>
        <b/>
        <sz val="14"/>
        <color indexed="8"/>
        <rFont val="Arial"/>
        <family val="2"/>
      </rPr>
      <t>T</t>
    </r>
    <r>
      <rPr>
        <b/>
        <sz val="14"/>
        <color indexed="8"/>
        <rFont val="Arial"/>
        <family val="2"/>
      </rPr>
      <t>este sensorial de comparação múltipla</t>
    </r>
    <r>
      <rPr>
        <sz val="14"/>
        <color indexed="8"/>
        <rFont val="Arial"/>
        <family val="2"/>
      </rPr>
      <t xml:space="preserve"> com 22 avaliadores.  Foi  utilizada  uma  escala  estruturada  mista  de 9 pontos na qual 0=Imperceptível e 8=Forte.
Os valores médios dos obtidos para os extratos de coco e os resultados parciais obtidos com a ANOVA encontram-se na tabela abaixo. Complete a tabela ANOVA verifique se algum extrato de coco proporcionou maior sabor característico ao creme. 
</t>
    </r>
  </si>
  <si>
    <t>CONCLUSÃO: O extrato de coco EC1 difere significativamente dos demais e proporciona maior sabor de coco. Os extratos EC4 e EC2, não diferem entre si e proporcionam sabor intermediário, o extrato EC3 é percebido como diferente dos demais e proporciona o menor sabor de coco.</t>
  </si>
  <si>
    <r>
      <t xml:space="preserve">Colunas </t>
    </r>
    <r>
      <rPr>
        <sz val="11"/>
        <color indexed="10"/>
        <rFont val="Calibri"/>
        <family val="2"/>
      </rPr>
      <t>(Amostras)</t>
    </r>
  </si>
  <si>
    <t>F calculado para amostras é maior que o F tabelado, portanto pelo menos 1 bala é percebida como diferentes das demais quanto a maciez.</t>
  </si>
  <si>
    <r>
      <t xml:space="preserve">DMS Tukey = qα   </t>
    </r>
    <r>
      <rPr>
        <b/>
        <sz val="9"/>
        <color indexed="8"/>
        <rFont val="Calibri"/>
        <family val="2"/>
      </rPr>
      <t>√MQResíduo/n</t>
    </r>
  </si>
  <si>
    <r>
      <t xml:space="preserve">Dentro </t>
    </r>
    <r>
      <rPr>
        <sz val="11"/>
        <color indexed="10"/>
        <rFont val="Calibri"/>
        <family val="2"/>
      </rPr>
      <t>(Resíduo)</t>
    </r>
  </si>
  <si>
    <t>E2-E3</t>
  </si>
  <si>
    <t>E3-E1</t>
  </si>
  <si>
    <t>E1-E6</t>
  </si>
  <si>
    <t>E1-E4</t>
  </si>
  <si>
    <t>E6-E4</t>
  </si>
  <si>
    <t>E6-E5</t>
  </si>
  <si>
    <t>E4-E5</t>
  </si>
  <si>
    <r>
      <t>L = S</t>
    </r>
    <r>
      <rPr>
        <vertAlign val="subscript"/>
        <sz val="28"/>
        <color indexed="10"/>
        <rFont val="Arial"/>
        <family val="2"/>
      </rPr>
      <t>1</t>
    </r>
    <r>
      <rPr>
        <sz val="28"/>
        <color indexed="10"/>
        <rFont val="Arial"/>
        <family val="2"/>
      </rPr>
      <t xml:space="preserve"> + 2 x S</t>
    </r>
    <r>
      <rPr>
        <vertAlign val="subscript"/>
        <sz val="28"/>
        <color indexed="10"/>
        <rFont val="Arial"/>
        <family val="2"/>
      </rPr>
      <t>2</t>
    </r>
    <r>
      <rPr>
        <sz val="28"/>
        <color indexed="10"/>
        <rFont val="Arial"/>
        <family val="2"/>
      </rPr>
      <t xml:space="preserve"> + 3 x S</t>
    </r>
    <r>
      <rPr>
        <vertAlign val="subscript"/>
        <sz val="28"/>
        <color indexed="10"/>
        <rFont val="Arial"/>
        <family val="2"/>
      </rPr>
      <t>3</t>
    </r>
    <r>
      <rPr>
        <sz val="28"/>
        <color indexed="10"/>
        <rFont val="Arial"/>
        <family val="2"/>
      </rPr>
      <t xml:space="preserve"> + .... + t x S</t>
    </r>
    <r>
      <rPr>
        <vertAlign val="subscript"/>
        <sz val="28"/>
        <color indexed="10"/>
        <rFont val="Arial"/>
        <family val="2"/>
      </rPr>
      <t>t</t>
    </r>
  </si>
  <si>
    <r>
      <t xml:space="preserve">DMS Tukey = qα   </t>
    </r>
    <r>
      <rPr>
        <b/>
        <sz val="16"/>
        <color indexed="10"/>
        <rFont val="Calibri"/>
        <family val="2"/>
      </rPr>
      <t>√</t>
    </r>
    <r>
      <rPr>
        <b/>
        <sz val="11"/>
        <color indexed="10"/>
        <rFont val="Calibri"/>
        <family val="2"/>
      </rPr>
      <t>MQResíduo/n</t>
    </r>
  </si>
  <si>
    <r>
      <t xml:space="preserve">DMS Tukey = 3,74   </t>
    </r>
    <r>
      <rPr>
        <b/>
        <sz val="16"/>
        <color indexed="10"/>
        <rFont val="Calibri"/>
        <family val="2"/>
      </rPr>
      <t>√</t>
    </r>
    <r>
      <rPr>
        <b/>
        <sz val="11"/>
        <color indexed="10"/>
        <rFont val="Calibri"/>
        <family val="2"/>
      </rPr>
      <t>2,0029/22</t>
    </r>
  </si>
  <si>
    <t>L = 38 + 130 + 264 + 384 + 590</t>
  </si>
  <si>
    <t>L' = 12x1406 -3x27x5x(6x6)/5x6x(raiz27x4)</t>
  </si>
  <si>
    <t>L' = 16872 - 405x36/30x10,39</t>
  </si>
  <si>
    <t>L" = 16872 - 14580/311,7</t>
  </si>
  <si>
    <t>L' =  2292/311,7</t>
  </si>
  <si>
    <r>
      <t xml:space="preserve">Uma índústria de cosméticos quer verificar se o sabonete com hidratante de calêndula que fabrica(SH) provoca uma sensação de hidratação similar a de outros sabonetes hidratantes disponíveis no mercado. A gerente de marketing decide comparar o sabonete da empresa com outras 5 marcas (SA, SB, SC, SD e SE). Como são diversas amostras decide fazer um </t>
    </r>
    <r>
      <rPr>
        <b/>
        <sz val="14"/>
        <color indexed="8"/>
        <rFont val="Calibri"/>
        <family val="2"/>
      </rPr>
      <t>Teste de Ordenação</t>
    </r>
    <r>
      <rPr>
        <sz val="14"/>
        <color indexed="8"/>
        <rFont val="Calibri"/>
        <family val="2"/>
      </rPr>
      <t xml:space="preserve"> utilizando 18 avaliadores com </t>
    </r>
    <r>
      <rPr>
        <sz val="14"/>
        <color indexed="10"/>
        <rFont val="Calibri"/>
        <family val="2"/>
      </rPr>
      <t>experiência</t>
    </r>
    <r>
      <rPr>
        <sz val="14"/>
        <color indexed="8"/>
        <rFont val="Calibri"/>
        <family val="2"/>
      </rPr>
      <t xml:space="preserve"> que geralmente fazem avaliações para o time de Marketing e P&amp;D da empresa. Na ficha do teste de ordenação a posição 1=pouca sensação de hidratação e a posição 6=muita sensação de hidratação. Os resultados encontram-se na tabela abaixo. Verifique se há diferença significativa entre o sabonete da empresa e os disponíveis no mercado.</t>
    </r>
  </si>
  <si>
    <t>F=</t>
  </si>
  <si>
    <t>98 - 76 = 22</t>
  </si>
  <si>
    <t>76-58 = 18</t>
  </si>
  <si>
    <t>76-57 = 19</t>
  </si>
  <si>
    <t>76-48 = 28</t>
  </si>
  <si>
    <t>58-57 = 1</t>
  </si>
  <si>
    <t>58-48=10</t>
  </si>
  <si>
    <t>58-41=17</t>
  </si>
  <si>
    <t>Valor crítico Christensen = 22</t>
  </si>
  <si>
    <t>e</t>
  </si>
  <si>
    <t>Linha (avaliador)</t>
  </si>
  <si>
    <t>cd</t>
  </si>
  <si>
    <t>CONCLUSÃO: O equipamento E2 produz as balas significativamente mais macias e difere de todos os outros equipamentos. O equipamento E5 produz as balas significativamente mais duras e difere de todos os outros equipamentos.</t>
  </si>
  <si>
    <r>
      <t xml:space="preserve">DMS Tukey = 4,1   </t>
    </r>
    <r>
      <rPr>
        <b/>
        <sz val="9"/>
        <color indexed="8"/>
        <rFont val="Calibri"/>
        <family val="2"/>
      </rPr>
      <t>√1,73333/80</t>
    </r>
  </si>
  <si>
    <t>DMS Tukey =  4,1 x 0,1472</t>
  </si>
  <si>
    <t>DMS Tukey =  0,6035</t>
  </si>
  <si>
    <t>n = avaliadores x repetições</t>
  </si>
  <si>
    <t>n = avaliadores x  2</t>
  </si>
  <si>
    <t>32 x 4</t>
  </si>
  <si>
    <t>CONCLUSÃO: O sabonete SD proporciona maior sensação de hidratação e difere de todos os outros. Os sabonetes SC e SE provocam menor sensação de hidratação porém não diferem dos sabonetes SB e SH. O sabonete da empresa SH, confere sensação de hidratação intermediária, diferindo apenas da marca SD que promove a maior sensação de hidratação.</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</si>
</sst>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quot;Ativado&quot;;&quot;Ativado&quot;;&quot;Desativado&quot;"/>
  </numFmts>
  <fonts count="90">
    <font>
      <sz val="11"/>
      <color theme="1"/>
      <name val="Calibri"/>
      <family val="2"/>
    </font>
    <font>
      <sz val="11"/>
      <color indexed="8"/>
      <name val="Calibri"/>
      <family val="2"/>
    </font>
    <font>
      <sz val="14"/>
      <color indexed="8"/>
      <name val="Arial"/>
      <family val="2"/>
    </font>
    <font>
      <b/>
      <sz val="14"/>
      <color indexed="8"/>
      <name val="Arial"/>
      <family val="2"/>
    </font>
    <font>
      <sz val="14"/>
      <color indexed="8"/>
      <name val="Calibri"/>
      <family val="2"/>
    </font>
    <font>
      <b/>
      <sz val="14"/>
      <color indexed="8"/>
      <name val="Calibri"/>
      <family val="2"/>
    </font>
    <font>
      <i/>
      <sz val="11"/>
      <color indexed="8"/>
      <name val="Calibri"/>
      <family val="2"/>
    </font>
    <font>
      <sz val="11"/>
      <color indexed="10"/>
      <name val="Calibri"/>
      <family val="2"/>
    </font>
    <font>
      <i/>
      <sz val="11"/>
      <color indexed="10"/>
      <name val="Calibri"/>
      <family val="2"/>
    </font>
    <font>
      <i/>
      <sz val="16"/>
      <color indexed="8"/>
      <name val="Calibri"/>
      <family val="2"/>
    </font>
    <font>
      <b/>
      <sz val="9"/>
      <color indexed="8"/>
      <name val="Calibri"/>
      <family val="2"/>
    </font>
    <font>
      <sz val="28"/>
      <color indexed="10"/>
      <name val="Arial"/>
      <family val="2"/>
    </font>
    <font>
      <vertAlign val="subscript"/>
      <sz val="28"/>
      <color indexed="10"/>
      <name val="Arial"/>
      <family val="2"/>
    </font>
    <font>
      <b/>
      <sz val="16"/>
      <color indexed="10"/>
      <name val="Calibri"/>
      <family val="2"/>
    </font>
    <font>
      <b/>
      <sz val="11"/>
      <color indexed="10"/>
      <name val="Calibri"/>
      <family val="2"/>
    </font>
    <font>
      <sz val="14"/>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8"/>
      <color indexed="8"/>
      <name val="Calibri"/>
      <family val="2"/>
    </font>
    <font>
      <sz val="14"/>
      <name val="Calibri"/>
      <family val="2"/>
    </font>
    <font>
      <sz val="11"/>
      <name val="Calibri"/>
      <family val="2"/>
    </font>
    <font>
      <b/>
      <i/>
      <sz val="11"/>
      <color indexed="8"/>
      <name val="Calibri"/>
      <family val="2"/>
    </font>
    <font>
      <i/>
      <sz val="10"/>
      <color indexed="8"/>
      <name val="Calibri"/>
      <family val="2"/>
    </font>
    <font>
      <sz val="16"/>
      <color indexed="8"/>
      <name val="Calibri"/>
      <family val="2"/>
    </font>
    <font>
      <sz val="9"/>
      <color indexed="8"/>
      <name val="Calibri"/>
      <family val="2"/>
    </font>
    <font>
      <sz val="18"/>
      <color indexed="10"/>
      <name val="Calibri"/>
      <family val="2"/>
    </font>
    <font>
      <sz val="16"/>
      <color indexed="10"/>
      <name val="Calibri"/>
      <family val="2"/>
    </font>
    <font>
      <sz val="22"/>
      <color indexed="10"/>
      <name val="Calibri"/>
      <family val="2"/>
    </font>
    <font>
      <b/>
      <sz val="14"/>
      <color indexed="10"/>
      <name val="Calibri"/>
      <family val="2"/>
    </font>
    <font>
      <sz val="12"/>
      <color indexed="10"/>
      <name val="Calibri"/>
      <family val="2"/>
    </font>
    <font>
      <sz val="12"/>
      <color indexed="8"/>
      <name val="Calibri"/>
      <family val="2"/>
    </font>
    <font>
      <sz val="12"/>
      <color indexed="10"/>
      <name val="Arial"/>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theme="1"/>
      <name val="Calibri"/>
      <family val="2"/>
    </font>
    <font>
      <b/>
      <sz val="14"/>
      <color theme="1"/>
      <name val="Calibri"/>
      <family val="2"/>
    </font>
    <font>
      <b/>
      <sz val="11"/>
      <color rgb="FFFF0000"/>
      <name val="Calibri"/>
      <family val="2"/>
    </font>
    <font>
      <b/>
      <sz val="14"/>
      <color rgb="FF000000"/>
      <name val="Calibri"/>
      <family val="2"/>
    </font>
    <font>
      <sz val="14"/>
      <color rgb="FF000000"/>
      <name val="Calibri"/>
      <family val="2"/>
    </font>
    <font>
      <sz val="14"/>
      <color theme="1"/>
      <name val="Arial"/>
      <family val="2"/>
    </font>
    <font>
      <sz val="18"/>
      <color theme="1"/>
      <name val="Calibri"/>
      <family val="2"/>
    </font>
    <font>
      <b/>
      <i/>
      <sz val="11"/>
      <color theme="1"/>
      <name val="Calibri"/>
      <family val="2"/>
    </font>
    <font>
      <i/>
      <sz val="10"/>
      <color theme="1"/>
      <name val="Calibri"/>
      <family val="2"/>
    </font>
    <font>
      <i/>
      <sz val="11"/>
      <color theme="1"/>
      <name val="Calibri"/>
      <family val="2"/>
    </font>
    <font>
      <sz val="16"/>
      <color theme="1"/>
      <name val="Calibri"/>
      <family val="2"/>
    </font>
    <font>
      <sz val="9"/>
      <color theme="1"/>
      <name val="Calibri"/>
      <family val="2"/>
    </font>
    <font>
      <b/>
      <sz val="9"/>
      <color theme="1"/>
      <name val="Calibri"/>
      <family val="2"/>
    </font>
    <font>
      <sz val="28"/>
      <color rgb="FFFF0000"/>
      <name val="Arial"/>
      <family val="2"/>
    </font>
    <font>
      <sz val="18"/>
      <color rgb="FFFF0000"/>
      <name val="Calibri"/>
      <family val="2"/>
    </font>
    <font>
      <sz val="16"/>
      <color rgb="FFFF0000"/>
      <name val="Calibri"/>
      <family val="2"/>
    </font>
    <font>
      <sz val="22"/>
      <color rgb="FFFF0000"/>
      <name val="Calibri"/>
      <family val="2"/>
    </font>
    <font>
      <b/>
      <sz val="14"/>
      <color rgb="FFFF0000"/>
      <name val="Calibri"/>
      <family val="2"/>
    </font>
    <font>
      <sz val="12"/>
      <color rgb="FFFF0000"/>
      <name val="Calibri"/>
      <family val="2"/>
    </font>
    <font>
      <sz val="14"/>
      <color rgb="FFFF0000"/>
      <name val="Calibri"/>
      <family val="2"/>
    </font>
    <font>
      <b/>
      <sz val="9"/>
      <color rgb="FF000000"/>
      <name val="Calibri"/>
      <family val="2"/>
    </font>
    <font>
      <sz val="12"/>
      <color rgb="FFFF0000"/>
      <name val="Arial"/>
      <family val="2"/>
    </font>
    <font>
      <b/>
      <sz val="12"/>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color indexed="63"/>
      </right>
      <top>
        <color indexed="63"/>
      </top>
      <bottom style="medium">
        <color indexed="1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43" fontId="0" fillId="0" borderId="0" applyFont="0" applyFill="0" applyBorder="0" applyAlignment="0" applyProtection="0"/>
  </cellStyleXfs>
  <cellXfs count="121">
    <xf numFmtId="0" fontId="0" fillId="0" borderId="0" xfId="0" applyFont="1" applyAlignment="1">
      <alignment/>
    </xf>
    <xf numFmtId="0" fontId="66" fillId="0" borderId="0" xfId="0" applyFont="1" applyAlignment="1">
      <alignment/>
    </xf>
    <xf numFmtId="0" fontId="67" fillId="0" borderId="10" xfId="0" applyFont="1" applyBorder="1" applyAlignment="1">
      <alignment/>
    </xf>
    <xf numFmtId="0" fontId="66" fillId="0" borderId="10" xfId="0" applyFont="1" applyBorder="1" applyAlignment="1">
      <alignment/>
    </xf>
    <xf numFmtId="0" fontId="67" fillId="0" borderId="10" xfId="0" applyFont="1" applyFill="1" applyBorder="1" applyAlignment="1">
      <alignment/>
    </xf>
    <xf numFmtId="0" fontId="68" fillId="0" borderId="0" xfId="0" applyFont="1" applyAlignment="1">
      <alignment/>
    </xf>
    <xf numFmtId="0" fontId="0" fillId="33" borderId="0" xfId="0" applyFill="1" applyAlignment="1">
      <alignment/>
    </xf>
    <xf numFmtId="0" fontId="69" fillId="0" borderId="11" xfId="0" applyFont="1" applyBorder="1" applyAlignment="1">
      <alignment horizontal="left"/>
    </xf>
    <xf numFmtId="0" fontId="70" fillId="0" borderId="0" xfId="0" applyFont="1" applyAlignment="1">
      <alignment horizontal="right"/>
    </xf>
    <xf numFmtId="0" fontId="70" fillId="0" borderId="0" xfId="0" applyFont="1" applyFill="1" applyBorder="1" applyAlignment="1">
      <alignment horizontal="right"/>
    </xf>
    <xf numFmtId="0" fontId="0" fillId="0" borderId="0" xfId="0" applyBorder="1" applyAlignment="1">
      <alignment/>
    </xf>
    <xf numFmtId="0" fontId="70" fillId="0" borderId="0" xfId="0" applyFont="1" applyBorder="1" applyAlignment="1">
      <alignment horizontal="right"/>
    </xf>
    <xf numFmtId="0" fontId="0" fillId="0" borderId="0" xfId="0" applyFill="1" applyAlignment="1">
      <alignment/>
    </xf>
    <xf numFmtId="0" fontId="66" fillId="0" borderId="0" xfId="0" applyFont="1" applyBorder="1" applyAlignment="1">
      <alignment/>
    </xf>
    <xf numFmtId="0" fontId="67" fillId="0" borderId="0" xfId="0" applyFont="1" applyBorder="1" applyAlignment="1">
      <alignment/>
    </xf>
    <xf numFmtId="0" fontId="71" fillId="0" borderId="0" xfId="0" applyFont="1" applyAlignment="1">
      <alignment vertical="center" wrapText="1"/>
    </xf>
    <xf numFmtId="0" fontId="0" fillId="0" borderId="0" xfId="0" applyAlignment="1">
      <alignment/>
    </xf>
    <xf numFmtId="0" fontId="67" fillId="33" borderId="0" xfId="0" applyFont="1" applyFill="1" applyAlignment="1">
      <alignment horizontal="left" wrapText="1"/>
    </xf>
    <xf numFmtId="0" fontId="67" fillId="0" borderId="0" xfId="0" applyFont="1" applyFill="1" applyAlignment="1">
      <alignment horizontal="left" wrapText="1"/>
    </xf>
    <xf numFmtId="0" fontId="66" fillId="0" borderId="0" xfId="0" applyFont="1" applyFill="1" applyBorder="1" applyAlignment="1">
      <alignment/>
    </xf>
    <xf numFmtId="2" fontId="66" fillId="0" borderId="10" xfId="0" applyNumberFormat="1" applyFont="1" applyBorder="1" applyAlignment="1">
      <alignment/>
    </xf>
    <xf numFmtId="2" fontId="67" fillId="0" borderId="10" xfId="0" applyNumberFormat="1" applyFont="1" applyBorder="1" applyAlignment="1">
      <alignment/>
    </xf>
    <xf numFmtId="0" fontId="67" fillId="0" borderId="10" xfId="0" applyFont="1" applyBorder="1" applyAlignment="1">
      <alignment wrapText="1"/>
    </xf>
    <xf numFmtId="0" fontId="0" fillId="33" borderId="0" xfId="0" applyFill="1" applyBorder="1" applyAlignment="1">
      <alignment/>
    </xf>
    <xf numFmtId="9" fontId="70" fillId="0" borderId="0" xfId="51" applyFont="1" applyAlignment="1">
      <alignment horizontal="right"/>
    </xf>
    <xf numFmtId="0" fontId="65" fillId="0" borderId="0" xfId="0" applyFont="1" applyAlignment="1">
      <alignment/>
    </xf>
    <xf numFmtId="0" fontId="69" fillId="0" borderId="12" xfId="0" applyFont="1" applyBorder="1" applyAlignment="1">
      <alignment horizontal="left"/>
    </xf>
    <xf numFmtId="0" fontId="69" fillId="0" borderId="13" xfId="0" applyFont="1" applyFill="1" applyBorder="1" applyAlignment="1">
      <alignment horizontal="left"/>
    </xf>
    <xf numFmtId="0" fontId="69" fillId="0" borderId="11" xfId="0" applyFont="1" applyFill="1" applyBorder="1" applyAlignment="1">
      <alignment horizontal="left"/>
    </xf>
    <xf numFmtId="0" fontId="0" fillId="0" borderId="13" xfId="0" applyBorder="1" applyAlignment="1">
      <alignment/>
    </xf>
    <xf numFmtId="0" fontId="0" fillId="0" borderId="12" xfId="0" applyBorder="1" applyAlignment="1">
      <alignment/>
    </xf>
    <xf numFmtId="9" fontId="70" fillId="0" borderId="14" xfId="51" applyFont="1" applyBorder="1" applyAlignment="1">
      <alignment horizontal="right"/>
    </xf>
    <xf numFmtId="0" fontId="70" fillId="0" borderId="14" xfId="0" applyFont="1" applyBorder="1" applyAlignment="1">
      <alignment horizontal="right"/>
    </xf>
    <xf numFmtId="0" fontId="0" fillId="0" borderId="14" xfId="0" applyBorder="1" applyAlignment="1">
      <alignment/>
    </xf>
    <xf numFmtId="0" fontId="0" fillId="0" borderId="0" xfId="0" applyFill="1" applyBorder="1" applyAlignment="1">
      <alignment/>
    </xf>
    <xf numFmtId="0" fontId="71" fillId="0" borderId="0" xfId="0" applyFont="1" applyAlignment="1">
      <alignment vertical="center" wrapText="1"/>
    </xf>
    <xf numFmtId="0" fontId="72" fillId="0" borderId="0" xfId="0" applyFont="1" applyAlignment="1">
      <alignment/>
    </xf>
    <xf numFmtId="0" fontId="72" fillId="0" borderId="0" xfId="0" applyFont="1" applyAlignment="1">
      <alignment horizontal="center" wrapText="1"/>
    </xf>
    <xf numFmtId="0" fontId="69" fillId="0" borderId="15" xfId="0" applyFont="1" applyBorder="1" applyAlignment="1">
      <alignment horizontal="left" wrapText="1"/>
    </xf>
    <xf numFmtId="0" fontId="70" fillId="0" borderId="16" xfId="0" applyFont="1" applyBorder="1" applyAlignment="1">
      <alignment horizontal="right"/>
    </xf>
    <xf numFmtId="0" fontId="70" fillId="0" borderId="17" xfId="0" applyFont="1" applyBorder="1" applyAlignment="1">
      <alignment horizontal="right"/>
    </xf>
    <xf numFmtId="0" fontId="0" fillId="0" borderId="18" xfId="0" applyBorder="1" applyAlignment="1">
      <alignment/>
    </xf>
    <xf numFmtId="0" fontId="69" fillId="0" borderId="15" xfId="0" applyFont="1" applyBorder="1" applyAlignment="1">
      <alignment horizontal="left"/>
    </xf>
    <xf numFmtId="0" fontId="70" fillId="0" borderId="18" xfId="0" applyFont="1" applyBorder="1" applyAlignment="1">
      <alignment horizontal="right"/>
    </xf>
    <xf numFmtId="0" fontId="0" fillId="0" borderId="19" xfId="0" applyBorder="1" applyAlignment="1">
      <alignment/>
    </xf>
    <xf numFmtId="0" fontId="0" fillId="0" borderId="16" xfId="0" applyBorder="1" applyAlignment="1">
      <alignment/>
    </xf>
    <xf numFmtId="0" fontId="66" fillId="0" borderId="0" xfId="0" applyFont="1" applyFill="1" applyAlignment="1">
      <alignment horizontal="left" vertical="center" wrapText="1"/>
    </xf>
    <xf numFmtId="0" fontId="66" fillId="0" borderId="0" xfId="0" applyFont="1" applyFill="1" applyAlignment="1">
      <alignment/>
    </xf>
    <xf numFmtId="0" fontId="66" fillId="0" borderId="10" xfId="0" applyFont="1" applyBorder="1" applyAlignment="1">
      <alignment wrapText="1"/>
    </xf>
    <xf numFmtId="0" fontId="34" fillId="0" borderId="0" xfId="0" applyFont="1" applyAlignment="1">
      <alignment/>
    </xf>
    <xf numFmtId="0" fontId="35" fillId="0" borderId="0" xfId="0" applyFont="1" applyAlignment="1">
      <alignment/>
    </xf>
    <xf numFmtId="0" fontId="69" fillId="0" borderId="0" xfId="0" applyFont="1" applyBorder="1" applyAlignment="1">
      <alignment horizontal="left"/>
    </xf>
    <xf numFmtId="0" fontId="69" fillId="0" borderId="0" xfId="0" applyFont="1" applyBorder="1" applyAlignment="1">
      <alignment horizontal="right"/>
    </xf>
    <xf numFmtId="0" fontId="69" fillId="0" borderId="10" xfId="0" applyFont="1" applyBorder="1" applyAlignment="1">
      <alignment horizontal="left"/>
    </xf>
    <xf numFmtId="0" fontId="69" fillId="0" borderId="10" xfId="0" applyFont="1" applyBorder="1" applyAlignment="1">
      <alignment horizontal="center"/>
    </xf>
    <xf numFmtId="0" fontId="67" fillId="0" borderId="10" xfId="0" applyFont="1" applyBorder="1" applyAlignment="1">
      <alignment horizontal="center"/>
    </xf>
    <xf numFmtId="0" fontId="69" fillId="0" borderId="10" xfId="0" applyFont="1" applyFill="1" applyBorder="1" applyAlignment="1">
      <alignment horizontal="center"/>
    </xf>
    <xf numFmtId="0" fontId="67" fillId="0" borderId="0" xfId="0" applyFont="1" applyAlignment="1">
      <alignment/>
    </xf>
    <xf numFmtId="0" fontId="65" fillId="0" borderId="0" xfId="0" applyFont="1" applyFill="1" applyBorder="1" applyAlignment="1">
      <alignment/>
    </xf>
    <xf numFmtId="0" fontId="65" fillId="0" borderId="12" xfId="0" applyFont="1" applyFill="1" applyBorder="1" applyAlignment="1">
      <alignment/>
    </xf>
    <xf numFmtId="0" fontId="73" fillId="0" borderId="20" xfId="0" applyFont="1" applyFill="1" applyBorder="1" applyAlignment="1">
      <alignment horizontal="center"/>
    </xf>
    <xf numFmtId="0" fontId="0" fillId="0" borderId="0" xfId="0" applyAlignment="1">
      <alignment wrapText="1"/>
    </xf>
    <xf numFmtId="0" fontId="72" fillId="0" borderId="0" xfId="0" applyFont="1" applyAlignment="1">
      <alignment wrapText="1"/>
    </xf>
    <xf numFmtId="0" fontId="74" fillId="0" borderId="21" xfId="0" applyFont="1" applyFill="1" applyBorder="1" applyAlignment="1">
      <alignment horizontal="right"/>
    </xf>
    <xf numFmtId="0" fontId="0" fillId="0" borderId="12" xfId="0" applyFill="1" applyBorder="1" applyAlignment="1">
      <alignment/>
    </xf>
    <xf numFmtId="0" fontId="75" fillId="0" borderId="20" xfId="0" applyFont="1" applyFill="1" applyBorder="1" applyAlignment="1">
      <alignment horizontal="center"/>
    </xf>
    <xf numFmtId="2" fontId="67" fillId="0" borderId="0" xfId="0" applyNumberFormat="1" applyFont="1" applyAlignment="1">
      <alignment/>
    </xf>
    <xf numFmtId="0" fontId="75" fillId="0" borderId="0" xfId="0" applyFont="1" applyFill="1" applyBorder="1" applyAlignment="1">
      <alignment horizontal="left"/>
    </xf>
    <xf numFmtId="0" fontId="76" fillId="0" borderId="0" xfId="0" applyFont="1" applyAlignment="1">
      <alignment horizontal="center"/>
    </xf>
    <xf numFmtId="0" fontId="0" fillId="0" borderId="22" xfId="0" applyFill="1" applyBorder="1" applyAlignment="1">
      <alignment/>
    </xf>
    <xf numFmtId="0" fontId="68" fillId="0" borderId="0" xfId="0" applyFont="1" applyFill="1" applyBorder="1" applyAlignment="1">
      <alignment/>
    </xf>
    <xf numFmtId="0" fontId="68" fillId="0" borderId="12" xfId="0" applyFont="1" applyFill="1" applyBorder="1" applyAlignment="1">
      <alignment/>
    </xf>
    <xf numFmtId="0" fontId="65" fillId="33" borderId="0" xfId="0" applyFont="1" applyFill="1" applyAlignment="1">
      <alignment/>
    </xf>
    <xf numFmtId="0" fontId="77" fillId="0" borderId="0" xfId="0" applyFont="1" applyAlignment="1">
      <alignment/>
    </xf>
    <xf numFmtId="0" fontId="78" fillId="0" borderId="0" xfId="0" applyFont="1" applyFill="1" applyBorder="1" applyAlignment="1">
      <alignment horizontal="left"/>
    </xf>
    <xf numFmtId="0" fontId="78" fillId="0" borderId="0" xfId="0" applyFont="1" applyAlignment="1">
      <alignment/>
    </xf>
    <xf numFmtId="0" fontId="59" fillId="0" borderId="0" xfId="0" applyFont="1" applyAlignment="1">
      <alignment/>
    </xf>
    <xf numFmtId="0" fontId="79" fillId="0" borderId="0" xfId="0" applyFont="1" applyAlignment="1">
      <alignment horizontal="left" vertical="center" readingOrder="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10" xfId="0" applyFont="1" applyBorder="1" applyAlignment="1">
      <alignment wrapText="1"/>
    </xf>
    <xf numFmtId="0" fontId="81" fillId="0" borderId="0" xfId="0" applyFont="1" applyBorder="1" applyAlignment="1">
      <alignment/>
    </xf>
    <xf numFmtId="0" fontId="83" fillId="0" borderId="10" xfId="0" applyFont="1" applyBorder="1" applyAlignment="1">
      <alignment/>
    </xf>
    <xf numFmtId="0" fontId="83" fillId="0" borderId="0" xfId="0" applyFont="1" applyBorder="1" applyAlignment="1">
      <alignment/>
    </xf>
    <xf numFmtId="0" fontId="59" fillId="0" borderId="0" xfId="0" applyFont="1" applyFill="1" applyAlignment="1">
      <alignment/>
    </xf>
    <xf numFmtId="0" fontId="84" fillId="0" borderId="0" xfId="0" applyFont="1" applyAlignment="1">
      <alignment/>
    </xf>
    <xf numFmtId="0" fontId="59" fillId="0" borderId="22" xfId="0" applyFont="1" applyFill="1" applyBorder="1" applyAlignment="1">
      <alignment/>
    </xf>
    <xf numFmtId="0" fontId="59" fillId="0" borderId="10" xfId="0" applyFont="1" applyFill="1" applyBorder="1" applyAlignment="1">
      <alignment/>
    </xf>
    <xf numFmtId="0" fontId="59" fillId="0" borderId="0" xfId="0" applyFont="1" applyFill="1" applyBorder="1" applyAlignment="1">
      <alignment/>
    </xf>
    <xf numFmtId="0" fontId="83" fillId="0" borderId="0" xfId="0" applyFont="1" applyBorder="1" applyAlignment="1">
      <alignment wrapText="1"/>
    </xf>
    <xf numFmtId="0" fontId="80" fillId="0" borderId="0" xfId="0" applyFont="1" applyAlignment="1" quotePrefix="1">
      <alignment/>
    </xf>
    <xf numFmtId="0" fontId="85" fillId="0" borderId="10" xfId="0" applyFont="1" applyBorder="1" applyAlignment="1">
      <alignment/>
    </xf>
    <xf numFmtId="0" fontId="68" fillId="0" borderId="0" xfId="0" applyFont="1" applyFill="1" applyBorder="1" applyAlignment="1">
      <alignment horizontal="left"/>
    </xf>
    <xf numFmtId="0" fontId="85" fillId="0" borderId="0" xfId="0" applyFont="1" applyBorder="1" applyAlignment="1">
      <alignment horizontal="right"/>
    </xf>
    <xf numFmtId="0" fontId="85" fillId="0" borderId="0" xfId="0" applyFont="1" applyBorder="1" applyAlignment="1">
      <alignment/>
    </xf>
    <xf numFmtId="0" fontId="85" fillId="0" borderId="0" xfId="0" applyFont="1" applyAlignment="1">
      <alignment/>
    </xf>
    <xf numFmtId="0" fontId="0" fillId="0" borderId="0" xfId="0" applyAlignment="1">
      <alignment horizontal="left" wrapText="1"/>
    </xf>
    <xf numFmtId="0" fontId="0" fillId="34" borderId="0" xfId="0" applyFill="1" applyBorder="1" applyAlignment="1">
      <alignment/>
    </xf>
    <xf numFmtId="0" fontId="68" fillId="34" borderId="0" xfId="0" applyFont="1" applyFill="1" applyBorder="1" applyAlignment="1">
      <alignment/>
    </xf>
    <xf numFmtId="0" fontId="78" fillId="0" borderId="0" xfId="0" applyFont="1" applyFill="1" applyBorder="1" applyAlignment="1">
      <alignment horizontal="center" wrapText="1"/>
    </xf>
    <xf numFmtId="0" fontId="86" fillId="0" borderId="0" xfId="0" applyFont="1" applyBorder="1" applyAlignment="1">
      <alignment horizontal="center" wrapText="1"/>
    </xf>
    <xf numFmtId="0" fontId="0" fillId="0" borderId="0" xfId="0" applyAlignment="1">
      <alignment horizontal="left" wrapText="1"/>
    </xf>
    <xf numFmtId="0" fontId="67" fillId="0" borderId="14" xfId="0" applyFont="1" applyBorder="1" applyAlignment="1">
      <alignment horizontal="left" wrapText="1"/>
    </xf>
    <xf numFmtId="0" fontId="87" fillId="0" borderId="0" xfId="0" applyFont="1" applyAlignment="1">
      <alignment horizontal="center" vertical="center" readingOrder="1"/>
    </xf>
    <xf numFmtId="0" fontId="83" fillId="0" borderId="0" xfId="0" applyFont="1" applyFill="1" applyBorder="1" applyAlignment="1">
      <alignment horizontal="left" wrapText="1"/>
    </xf>
    <xf numFmtId="0" fontId="80" fillId="0" borderId="0" xfId="0" applyFont="1" applyAlignment="1">
      <alignment horizontal="center" wrapText="1"/>
    </xf>
    <xf numFmtId="0" fontId="85" fillId="0" borderId="0" xfId="0" applyFont="1" applyFill="1" applyAlignment="1">
      <alignment horizontal="left" wrapText="1"/>
    </xf>
    <xf numFmtId="0" fontId="81" fillId="0" borderId="0" xfId="0" applyFont="1" applyAlignment="1">
      <alignment horizontal="center" wrapText="1"/>
    </xf>
    <xf numFmtId="0" fontId="68" fillId="0" borderId="0" xfId="0" applyFont="1" applyFill="1" applyBorder="1" applyAlignment="1">
      <alignment horizontal="center" wrapText="1"/>
    </xf>
    <xf numFmtId="0" fontId="88" fillId="0" borderId="0" xfId="0" applyFont="1" applyBorder="1" applyAlignment="1">
      <alignment horizontal="left" wrapText="1"/>
    </xf>
    <xf numFmtId="0" fontId="66" fillId="0" borderId="0" xfId="0" applyFont="1" applyFill="1" applyAlignment="1">
      <alignment horizontal="left" vertical="center" wrapText="1"/>
    </xf>
    <xf numFmtId="0" fontId="76" fillId="0" borderId="0" xfId="0" applyFont="1" applyFill="1" applyAlignment="1">
      <alignment horizontal="center"/>
    </xf>
    <xf numFmtId="0" fontId="67" fillId="0" borderId="0" xfId="0" applyFont="1" applyAlignment="1">
      <alignment horizontal="left" wrapText="1"/>
    </xf>
    <xf numFmtId="0" fontId="71" fillId="0" borderId="0" xfId="0" applyFont="1" applyAlignment="1">
      <alignment horizontal="left" vertical="center" wrapText="1"/>
    </xf>
    <xf numFmtId="0" fontId="71" fillId="0" borderId="0" xfId="0" applyFont="1" applyAlignment="1">
      <alignment vertical="center" wrapText="1"/>
    </xf>
    <xf numFmtId="0" fontId="71" fillId="0" borderId="0" xfId="0" applyFont="1" applyAlignment="1">
      <alignment horizontal="left" wrapText="1"/>
    </xf>
    <xf numFmtId="0" fontId="67" fillId="0" borderId="12" xfId="0" applyFont="1" applyBorder="1" applyAlignment="1">
      <alignment horizontal="left" wrapText="1"/>
    </xf>
    <xf numFmtId="0" fontId="66" fillId="0" borderId="0" xfId="0" applyFont="1" applyFill="1" applyAlignment="1">
      <alignment horizontal="left" wrapText="1"/>
    </xf>
    <xf numFmtId="0" fontId="89" fillId="0" borderId="0" xfId="0" applyFont="1" applyAlignment="1">
      <alignment horizontal="left" wrapText="1"/>
    </xf>
    <xf numFmtId="0" fontId="0" fillId="0" borderId="0" xfId="0" applyFill="1" applyAlignment="1">
      <alignment horizontal="left"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46</xdr:row>
      <xdr:rowOff>19050</xdr:rowOff>
    </xdr:from>
    <xdr:to>
      <xdr:col>2</xdr:col>
      <xdr:colOff>628650</xdr:colOff>
      <xdr:row>51</xdr:row>
      <xdr:rowOff>66675</xdr:rowOff>
    </xdr:to>
    <xdr:pic>
      <xdr:nvPicPr>
        <xdr:cNvPr id="1" name="Imagem 1"/>
        <xdr:cNvPicPr preferRelativeResize="1">
          <a:picLocks noChangeAspect="1"/>
        </xdr:cNvPicPr>
      </xdr:nvPicPr>
      <xdr:blipFill>
        <a:blip r:embed="rId1"/>
        <a:stretch>
          <a:fillRect/>
        </a:stretch>
      </xdr:blipFill>
      <xdr:spPr>
        <a:xfrm>
          <a:off x="180975" y="15725775"/>
          <a:ext cx="3228975" cy="1524000"/>
        </a:xfrm>
        <a:prstGeom prst="rect">
          <a:avLst/>
        </a:prstGeom>
        <a:noFill/>
        <a:ln w="9525" cmpd="sng">
          <a:noFill/>
        </a:ln>
      </xdr:spPr>
    </xdr:pic>
    <xdr:clientData/>
  </xdr:twoCellAnchor>
  <xdr:twoCellAnchor editAs="oneCell">
    <xdr:from>
      <xdr:col>3</xdr:col>
      <xdr:colOff>304800</xdr:colOff>
      <xdr:row>47</xdr:row>
      <xdr:rowOff>228600</xdr:rowOff>
    </xdr:from>
    <xdr:to>
      <xdr:col>7</xdr:col>
      <xdr:colOff>142875</xdr:colOff>
      <xdr:row>49</xdr:row>
      <xdr:rowOff>171450</xdr:rowOff>
    </xdr:to>
    <xdr:pic>
      <xdr:nvPicPr>
        <xdr:cNvPr id="2" name="Imagem 2"/>
        <xdr:cNvPicPr preferRelativeResize="1">
          <a:picLocks noChangeAspect="1"/>
        </xdr:cNvPicPr>
      </xdr:nvPicPr>
      <xdr:blipFill>
        <a:blip r:embed="rId2"/>
        <a:stretch>
          <a:fillRect/>
        </a:stretch>
      </xdr:blipFill>
      <xdr:spPr>
        <a:xfrm>
          <a:off x="4048125" y="16230600"/>
          <a:ext cx="3743325" cy="533400"/>
        </a:xfrm>
        <a:prstGeom prst="rect">
          <a:avLst/>
        </a:prstGeom>
        <a:noFill/>
        <a:ln w="9525" cmpd="sng">
          <a:noFill/>
        </a:ln>
      </xdr:spPr>
    </xdr:pic>
    <xdr:clientData/>
  </xdr:twoCellAnchor>
  <xdr:twoCellAnchor editAs="oneCell">
    <xdr:from>
      <xdr:col>21</xdr:col>
      <xdr:colOff>0</xdr:colOff>
      <xdr:row>15</xdr:row>
      <xdr:rowOff>142875</xdr:rowOff>
    </xdr:from>
    <xdr:to>
      <xdr:col>25</xdr:col>
      <xdr:colOff>400050</xdr:colOff>
      <xdr:row>20</xdr:row>
      <xdr:rowOff>85725</xdr:rowOff>
    </xdr:to>
    <xdr:pic>
      <xdr:nvPicPr>
        <xdr:cNvPr id="3" name="Imagem 3"/>
        <xdr:cNvPicPr preferRelativeResize="1">
          <a:picLocks noChangeAspect="1"/>
        </xdr:cNvPicPr>
      </xdr:nvPicPr>
      <xdr:blipFill>
        <a:blip r:embed="rId3"/>
        <a:stretch>
          <a:fillRect/>
        </a:stretch>
      </xdr:blipFill>
      <xdr:spPr>
        <a:xfrm>
          <a:off x="16992600" y="7105650"/>
          <a:ext cx="4676775" cy="1133475"/>
        </a:xfrm>
        <a:prstGeom prst="rect">
          <a:avLst/>
        </a:prstGeom>
        <a:noFill/>
        <a:ln w="9525" cmpd="sng">
          <a:noFill/>
        </a:ln>
      </xdr:spPr>
    </xdr:pic>
    <xdr:clientData/>
  </xdr:twoCellAnchor>
  <xdr:twoCellAnchor editAs="oneCell">
    <xdr:from>
      <xdr:col>9</xdr:col>
      <xdr:colOff>533400</xdr:colOff>
      <xdr:row>30</xdr:row>
      <xdr:rowOff>276225</xdr:rowOff>
    </xdr:from>
    <xdr:to>
      <xdr:col>15</xdr:col>
      <xdr:colOff>323850</xdr:colOff>
      <xdr:row>35</xdr:row>
      <xdr:rowOff>142875</xdr:rowOff>
    </xdr:to>
    <xdr:pic>
      <xdr:nvPicPr>
        <xdr:cNvPr id="4" name="Imagem 3"/>
        <xdr:cNvPicPr preferRelativeResize="1">
          <a:picLocks noChangeAspect="1"/>
        </xdr:cNvPicPr>
      </xdr:nvPicPr>
      <xdr:blipFill>
        <a:blip r:embed="rId3"/>
        <a:stretch>
          <a:fillRect/>
        </a:stretch>
      </xdr:blipFill>
      <xdr:spPr>
        <a:xfrm>
          <a:off x="9191625" y="11277600"/>
          <a:ext cx="46767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8"/>
  <sheetViews>
    <sheetView zoomScalePageLayoutView="0" workbookViewId="0" topLeftCell="A45">
      <selection activeCell="J59" sqref="J59:S59"/>
    </sheetView>
  </sheetViews>
  <sheetFormatPr defaultColWidth="9.140625" defaultRowHeight="15"/>
  <cols>
    <col min="1" max="1" width="27.28125" style="0" customWidth="1"/>
    <col min="5" max="5" width="13.140625" style="0" customWidth="1"/>
    <col min="7" max="7" width="16.140625" style="0" customWidth="1"/>
    <col min="15" max="15" width="12.140625" style="0" customWidth="1"/>
    <col min="17" max="17" width="12.00390625" style="0" customWidth="1"/>
  </cols>
  <sheetData>
    <row r="1" ht="14.25">
      <c r="A1" t="s">
        <v>104</v>
      </c>
    </row>
    <row r="2" ht="15" thickBot="1"/>
    <row r="3" spans="1:5" ht="14.25">
      <c r="A3" s="65" t="s">
        <v>71</v>
      </c>
      <c r="B3" s="65" t="s">
        <v>72</v>
      </c>
      <c r="C3" s="65" t="s">
        <v>73</v>
      </c>
      <c r="D3" s="65" t="s">
        <v>2</v>
      </c>
      <c r="E3" s="65" t="s">
        <v>74</v>
      </c>
    </row>
    <row r="4" spans="1:5" ht="14.25">
      <c r="A4" s="34">
        <v>1</v>
      </c>
      <c r="B4" s="34">
        <v>4</v>
      </c>
      <c r="C4" s="34">
        <v>9</v>
      </c>
      <c r="D4" s="34">
        <v>2.25</v>
      </c>
      <c r="E4" s="34">
        <v>6.25</v>
      </c>
    </row>
    <row r="5" spans="1:5" ht="14.25">
      <c r="A5" s="34">
        <v>2</v>
      </c>
      <c r="B5" s="34">
        <v>4</v>
      </c>
      <c r="C5" s="34">
        <v>14</v>
      </c>
      <c r="D5" s="34">
        <v>3.5</v>
      </c>
      <c r="E5" s="34">
        <v>3</v>
      </c>
    </row>
    <row r="6" spans="1:5" ht="14.25">
      <c r="A6" s="34">
        <v>3</v>
      </c>
      <c r="B6" s="34">
        <v>4</v>
      </c>
      <c r="C6" s="34">
        <v>8</v>
      </c>
      <c r="D6" s="34">
        <v>2</v>
      </c>
      <c r="E6" s="34">
        <v>0.6666666666666666</v>
      </c>
    </row>
    <row r="7" spans="1:5" ht="14.25">
      <c r="A7" s="34">
        <v>4</v>
      </c>
      <c r="B7" s="34">
        <v>4</v>
      </c>
      <c r="C7" s="34">
        <v>13</v>
      </c>
      <c r="D7" s="34">
        <v>3.25</v>
      </c>
      <c r="E7" s="34">
        <v>6.25</v>
      </c>
    </row>
    <row r="8" spans="1:5" ht="14.25">
      <c r="A8" s="34">
        <v>5</v>
      </c>
      <c r="B8" s="34">
        <v>4</v>
      </c>
      <c r="C8" s="34">
        <v>17</v>
      </c>
      <c r="D8" s="34">
        <v>4.25</v>
      </c>
      <c r="E8" s="34">
        <v>12.916666666666666</v>
      </c>
    </row>
    <row r="9" spans="1:5" ht="14.25">
      <c r="A9" s="34">
        <v>6</v>
      </c>
      <c r="B9" s="34">
        <v>4</v>
      </c>
      <c r="C9" s="34">
        <v>12</v>
      </c>
      <c r="D9" s="34">
        <v>3</v>
      </c>
      <c r="E9" s="34">
        <v>6.666666666666667</v>
      </c>
    </row>
    <row r="10" spans="1:5" ht="14.25">
      <c r="A10" s="34">
        <v>7</v>
      </c>
      <c r="B10" s="34">
        <v>4</v>
      </c>
      <c r="C10" s="34">
        <v>9</v>
      </c>
      <c r="D10" s="34">
        <v>2.25</v>
      </c>
      <c r="E10" s="34">
        <v>4.25</v>
      </c>
    </row>
    <row r="11" spans="1:5" ht="14.25">
      <c r="A11" s="34">
        <v>8</v>
      </c>
      <c r="B11" s="34">
        <v>4</v>
      </c>
      <c r="C11" s="34">
        <v>13</v>
      </c>
      <c r="D11" s="34">
        <v>3.25</v>
      </c>
      <c r="E11" s="34">
        <v>4.916666666666667</v>
      </c>
    </row>
    <row r="12" spans="1:5" ht="14.25">
      <c r="A12" s="34">
        <v>9</v>
      </c>
      <c r="B12" s="34">
        <v>4</v>
      </c>
      <c r="C12" s="34">
        <v>13</v>
      </c>
      <c r="D12" s="34">
        <v>3.25</v>
      </c>
      <c r="E12" s="34">
        <v>4.916666666666667</v>
      </c>
    </row>
    <row r="13" spans="1:5" ht="14.25">
      <c r="A13" s="34">
        <v>10</v>
      </c>
      <c r="B13" s="34">
        <v>4</v>
      </c>
      <c r="C13" s="34">
        <v>10</v>
      </c>
      <c r="D13" s="34">
        <v>2.5</v>
      </c>
      <c r="E13" s="34">
        <v>7</v>
      </c>
    </row>
    <row r="14" spans="1:5" ht="14.25">
      <c r="A14" s="34">
        <v>11</v>
      </c>
      <c r="B14" s="34">
        <v>4</v>
      </c>
      <c r="C14" s="34">
        <v>11</v>
      </c>
      <c r="D14" s="34">
        <v>2.75</v>
      </c>
      <c r="E14" s="34">
        <v>2.25</v>
      </c>
    </row>
    <row r="15" spans="1:5" ht="14.25">
      <c r="A15" s="34">
        <v>12</v>
      </c>
      <c r="B15" s="34">
        <v>4</v>
      </c>
      <c r="C15" s="34">
        <v>16</v>
      </c>
      <c r="D15" s="34">
        <v>4</v>
      </c>
      <c r="E15" s="34">
        <v>4.666666666666667</v>
      </c>
    </row>
    <row r="16" spans="1:5" ht="14.25">
      <c r="A16" s="34">
        <v>13</v>
      </c>
      <c r="B16" s="34">
        <v>4</v>
      </c>
      <c r="C16" s="34">
        <v>11</v>
      </c>
      <c r="D16" s="34">
        <v>2.75</v>
      </c>
      <c r="E16" s="34">
        <v>2.9166666666666665</v>
      </c>
    </row>
    <row r="17" spans="1:5" ht="14.25">
      <c r="A17" s="34">
        <v>14</v>
      </c>
      <c r="B17" s="34">
        <v>4</v>
      </c>
      <c r="C17" s="34">
        <v>12</v>
      </c>
      <c r="D17" s="34">
        <v>3</v>
      </c>
      <c r="E17" s="34">
        <v>8</v>
      </c>
    </row>
    <row r="18" spans="1:5" ht="14.25">
      <c r="A18" s="34">
        <v>15</v>
      </c>
      <c r="B18" s="34">
        <v>4</v>
      </c>
      <c r="C18" s="34">
        <v>8</v>
      </c>
      <c r="D18" s="34">
        <v>2</v>
      </c>
      <c r="E18" s="34">
        <v>3.3333333333333335</v>
      </c>
    </row>
    <row r="19" spans="1:5" ht="14.25">
      <c r="A19" s="34">
        <v>16</v>
      </c>
      <c r="B19" s="34">
        <v>4</v>
      </c>
      <c r="C19" s="34">
        <v>8</v>
      </c>
      <c r="D19" s="34">
        <v>2</v>
      </c>
      <c r="E19" s="34">
        <v>7.333333333333333</v>
      </c>
    </row>
    <row r="20" spans="1:5" ht="14.25">
      <c r="A20" s="34">
        <v>17</v>
      </c>
      <c r="B20" s="34">
        <v>4</v>
      </c>
      <c r="C20" s="34">
        <v>12</v>
      </c>
      <c r="D20" s="34">
        <v>3</v>
      </c>
      <c r="E20" s="34">
        <v>8</v>
      </c>
    </row>
    <row r="21" spans="1:5" ht="14.25">
      <c r="A21" s="34">
        <v>18</v>
      </c>
      <c r="B21" s="34">
        <v>4</v>
      </c>
      <c r="C21" s="34">
        <v>9</v>
      </c>
      <c r="D21" s="34">
        <v>2.25</v>
      </c>
      <c r="E21" s="34">
        <v>4.25</v>
      </c>
    </row>
    <row r="22" spans="1:5" ht="14.25">
      <c r="A22" s="34">
        <v>19</v>
      </c>
      <c r="B22" s="34">
        <v>4</v>
      </c>
      <c r="C22" s="34">
        <v>5</v>
      </c>
      <c r="D22" s="34">
        <v>1.25</v>
      </c>
      <c r="E22" s="34">
        <v>1.5833333333333333</v>
      </c>
    </row>
    <row r="23" spans="1:5" ht="14.25">
      <c r="A23" s="34">
        <v>20</v>
      </c>
      <c r="B23" s="34">
        <v>4</v>
      </c>
      <c r="C23" s="34">
        <v>13</v>
      </c>
      <c r="D23" s="34">
        <v>3.25</v>
      </c>
      <c r="E23" s="34">
        <v>6.916666666666667</v>
      </c>
    </row>
    <row r="24" spans="1:5" ht="14.25">
      <c r="A24" s="34">
        <v>21</v>
      </c>
      <c r="B24" s="34">
        <v>4</v>
      </c>
      <c r="C24" s="34">
        <v>12</v>
      </c>
      <c r="D24" s="34">
        <v>3</v>
      </c>
      <c r="E24" s="34">
        <v>6</v>
      </c>
    </row>
    <row r="25" spans="1:5" ht="14.25">
      <c r="A25" s="34">
        <v>22</v>
      </c>
      <c r="B25" s="34">
        <v>4</v>
      </c>
      <c r="C25" s="34">
        <v>12</v>
      </c>
      <c r="D25" s="34">
        <v>3</v>
      </c>
      <c r="E25" s="34">
        <v>7.333333333333333</v>
      </c>
    </row>
    <row r="26" spans="1:5" ht="14.25">
      <c r="A26" s="34">
        <v>23</v>
      </c>
      <c r="B26" s="34">
        <v>4</v>
      </c>
      <c r="C26" s="34">
        <v>13</v>
      </c>
      <c r="D26" s="34">
        <v>3.25</v>
      </c>
      <c r="E26" s="34">
        <v>0.9166666666666666</v>
      </c>
    </row>
    <row r="27" spans="1:5" ht="14.25">
      <c r="A27" s="34">
        <v>24</v>
      </c>
      <c r="B27" s="34">
        <v>4</v>
      </c>
      <c r="C27" s="34">
        <v>13</v>
      </c>
      <c r="D27" s="34">
        <v>3.25</v>
      </c>
      <c r="E27" s="34">
        <v>7.583333333333333</v>
      </c>
    </row>
    <row r="28" spans="1:5" ht="14.25">
      <c r="A28" s="34">
        <v>25</v>
      </c>
      <c r="B28" s="34">
        <v>4</v>
      </c>
      <c r="C28" s="34">
        <v>8</v>
      </c>
      <c r="D28" s="34">
        <v>2</v>
      </c>
      <c r="E28" s="34">
        <v>2.6666666666666665</v>
      </c>
    </row>
    <row r="29" spans="1:5" ht="14.25">
      <c r="A29" s="34">
        <v>26</v>
      </c>
      <c r="B29" s="34">
        <v>4</v>
      </c>
      <c r="C29" s="34">
        <v>14</v>
      </c>
      <c r="D29" s="34">
        <v>3.5</v>
      </c>
      <c r="E29" s="34">
        <v>11</v>
      </c>
    </row>
    <row r="30" spans="1:5" ht="14.25">
      <c r="A30" s="34">
        <v>27</v>
      </c>
      <c r="B30" s="34">
        <v>4</v>
      </c>
      <c r="C30" s="34">
        <v>8</v>
      </c>
      <c r="D30" s="34">
        <v>2</v>
      </c>
      <c r="E30" s="34">
        <v>0.6666666666666666</v>
      </c>
    </row>
    <row r="31" spans="1:5" ht="14.25">
      <c r="A31" s="34">
        <v>28</v>
      </c>
      <c r="B31" s="34">
        <v>4</v>
      </c>
      <c r="C31" s="34">
        <v>12</v>
      </c>
      <c r="D31" s="34">
        <v>3</v>
      </c>
      <c r="E31" s="34">
        <v>2.6666666666666665</v>
      </c>
    </row>
    <row r="32" spans="1:5" ht="14.25">
      <c r="A32" s="34">
        <v>29</v>
      </c>
      <c r="B32" s="34">
        <v>4</v>
      </c>
      <c r="C32" s="34">
        <v>12</v>
      </c>
      <c r="D32" s="34">
        <v>3</v>
      </c>
      <c r="E32" s="34">
        <v>2</v>
      </c>
    </row>
    <row r="33" spans="1:5" ht="14.25">
      <c r="A33" s="34">
        <v>30</v>
      </c>
      <c r="B33" s="34">
        <v>4</v>
      </c>
      <c r="C33" s="34">
        <v>8</v>
      </c>
      <c r="D33" s="34">
        <v>2</v>
      </c>
      <c r="E33" s="34">
        <v>3.3333333333333335</v>
      </c>
    </row>
    <row r="34" spans="1:5" ht="14.25">
      <c r="A34" s="34">
        <v>31</v>
      </c>
      <c r="B34" s="34">
        <v>4</v>
      </c>
      <c r="C34" s="34">
        <v>8</v>
      </c>
      <c r="D34" s="34">
        <v>2</v>
      </c>
      <c r="E34" s="34">
        <v>2</v>
      </c>
    </row>
    <row r="35" spans="1:5" ht="14.25">
      <c r="A35" s="34">
        <v>32</v>
      </c>
      <c r="B35" s="34">
        <v>4</v>
      </c>
      <c r="C35" s="34">
        <v>12</v>
      </c>
      <c r="D35" s="34">
        <v>3</v>
      </c>
      <c r="E35" s="34">
        <v>0.6666666666666666</v>
      </c>
    </row>
    <row r="36" spans="1:5" ht="14.25">
      <c r="A36" s="34"/>
      <c r="B36" s="34"/>
      <c r="C36" s="34"/>
      <c r="D36" s="34"/>
      <c r="E36" s="34"/>
    </row>
    <row r="37" spans="1:5" ht="14.25">
      <c r="A37" s="34" t="s">
        <v>44</v>
      </c>
      <c r="B37" s="34">
        <v>32</v>
      </c>
      <c r="C37" s="34">
        <v>44</v>
      </c>
      <c r="D37" s="34">
        <v>1.375</v>
      </c>
      <c r="E37" s="34">
        <v>1.2741935483870968</v>
      </c>
    </row>
    <row r="38" spans="1:5" ht="14.25">
      <c r="A38" s="34" t="s">
        <v>47</v>
      </c>
      <c r="B38" s="34">
        <v>32</v>
      </c>
      <c r="C38" s="34">
        <v>46</v>
      </c>
      <c r="D38" s="34">
        <v>1.4375</v>
      </c>
      <c r="E38" s="34">
        <v>0.8346774193548387</v>
      </c>
    </row>
    <row r="39" spans="1:5" ht="14.25">
      <c r="A39" s="34" t="s">
        <v>46</v>
      </c>
      <c r="B39" s="34">
        <v>32</v>
      </c>
      <c r="C39" s="34">
        <v>116</v>
      </c>
      <c r="D39" s="34">
        <v>3.625</v>
      </c>
      <c r="E39" s="34">
        <v>3.661290322580645</v>
      </c>
    </row>
    <row r="40" spans="1:5" ht="15" thickBot="1">
      <c r="A40" s="64" t="s">
        <v>45</v>
      </c>
      <c r="B40" s="64">
        <v>32</v>
      </c>
      <c r="C40" s="64">
        <v>149</v>
      </c>
      <c r="D40" s="64">
        <v>4.65625</v>
      </c>
      <c r="E40" s="64">
        <v>2.555443548387097</v>
      </c>
    </row>
    <row r="43" ht="15" thickBot="1">
      <c r="A43" t="s">
        <v>20</v>
      </c>
    </row>
    <row r="44" spans="1:7" ht="14.25">
      <c r="A44" s="65" t="s">
        <v>21</v>
      </c>
      <c r="B44" s="65" t="s">
        <v>22</v>
      </c>
      <c r="C44" s="65" t="s">
        <v>23</v>
      </c>
      <c r="D44" s="65" t="s">
        <v>24</v>
      </c>
      <c r="E44" s="65" t="s">
        <v>108</v>
      </c>
      <c r="F44" s="65" t="s">
        <v>26</v>
      </c>
      <c r="G44" s="65" t="s">
        <v>109</v>
      </c>
    </row>
    <row r="45" spans="1:7" ht="14.25">
      <c r="A45" s="34" t="s">
        <v>105</v>
      </c>
      <c r="B45" s="34">
        <v>55.6796875</v>
      </c>
      <c r="C45" s="34">
        <v>31</v>
      </c>
      <c r="D45" s="34">
        <v>1.7961189516129032</v>
      </c>
      <c r="E45" s="34">
        <v>0.8252344745069282</v>
      </c>
      <c r="F45" s="34">
        <v>0.7231706443221612</v>
      </c>
      <c r="G45" s="34">
        <v>1.5746979715099227</v>
      </c>
    </row>
    <row r="46" spans="1:9" ht="14.25">
      <c r="A46" s="34" t="s">
        <v>106</v>
      </c>
      <c r="B46" s="34">
        <v>256.3359375</v>
      </c>
      <c r="C46" s="34">
        <v>3</v>
      </c>
      <c r="D46" s="34">
        <v>85.4453125</v>
      </c>
      <c r="E46" s="34">
        <v>39.25821143232082</v>
      </c>
      <c r="F46" s="34">
        <v>1.7528561806819825E-16</v>
      </c>
      <c r="G46" s="34">
        <v>2.702509039722124</v>
      </c>
      <c r="I46" t="s">
        <v>110</v>
      </c>
    </row>
    <row r="47" spans="1:7" ht="14.25">
      <c r="A47" s="34" t="s">
        <v>107</v>
      </c>
      <c r="B47" s="34">
        <v>202.4140625</v>
      </c>
      <c r="C47" s="34">
        <f>B47/D47</f>
        <v>93.00000000000001</v>
      </c>
      <c r="D47" s="34">
        <v>2.1764952956989245</v>
      </c>
      <c r="E47" s="34"/>
      <c r="F47" s="34"/>
      <c r="G47" s="34"/>
    </row>
    <row r="48" spans="1:9" ht="21">
      <c r="A48" s="34"/>
      <c r="B48" s="34"/>
      <c r="C48" s="34"/>
      <c r="D48" s="34"/>
      <c r="E48" s="34"/>
      <c r="F48" s="34"/>
      <c r="G48" s="34"/>
      <c r="I48" s="67" t="s">
        <v>111</v>
      </c>
    </row>
    <row r="49" spans="1:18" ht="21" thickBot="1">
      <c r="A49" s="64" t="s">
        <v>28</v>
      </c>
      <c r="B49" s="64">
        <v>514.4296875</v>
      </c>
      <c r="C49" s="64">
        <v>127</v>
      </c>
      <c r="D49" s="64"/>
      <c r="E49" s="64"/>
      <c r="F49" s="64"/>
      <c r="G49" s="64"/>
      <c r="O49" s="4" t="s">
        <v>119</v>
      </c>
      <c r="P49" s="68" t="s">
        <v>112</v>
      </c>
      <c r="Q49" s="2" t="s">
        <v>120</v>
      </c>
      <c r="R49" t="s">
        <v>113</v>
      </c>
    </row>
    <row r="50" spans="9:19" ht="21">
      <c r="I50" s="67" t="s">
        <v>115</v>
      </c>
      <c r="O50" s="34">
        <v>1.375</v>
      </c>
      <c r="Q50" s="34">
        <v>1.4375</v>
      </c>
      <c r="R50">
        <f>Q50-O50</f>
        <v>0.0625</v>
      </c>
      <c r="S50" t="s">
        <v>123</v>
      </c>
    </row>
    <row r="52" spans="3:17" ht="21">
      <c r="C52" t="s">
        <v>176</v>
      </c>
      <c r="D52">
        <v>128</v>
      </c>
      <c r="I52" s="67" t="s">
        <v>116</v>
      </c>
      <c r="O52" s="4" t="s">
        <v>119</v>
      </c>
      <c r="P52" s="68" t="s">
        <v>112</v>
      </c>
      <c r="Q52" s="4" t="s">
        <v>121</v>
      </c>
    </row>
    <row r="53" spans="15:19" ht="14.25">
      <c r="O53" s="34">
        <v>1.375</v>
      </c>
      <c r="Q53" s="34">
        <v>3.625</v>
      </c>
      <c r="R53">
        <f>Q53-O53</f>
        <v>2.25</v>
      </c>
      <c r="S53" t="s">
        <v>114</v>
      </c>
    </row>
    <row r="54" ht="14.25">
      <c r="I54" s="67" t="s">
        <v>117</v>
      </c>
    </row>
    <row r="55" spans="15:17" ht="21">
      <c r="O55" s="4" t="s">
        <v>119</v>
      </c>
      <c r="P55" s="68" t="s">
        <v>112</v>
      </c>
      <c r="Q55" s="4" t="s">
        <v>122</v>
      </c>
    </row>
    <row r="56" spans="9:19" ht="14.25">
      <c r="I56" s="67" t="s">
        <v>118</v>
      </c>
      <c r="O56" s="34">
        <v>1.375</v>
      </c>
      <c r="Q56" s="69">
        <v>4.65625</v>
      </c>
      <c r="R56">
        <f>Q56-O56</f>
        <v>3.28125</v>
      </c>
      <c r="S56" t="s">
        <v>114</v>
      </c>
    </row>
    <row r="57" ht="14.25">
      <c r="Q57" s="10"/>
    </row>
    <row r="58" ht="14.25">
      <c r="I58" t="s">
        <v>124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AP269"/>
  <sheetViews>
    <sheetView zoomScalePageLayoutView="0" workbookViewId="0" topLeftCell="A251">
      <selection activeCell="C256" sqref="C256"/>
    </sheetView>
  </sheetViews>
  <sheetFormatPr defaultColWidth="9.140625" defaultRowHeight="15"/>
  <cols>
    <col min="1" max="1" width="16.421875" style="0" customWidth="1"/>
  </cols>
  <sheetData>
    <row r="1" ht="14.25">
      <c r="A1" t="s">
        <v>70</v>
      </c>
    </row>
    <row r="3" spans="1:8" ht="14.25">
      <c r="A3" t="s">
        <v>71</v>
      </c>
      <c r="B3" t="s">
        <v>58</v>
      </c>
      <c r="C3" t="s">
        <v>59</v>
      </c>
      <c r="D3" t="s">
        <v>60</v>
      </c>
      <c r="E3" t="s">
        <v>61</v>
      </c>
      <c r="F3" t="s">
        <v>62</v>
      </c>
      <c r="G3" t="s">
        <v>63</v>
      </c>
      <c r="H3" t="s">
        <v>28</v>
      </c>
    </row>
    <row r="4" spans="1:8" ht="15" thickBot="1">
      <c r="A4" s="63">
        <v>1</v>
      </c>
      <c r="B4" s="63"/>
      <c r="C4" s="63"/>
      <c r="D4" s="63"/>
      <c r="E4" s="63"/>
      <c r="F4" s="63"/>
      <c r="G4" s="63"/>
      <c r="H4" s="63"/>
    </row>
    <row r="5" spans="1:8" ht="14.25">
      <c r="A5" s="34" t="s">
        <v>72</v>
      </c>
      <c r="B5" s="34">
        <v>2</v>
      </c>
      <c r="C5" s="34">
        <v>2</v>
      </c>
      <c r="D5" s="34">
        <v>2</v>
      </c>
      <c r="E5" s="34">
        <v>2</v>
      </c>
      <c r="F5" s="34">
        <v>2</v>
      </c>
      <c r="G5" s="34">
        <v>2</v>
      </c>
      <c r="H5" s="34">
        <v>12</v>
      </c>
    </row>
    <row r="6" spans="1:8" ht="14.25">
      <c r="A6" s="34" t="s">
        <v>73</v>
      </c>
      <c r="B6" s="34">
        <v>9</v>
      </c>
      <c r="C6" s="34">
        <v>15</v>
      </c>
      <c r="D6" s="34">
        <v>13</v>
      </c>
      <c r="E6" s="34">
        <v>15</v>
      </c>
      <c r="F6" s="34">
        <v>4</v>
      </c>
      <c r="G6" s="34">
        <v>13</v>
      </c>
      <c r="H6" s="34">
        <v>69</v>
      </c>
    </row>
    <row r="7" spans="1:8" ht="14.25">
      <c r="A7" s="34" t="s">
        <v>2</v>
      </c>
      <c r="B7" s="34">
        <v>4.5</v>
      </c>
      <c r="C7" s="34">
        <v>7.5</v>
      </c>
      <c r="D7" s="34">
        <v>6.5</v>
      </c>
      <c r="E7" s="34">
        <v>7.5</v>
      </c>
      <c r="F7" s="34">
        <v>2</v>
      </c>
      <c r="G7" s="34">
        <v>6.5</v>
      </c>
      <c r="H7" s="34">
        <v>5.75</v>
      </c>
    </row>
    <row r="8" spans="1:8" ht="14.25">
      <c r="A8" s="34" t="s">
        <v>74</v>
      </c>
      <c r="B8" s="34">
        <v>4.5</v>
      </c>
      <c r="C8" s="34">
        <v>0.5</v>
      </c>
      <c r="D8" s="34">
        <v>0.5</v>
      </c>
      <c r="E8" s="34">
        <v>0.5</v>
      </c>
      <c r="F8" s="34">
        <v>0</v>
      </c>
      <c r="G8" s="34">
        <v>0.5</v>
      </c>
      <c r="H8" s="34">
        <v>4.75</v>
      </c>
    </row>
    <row r="9" spans="1:8" ht="14.25">
      <c r="A9" s="34"/>
      <c r="B9" s="34"/>
      <c r="C9" s="34"/>
      <c r="D9" s="34"/>
      <c r="E9" s="34"/>
      <c r="F9" s="34"/>
      <c r="G9" s="34"/>
      <c r="H9" s="34"/>
    </row>
    <row r="10" spans="1:8" ht="15" thickBot="1">
      <c r="A10" s="63">
        <v>2</v>
      </c>
      <c r="B10" s="63"/>
      <c r="C10" s="63"/>
      <c r="D10" s="63"/>
      <c r="E10" s="63"/>
      <c r="F10" s="63"/>
      <c r="G10" s="63"/>
      <c r="H10" s="63"/>
    </row>
    <row r="11" spans="1:8" ht="14.25">
      <c r="A11" s="34" t="s">
        <v>72</v>
      </c>
      <c r="B11" s="34">
        <v>2</v>
      </c>
      <c r="C11" s="34">
        <v>2</v>
      </c>
      <c r="D11" s="34">
        <v>2</v>
      </c>
      <c r="E11" s="34">
        <v>2</v>
      </c>
      <c r="F11" s="34">
        <v>2</v>
      </c>
      <c r="G11" s="34">
        <v>2</v>
      </c>
      <c r="H11" s="34">
        <v>12</v>
      </c>
    </row>
    <row r="12" spans="1:8" ht="14.25">
      <c r="A12" s="34" t="s">
        <v>73</v>
      </c>
      <c r="B12" s="34">
        <v>12</v>
      </c>
      <c r="C12" s="34">
        <v>10</v>
      </c>
      <c r="D12" s="34">
        <v>15</v>
      </c>
      <c r="E12" s="34">
        <v>9</v>
      </c>
      <c r="F12" s="34">
        <v>4</v>
      </c>
      <c r="G12" s="34">
        <v>5</v>
      </c>
      <c r="H12" s="34">
        <v>55</v>
      </c>
    </row>
    <row r="13" spans="1:8" ht="14.25">
      <c r="A13" s="34" t="s">
        <v>2</v>
      </c>
      <c r="B13" s="34">
        <v>6</v>
      </c>
      <c r="C13" s="34">
        <v>5</v>
      </c>
      <c r="D13" s="34">
        <v>7.5</v>
      </c>
      <c r="E13" s="34">
        <v>4.5</v>
      </c>
      <c r="F13" s="34">
        <v>2</v>
      </c>
      <c r="G13" s="34">
        <v>2.5</v>
      </c>
      <c r="H13" s="34">
        <v>4.583333333333333</v>
      </c>
    </row>
    <row r="14" spans="1:8" ht="14.25">
      <c r="A14" s="34" t="s">
        <v>74</v>
      </c>
      <c r="B14" s="34">
        <v>18</v>
      </c>
      <c r="C14" s="34">
        <v>8</v>
      </c>
      <c r="D14" s="34">
        <v>0.5</v>
      </c>
      <c r="E14" s="34">
        <v>0.5</v>
      </c>
      <c r="F14" s="34">
        <v>2</v>
      </c>
      <c r="G14" s="34">
        <v>0.5</v>
      </c>
      <c r="H14" s="34">
        <v>6.628787878787878</v>
      </c>
    </row>
    <row r="15" spans="1:8" ht="14.25">
      <c r="A15" s="34"/>
      <c r="B15" s="34"/>
      <c r="C15" s="34"/>
      <c r="D15" s="34"/>
      <c r="E15" s="34"/>
      <c r="F15" s="34"/>
      <c r="G15" s="34"/>
      <c r="H15" s="34"/>
    </row>
    <row r="16" spans="1:8" ht="15" thickBot="1">
      <c r="A16" s="63">
        <v>3</v>
      </c>
      <c r="B16" s="63"/>
      <c r="C16" s="63"/>
      <c r="D16" s="63"/>
      <c r="E16" s="63"/>
      <c r="F16" s="63"/>
      <c r="G16" s="63"/>
      <c r="H16" s="63"/>
    </row>
    <row r="17" spans="1:8" ht="14.25">
      <c r="A17" s="34" t="s">
        <v>72</v>
      </c>
      <c r="B17" s="34">
        <v>2</v>
      </c>
      <c r="C17" s="34">
        <v>2</v>
      </c>
      <c r="D17" s="34">
        <v>2</v>
      </c>
      <c r="E17" s="34">
        <v>2</v>
      </c>
      <c r="F17" s="34">
        <v>2</v>
      </c>
      <c r="G17" s="34">
        <v>2</v>
      </c>
      <c r="H17" s="34">
        <v>12</v>
      </c>
    </row>
    <row r="18" spans="1:8" ht="14.25">
      <c r="A18" s="34" t="s">
        <v>73</v>
      </c>
      <c r="B18" s="34">
        <v>9</v>
      </c>
      <c r="C18" s="34">
        <v>17</v>
      </c>
      <c r="D18" s="34">
        <v>10</v>
      </c>
      <c r="E18" s="34">
        <v>15</v>
      </c>
      <c r="F18" s="34">
        <v>6</v>
      </c>
      <c r="G18" s="34">
        <v>13</v>
      </c>
      <c r="H18" s="34">
        <v>70</v>
      </c>
    </row>
    <row r="19" spans="1:8" ht="14.25">
      <c r="A19" s="34" t="s">
        <v>2</v>
      </c>
      <c r="B19" s="34">
        <v>4.5</v>
      </c>
      <c r="C19" s="34">
        <v>8.5</v>
      </c>
      <c r="D19" s="34">
        <v>5</v>
      </c>
      <c r="E19" s="34">
        <v>7.5</v>
      </c>
      <c r="F19" s="34">
        <v>3</v>
      </c>
      <c r="G19" s="34">
        <v>6.5</v>
      </c>
      <c r="H19" s="34">
        <v>5.833333333333333</v>
      </c>
    </row>
    <row r="20" spans="1:8" ht="14.25">
      <c r="A20" s="34" t="s">
        <v>74</v>
      </c>
      <c r="B20" s="34">
        <v>12.5</v>
      </c>
      <c r="C20" s="34">
        <v>0.5</v>
      </c>
      <c r="D20" s="34">
        <v>0</v>
      </c>
      <c r="E20" s="34">
        <v>0.5</v>
      </c>
      <c r="F20" s="34">
        <v>0</v>
      </c>
      <c r="G20" s="34">
        <v>0.5</v>
      </c>
      <c r="H20" s="34">
        <v>5.060606060606062</v>
      </c>
    </row>
    <row r="21" spans="1:8" ht="14.25">
      <c r="A21" s="34"/>
      <c r="B21" s="34"/>
      <c r="C21" s="34"/>
      <c r="D21" s="34"/>
      <c r="E21" s="34"/>
      <c r="F21" s="34"/>
      <c r="G21" s="34"/>
      <c r="H21" s="34"/>
    </row>
    <row r="22" spans="1:8" ht="15" thickBot="1">
      <c r="A22" s="63">
        <v>4</v>
      </c>
      <c r="B22" s="63"/>
      <c r="C22" s="63"/>
      <c r="D22" s="63"/>
      <c r="E22" s="63"/>
      <c r="F22" s="63"/>
      <c r="G22" s="63"/>
      <c r="H22" s="63"/>
    </row>
    <row r="23" spans="1:8" ht="14.25">
      <c r="A23" s="34" t="s">
        <v>72</v>
      </c>
      <c r="B23" s="34">
        <v>2</v>
      </c>
      <c r="C23" s="34">
        <v>2</v>
      </c>
      <c r="D23" s="34">
        <v>2</v>
      </c>
      <c r="E23" s="34">
        <v>2</v>
      </c>
      <c r="F23" s="34">
        <v>2</v>
      </c>
      <c r="G23" s="34">
        <v>2</v>
      </c>
      <c r="H23" s="34">
        <v>12</v>
      </c>
    </row>
    <row r="24" spans="1:8" ht="14.25">
      <c r="A24" s="34" t="s">
        <v>73</v>
      </c>
      <c r="B24" s="34">
        <v>11</v>
      </c>
      <c r="C24" s="34">
        <v>12</v>
      </c>
      <c r="D24" s="34">
        <v>6</v>
      </c>
      <c r="E24" s="34">
        <v>6</v>
      </c>
      <c r="F24" s="34">
        <v>2</v>
      </c>
      <c r="G24" s="34">
        <v>13</v>
      </c>
      <c r="H24" s="34">
        <v>50</v>
      </c>
    </row>
    <row r="25" spans="1:8" ht="14.25">
      <c r="A25" s="34" t="s">
        <v>2</v>
      </c>
      <c r="B25" s="34">
        <v>5.5</v>
      </c>
      <c r="C25" s="34">
        <v>6</v>
      </c>
      <c r="D25" s="34">
        <v>3</v>
      </c>
      <c r="E25" s="34">
        <v>3</v>
      </c>
      <c r="F25" s="34">
        <v>1</v>
      </c>
      <c r="G25" s="34">
        <v>6.5</v>
      </c>
      <c r="H25" s="34">
        <v>4.166666666666667</v>
      </c>
    </row>
    <row r="26" spans="1:8" ht="14.25">
      <c r="A26" s="34" t="s">
        <v>74</v>
      </c>
      <c r="B26" s="34">
        <v>12.5</v>
      </c>
      <c r="C26" s="34">
        <v>18</v>
      </c>
      <c r="D26" s="34">
        <v>2</v>
      </c>
      <c r="E26" s="34">
        <v>0</v>
      </c>
      <c r="F26" s="34">
        <v>0</v>
      </c>
      <c r="G26" s="34">
        <v>0.5</v>
      </c>
      <c r="H26" s="34">
        <v>7.242424242424241</v>
      </c>
    </row>
    <row r="27" spans="1:8" ht="14.25">
      <c r="A27" s="34"/>
      <c r="B27" s="34"/>
      <c r="C27" s="34"/>
      <c r="D27" s="34"/>
      <c r="E27" s="34"/>
      <c r="F27" s="34"/>
      <c r="G27" s="34"/>
      <c r="H27" s="34"/>
    </row>
    <row r="28" spans="1:8" ht="15" thickBot="1">
      <c r="A28" s="63">
        <v>5</v>
      </c>
      <c r="B28" s="63"/>
      <c r="C28" s="63"/>
      <c r="D28" s="63"/>
      <c r="E28" s="63"/>
      <c r="F28" s="63"/>
      <c r="G28" s="63"/>
      <c r="H28" s="63"/>
    </row>
    <row r="29" spans="1:8" ht="14.25">
      <c r="A29" s="34" t="s">
        <v>72</v>
      </c>
      <c r="B29" s="34">
        <v>2</v>
      </c>
      <c r="C29" s="34">
        <v>2</v>
      </c>
      <c r="D29" s="34">
        <v>2</v>
      </c>
      <c r="E29" s="34">
        <v>2</v>
      </c>
      <c r="F29" s="34">
        <v>2</v>
      </c>
      <c r="G29" s="34">
        <v>2</v>
      </c>
      <c r="H29" s="34">
        <v>12</v>
      </c>
    </row>
    <row r="30" spans="1:8" ht="14.25">
      <c r="A30" s="34" t="s">
        <v>73</v>
      </c>
      <c r="B30" s="34">
        <v>10</v>
      </c>
      <c r="C30" s="34">
        <v>15</v>
      </c>
      <c r="D30" s="34">
        <v>7</v>
      </c>
      <c r="E30" s="34">
        <v>11</v>
      </c>
      <c r="F30" s="34">
        <v>7</v>
      </c>
      <c r="G30" s="34">
        <v>5</v>
      </c>
      <c r="H30" s="34">
        <v>55</v>
      </c>
    </row>
    <row r="31" spans="1:8" ht="14.25">
      <c r="A31" s="34" t="s">
        <v>2</v>
      </c>
      <c r="B31" s="34">
        <v>5</v>
      </c>
      <c r="C31" s="34">
        <v>7.5</v>
      </c>
      <c r="D31" s="34">
        <v>3.5</v>
      </c>
      <c r="E31" s="34">
        <v>5.5</v>
      </c>
      <c r="F31" s="34">
        <v>3.5</v>
      </c>
      <c r="G31" s="34">
        <v>2.5</v>
      </c>
      <c r="H31" s="34">
        <v>4.583333333333333</v>
      </c>
    </row>
    <row r="32" spans="1:8" ht="14.25">
      <c r="A32" s="34" t="s">
        <v>74</v>
      </c>
      <c r="B32" s="34">
        <v>18</v>
      </c>
      <c r="C32" s="34">
        <v>0.5</v>
      </c>
      <c r="D32" s="34">
        <v>0.5</v>
      </c>
      <c r="E32" s="34">
        <v>0.5</v>
      </c>
      <c r="F32" s="34">
        <v>0.5</v>
      </c>
      <c r="G32" s="34">
        <v>0.5</v>
      </c>
      <c r="H32" s="34">
        <v>4.81060606060606</v>
      </c>
    </row>
    <row r="33" spans="1:8" ht="14.25">
      <c r="A33" s="34"/>
      <c r="B33" s="34"/>
      <c r="C33" s="34"/>
      <c r="D33" s="34"/>
      <c r="E33" s="34"/>
      <c r="F33" s="34"/>
      <c r="G33" s="34"/>
      <c r="H33" s="34"/>
    </row>
    <row r="34" spans="1:8" ht="15" thickBot="1">
      <c r="A34" s="63">
        <v>6</v>
      </c>
      <c r="B34" s="63"/>
      <c r="C34" s="63"/>
      <c r="D34" s="63"/>
      <c r="E34" s="63"/>
      <c r="F34" s="63"/>
      <c r="G34" s="63"/>
      <c r="H34" s="63"/>
    </row>
    <row r="35" spans="1:8" ht="14.25">
      <c r="A35" s="34" t="s">
        <v>72</v>
      </c>
      <c r="B35" s="34">
        <v>2</v>
      </c>
      <c r="C35" s="34">
        <v>2</v>
      </c>
      <c r="D35" s="34">
        <v>2</v>
      </c>
      <c r="E35" s="34">
        <v>2</v>
      </c>
      <c r="F35" s="34">
        <v>2</v>
      </c>
      <c r="G35" s="34">
        <v>2</v>
      </c>
      <c r="H35" s="34">
        <v>12</v>
      </c>
    </row>
    <row r="36" spans="1:8" ht="14.25">
      <c r="A36" s="34" t="s">
        <v>73</v>
      </c>
      <c r="B36" s="34">
        <v>13</v>
      </c>
      <c r="C36" s="34">
        <v>16</v>
      </c>
      <c r="D36" s="34">
        <v>3</v>
      </c>
      <c r="E36" s="34">
        <v>4</v>
      </c>
      <c r="F36" s="34">
        <v>3</v>
      </c>
      <c r="G36" s="34">
        <v>14</v>
      </c>
      <c r="H36" s="34">
        <v>53</v>
      </c>
    </row>
    <row r="37" spans="1:8" ht="14.25">
      <c r="A37" s="34" t="s">
        <v>2</v>
      </c>
      <c r="B37" s="34">
        <v>6.5</v>
      </c>
      <c r="C37" s="34">
        <v>8</v>
      </c>
      <c r="D37" s="34">
        <v>1.5</v>
      </c>
      <c r="E37" s="34">
        <v>2</v>
      </c>
      <c r="F37" s="34">
        <v>1.5</v>
      </c>
      <c r="G37" s="34">
        <v>7</v>
      </c>
      <c r="H37" s="34">
        <v>4.416666666666667</v>
      </c>
    </row>
    <row r="38" spans="1:8" ht="14.25">
      <c r="A38" s="34" t="s">
        <v>74</v>
      </c>
      <c r="B38" s="34">
        <v>4.5</v>
      </c>
      <c r="C38" s="34">
        <v>2</v>
      </c>
      <c r="D38" s="34">
        <v>0.5</v>
      </c>
      <c r="E38" s="34">
        <v>2</v>
      </c>
      <c r="F38" s="34">
        <v>0.5</v>
      </c>
      <c r="G38" s="34">
        <v>0</v>
      </c>
      <c r="H38" s="34">
        <v>9.356060606060606</v>
      </c>
    </row>
    <row r="39" spans="1:8" ht="14.25">
      <c r="A39" s="34"/>
      <c r="B39" s="34"/>
      <c r="C39" s="34"/>
      <c r="D39" s="34"/>
      <c r="E39" s="34"/>
      <c r="F39" s="34"/>
      <c r="G39" s="34"/>
      <c r="H39" s="34"/>
    </row>
    <row r="40" spans="1:8" ht="15" thickBot="1">
      <c r="A40" s="63">
        <v>7</v>
      </c>
      <c r="B40" s="63"/>
      <c r="C40" s="63"/>
      <c r="D40" s="63"/>
      <c r="E40" s="63"/>
      <c r="F40" s="63"/>
      <c r="G40" s="63"/>
      <c r="H40" s="63"/>
    </row>
    <row r="41" spans="1:8" ht="14.25">
      <c r="A41" s="34" t="s">
        <v>72</v>
      </c>
      <c r="B41" s="34">
        <v>2</v>
      </c>
      <c r="C41" s="34">
        <v>2</v>
      </c>
      <c r="D41" s="34">
        <v>2</v>
      </c>
      <c r="E41" s="34">
        <v>2</v>
      </c>
      <c r="F41" s="34">
        <v>2</v>
      </c>
      <c r="G41" s="34">
        <v>2</v>
      </c>
      <c r="H41" s="34">
        <v>12</v>
      </c>
    </row>
    <row r="42" spans="1:8" ht="14.25">
      <c r="A42" s="34" t="s">
        <v>73</v>
      </c>
      <c r="B42" s="34">
        <v>16</v>
      </c>
      <c r="C42" s="34">
        <v>16</v>
      </c>
      <c r="D42" s="34">
        <v>10</v>
      </c>
      <c r="E42" s="34">
        <v>9</v>
      </c>
      <c r="F42" s="34">
        <v>4</v>
      </c>
      <c r="G42" s="34">
        <v>11</v>
      </c>
      <c r="H42" s="34">
        <v>66</v>
      </c>
    </row>
    <row r="43" spans="1:8" ht="14.25">
      <c r="A43" s="34" t="s">
        <v>2</v>
      </c>
      <c r="B43" s="34">
        <v>8</v>
      </c>
      <c r="C43" s="34">
        <v>8</v>
      </c>
      <c r="D43" s="34">
        <v>5</v>
      </c>
      <c r="E43" s="34">
        <v>4.5</v>
      </c>
      <c r="F43" s="34">
        <v>2</v>
      </c>
      <c r="G43" s="34">
        <v>5.5</v>
      </c>
      <c r="H43" s="34">
        <v>5.5</v>
      </c>
    </row>
    <row r="44" spans="1:8" ht="14.25">
      <c r="A44" s="34" t="s">
        <v>74</v>
      </c>
      <c r="B44" s="34">
        <v>2</v>
      </c>
      <c r="C44" s="34">
        <v>0</v>
      </c>
      <c r="D44" s="34">
        <v>0</v>
      </c>
      <c r="E44" s="34">
        <v>0.5</v>
      </c>
      <c r="F44" s="34">
        <v>2</v>
      </c>
      <c r="G44" s="34">
        <v>0.5</v>
      </c>
      <c r="H44" s="34">
        <v>5.181818181818182</v>
      </c>
    </row>
    <row r="45" spans="1:8" ht="14.25">
      <c r="A45" s="34"/>
      <c r="B45" s="34"/>
      <c r="C45" s="34"/>
      <c r="D45" s="34"/>
      <c r="E45" s="34"/>
      <c r="F45" s="34"/>
      <c r="G45" s="34"/>
      <c r="H45" s="34"/>
    </row>
    <row r="46" spans="1:8" ht="15" thickBot="1">
      <c r="A46" s="63">
        <v>8</v>
      </c>
      <c r="B46" s="63"/>
      <c r="C46" s="63"/>
      <c r="D46" s="63"/>
      <c r="E46" s="63"/>
      <c r="F46" s="63"/>
      <c r="G46" s="63"/>
      <c r="H46" s="63"/>
    </row>
    <row r="47" spans="1:8" ht="14.25">
      <c r="A47" s="34" t="s">
        <v>72</v>
      </c>
      <c r="B47" s="34">
        <v>2</v>
      </c>
      <c r="C47" s="34">
        <v>2</v>
      </c>
      <c r="D47" s="34">
        <v>2</v>
      </c>
      <c r="E47" s="34">
        <v>2</v>
      </c>
      <c r="F47" s="34">
        <v>2</v>
      </c>
      <c r="G47" s="34">
        <v>2</v>
      </c>
      <c r="H47" s="34">
        <v>12</v>
      </c>
    </row>
    <row r="48" spans="1:8" ht="14.25">
      <c r="A48" s="34" t="s">
        <v>73</v>
      </c>
      <c r="B48" s="34">
        <v>16</v>
      </c>
      <c r="C48" s="34">
        <v>13</v>
      </c>
      <c r="D48" s="34">
        <v>8</v>
      </c>
      <c r="E48" s="34">
        <v>8</v>
      </c>
      <c r="F48" s="34">
        <v>6</v>
      </c>
      <c r="G48" s="34">
        <v>5</v>
      </c>
      <c r="H48" s="34">
        <v>56</v>
      </c>
    </row>
    <row r="49" spans="1:8" ht="14.25">
      <c r="A49" s="34" t="s">
        <v>2</v>
      </c>
      <c r="B49" s="34">
        <v>8</v>
      </c>
      <c r="C49" s="34">
        <v>6.5</v>
      </c>
      <c r="D49" s="34">
        <v>4</v>
      </c>
      <c r="E49" s="34">
        <v>4</v>
      </c>
      <c r="F49" s="34">
        <v>3</v>
      </c>
      <c r="G49" s="34">
        <v>2.5</v>
      </c>
      <c r="H49" s="34">
        <v>4.666666666666667</v>
      </c>
    </row>
    <row r="50" spans="1:8" ht="14.25">
      <c r="A50" s="34" t="s">
        <v>74</v>
      </c>
      <c r="B50" s="34">
        <v>0</v>
      </c>
      <c r="C50" s="34">
        <v>12.5</v>
      </c>
      <c r="D50" s="34">
        <v>2</v>
      </c>
      <c r="E50" s="34">
        <v>2</v>
      </c>
      <c r="F50" s="34">
        <v>2</v>
      </c>
      <c r="G50" s="34">
        <v>0.5</v>
      </c>
      <c r="H50" s="34">
        <v>5.878787878787881</v>
      </c>
    </row>
    <row r="51" spans="1:8" ht="14.25">
      <c r="A51" s="34"/>
      <c r="B51" s="34"/>
      <c r="C51" s="34"/>
      <c r="D51" s="34"/>
      <c r="E51" s="34"/>
      <c r="F51" s="34"/>
      <c r="G51" s="34"/>
      <c r="H51" s="34"/>
    </row>
    <row r="52" spans="1:8" ht="15" thickBot="1">
      <c r="A52" s="63">
        <v>9</v>
      </c>
      <c r="B52" s="63"/>
      <c r="C52" s="63"/>
      <c r="D52" s="63"/>
      <c r="E52" s="63"/>
      <c r="F52" s="63"/>
      <c r="G52" s="63"/>
      <c r="H52" s="63"/>
    </row>
    <row r="53" spans="1:8" ht="14.25">
      <c r="A53" s="34" t="s">
        <v>72</v>
      </c>
      <c r="B53" s="34">
        <v>2</v>
      </c>
      <c r="C53" s="34">
        <v>2</v>
      </c>
      <c r="D53" s="34">
        <v>2</v>
      </c>
      <c r="E53" s="34">
        <v>2</v>
      </c>
      <c r="F53" s="34">
        <v>2</v>
      </c>
      <c r="G53" s="34">
        <v>2</v>
      </c>
      <c r="H53" s="34">
        <v>12</v>
      </c>
    </row>
    <row r="54" spans="1:8" ht="14.25">
      <c r="A54" s="34" t="s">
        <v>73</v>
      </c>
      <c r="B54" s="34">
        <v>9</v>
      </c>
      <c r="C54" s="34">
        <v>10</v>
      </c>
      <c r="D54" s="34">
        <v>8</v>
      </c>
      <c r="E54" s="34">
        <v>4</v>
      </c>
      <c r="F54" s="34">
        <v>3</v>
      </c>
      <c r="G54" s="34">
        <v>8</v>
      </c>
      <c r="H54" s="34">
        <v>42</v>
      </c>
    </row>
    <row r="55" spans="1:8" ht="14.25">
      <c r="A55" s="34" t="s">
        <v>2</v>
      </c>
      <c r="B55" s="34">
        <v>4.5</v>
      </c>
      <c r="C55" s="34">
        <v>5</v>
      </c>
      <c r="D55" s="34">
        <v>4</v>
      </c>
      <c r="E55" s="34">
        <v>2</v>
      </c>
      <c r="F55" s="34">
        <v>1.5</v>
      </c>
      <c r="G55" s="34">
        <v>4</v>
      </c>
      <c r="H55" s="34">
        <v>3.5</v>
      </c>
    </row>
    <row r="56" spans="1:8" ht="14.25">
      <c r="A56" s="34" t="s">
        <v>74</v>
      </c>
      <c r="B56" s="34">
        <v>0.5</v>
      </c>
      <c r="C56" s="34">
        <v>18</v>
      </c>
      <c r="D56" s="34">
        <v>2</v>
      </c>
      <c r="E56" s="34">
        <v>0</v>
      </c>
      <c r="F56" s="34">
        <v>0.5</v>
      </c>
      <c r="G56" s="34">
        <v>0</v>
      </c>
      <c r="H56" s="34">
        <v>3.727272727272727</v>
      </c>
    </row>
    <row r="57" spans="1:8" ht="14.25">
      <c r="A57" s="34"/>
      <c r="B57" s="34"/>
      <c r="C57" s="34"/>
      <c r="D57" s="34"/>
      <c r="E57" s="34"/>
      <c r="F57" s="34"/>
      <c r="G57" s="34"/>
      <c r="H57" s="34"/>
    </row>
    <row r="58" spans="1:8" ht="15" thickBot="1">
      <c r="A58" s="63">
        <v>10</v>
      </c>
      <c r="B58" s="63"/>
      <c r="C58" s="63"/>
      <c r="D58" s="63"/>
      <c r="E58" s="63"/>
      <c r="F58" s="63"/>
      <c r="G58" s="63"/>
      <c r="H58" s="63"/>
    </row>
    <row r="59" spans="1:8" ht="14.25">
      <c r="A59" s="34" t="s">
        <v>72</v>
      </c>
      <c r="B59" s="34">
        <v>2</v>
      </c>
      <c r="C59" s="34">
        <v>2</v>
      </c>
      <c r="D59" s="34">
        <v>2</v>
      </c>
      <c r="E59" s="34">
        <v>2</v>
      </c>
      <c r="F59" s="34">
        <v>2</v>
      </c>
      <c r="G59" s="34">
        <v>2</v>
      </c>
      <c r="H59" s="34">
        <v>12</v>
      </c>
    </row>
    <row r="60" spans="1:8" ht="14.25">
      <c r="A60" s="34" t="s">
        <v>73</v>
      </c>
      <c r="B60" s="34">
        <v>10</v>
      </c>
      <c r="C60" s="34">
        <v>12</v>
      </c>
      <c r="D60" s="34">
        <v>9</v>
      </c>
      <c r="E60" s="34">
        <v>4</v>
      </c>
      <c r="F60" s="34">
        <v>4</v>
      </c>
      <c r="G60" s="34">
        <v>4</v>
      </c>
      <c r="H60" s="34">
        <v>43</v>
      </c>
    </row>
    <row r="61" spans="1:8" ht="14.25">
      <c r="A61" s="34" t="s">
        <v>2</v>
      </c>
      <c r="B61" s="34">
        <v>5</v>
      </c>
      <c r="C61" s="34">
        <v>6</v>
      </c>
      <c r="D61" s="34">
        <v>4.5</v>
      </c>
      <c r="E61" s="34">
        <v>2</v>
      </c>
      <c r="F61" s="34">
        <v>2</v>
      </c>
      <c r="G61" s="34">
        <v>2</v>
      </c>
      <c r="H61" s="34">
        <v>3.5833333333333335</v>
      </c>
    </row>
    <row r="62" spans="1:8" ht="14.25">
      <c r="A62" s="34" t="s">
        <v>74</v>
      </c>
      <c r="B62" s="34">
        <v>0</v>
      </c>
      <c r="C62" s="34">
        <v>8</v>
      </c>
      <c r="D62" s="34">
        <v>0.5</v>
      </c>
      <c r="E62" s="34">
        <v>2</v>
      </c>
      <c r="F62" s="34">
        <v>0</v>
      </c>
      <c r="G62" s="34">
        <v>0</v>
      </c>
      <c r="H62" s="34">
        <v>3.9015151515151505</v>
      </c>
    </row>
    <row r="63" spans="1:8" ht="14.25">
      <c r="A63" s="34"/>
      <c r="B63" s="34"/>
      <c r="C63" s="34"/>
      <c r="D63" s="34"/>
      <c r="E63" s="34"/>
      <c r="F63" s="34"/>
      <c r="G63" s="34"/>
      <c r="H63" s="34"/>
    </row>
    <row r="64" spans="1:8" ht="15" thickBot="1">
      <c r="A64" s="63">
        <v>11</v>
      </c>
      <c r="B64" s="63"/>
      <c r="C64" s="63"/>
      <c r="D64" s="63"/>
      <c r="E64" s="63"/>
      <c r="F64" s="63"/>
      <c r="G64" s="63"/>
      <c r="H64" s="63"/>
    </row>
    <row r="65" spans="1:8" ht="14.25">
      <c r="A65" s="34" t="s">
        <v>72</v>
      </c>
      <c r="B65" s="34">
        <v>2</v>
      </c>
      <c r="C65" s="34">
        <v>2</v>
      </c>
      <c r="D65" s="34">
        <v>2</v>
      </c>
      <c r="E65" s="34">
        <v>2</v>
      </c>
      <c r="F65" s="34">
        <v>2</v>
      </c>
      <c r="G65" s="34">
        <v>2</v>
      </c>
      <c r="H65" s="34">
        <v>12</v>
      </c>
    </row>
    <row r="66" spans="1:8" ht="14.25">
      <c r="A66" s="34" t="s">
        <v>73</v>
      </c>
      <c r="B66" s="34">
        <v>4</v>
      </c>
      <c r="C66" s="34">
        <v>11</v>
      </c>
      <c r="D66" s="34">
        <v>14</v>
      </c>
      <c r="E66" s="34">
        <v>3</v>
      </c>
      <c r="F66" s="34">
        <v>6</v>
      </c>
      <c r="G66" s="34">
        <v>6</v>
      </c>
      <c r="H66" s="34">
        <v>44</v>
      </c>
    </row>
    <row r="67" spans="1:8" ht="14.25">
      <c r="A67" s="34" t="s">
        <v>2</v>
      </c>
      <c r="B67" s="34">
        <v>2</v>
      </c>
      <c r="C67" s="34">
        <v>5.5</v>
      </c>
      <c r="D67" s="34">
        <v>7</v>
      </c>
      <c r="E67" s="34">
        <v>1.5</v>
      </c>
      <c r="F67" s="34">
        <v>3</v>
      </c>
      <c r="G67" s="34">
        <v>3</v>
      </c>
      <c r="H67" s="34">
        <v>3.6666666666666665</v>
      </c>
    </row>
    <row r="68" spans="1:8" ht="14.25">
      <c r="A68" s="34" t="s">
        <v>74</v>
      </c>
      <c r="B68" s="34">
        <v>0</v>
      </c>
      <c r="C68" s="34">
        <v>24.5</v>
      </c>
      <c r="D68" s="34">
        <v>2</v>
      </c>
      <c r="E68" s="34">
        <v>0.5</v>
      </c>
      <c r="F68" s="34">
        <v>0</v>
      </c>
      <c r="G68" s="34">
        <v>0</v>
      </c>
      <c r="H68" s="34">
        <v>6.6060606060606055</v>
      </c>
    </row>
    <row r="69" spans="1:8" ht="14.25">
      <c r="A69" s="34"/>
      <c r="B69" s="34"/>
      <c r="C69" s="34"/>
      <c r="D69" s="34"/>
      <c r="E69" s="34"/>
      <c r="F69" s="34"/>
      <c r="G69" s="34"/>
      <c r="H69" s="34"/>
    </row>
    <row r="70" spans="1:8" ht="15" thickBot="1">
      <c r="A70" s="63">
        <v>12</v>
      </c>
      <c r="B70" s="63"/>
      <c r="C70" s="63"/>
      <c r="D70" s="63"/>
      <c r="E70" s="63"/>
      <c r="F70" s="63"/>
      <c r="G70" s="63"/>
      <c r="H70" s="63"/>
    </row>
    <row r="71" spans="1:8" ht="14.25">
      <c r="A71" s="34" t="s">
        <v>72</v>
      </c>
      <c r="B71" s="34">
        <v>2</v>
      </c>
      <c r="C71" s="34">
        <v>2</v>
      </c>
      <c r="D71" s="34">
        <v>2</v>
      </c>
      <c r="E71" s="34">
        <v>2</v>
      </c>
      <c r="F71" s="34">
        <v>2</v>
      </c>
      <c r="G71" s="34">
        <v>2</v>
      </c>
      <c r="H71" s="34">
        <v>12</v>
      </c>
    </row>
    <row r="72" spans="1:8" ht="14.25">
      <c r="A72" s="34" t="s">
        <v>73</v>
      </c>
      <c r="B72" s="34">
        <v>9</v>
      </c>
      <c r="C72" s="34">
        <v>15</v>
      </c>
      <c r="D72" s="34">
        <v>9</v>
      </c>
      <c r="E72" s="34">
        <v>3</v>
      </c>
      <c r="F72" s="34">
        <v>5</v>
      </c>
      <c r="G72" s="34">
        <v>12</v>
      </c>
      <c r="H72" s="34">
        <v>53</v>
      </c>
    </row>
    <row r="73" spans="1:8" ht="14.25">
      <c r="A73" s="34" t="s">
        <v>2</v>
      </c>
      <c r="B73" s="34">
        <v>4.5</v>
      </c>
      <c r="C73" s="34">
        <v>7.5</v>
      </c>
      <c r="D73" s="34">
        <v>4.5</v>
      </c>
      <c r="E73" s="34">
        <v>1.5</v>
      </c>
      <c r="F73" s="34">
        <v>2.5</v>
      </c>
      <c r="G73" s="34">
        <v>6</v>
      </c>
      <c r="H73" s="34">
        <v>4.416666666666667</v>
      </c>
    </row>
    <row r="74" spans="1:8" ht="14.25">
      <c r="A74" s="34" t="s">
        <v>74</v>
      </c>
      <c r="B74" s="34">
        <v>4.5</v>
      </c>
      <c r="C74" s="34">
        <v>0.5</v>
      </c>
      <c r="D74" s="34">
        <v>0.5</v>
      </c>
      <c r="E74" s="34">
        <v>0.5</v>
      </c>
      <c r="F74" s="34">
        <v>4.5</v>
      </c>
      <c r="G74" s="34">
        <v>0</v>
      </c>
      <c r="H74" s="34">
        <v>5.3560606060606055</v>
      </c>
    </row>
    <row r="75" spans="1:8" ht="14.25">
      <c r="A75" s="34"/>
      <c r="B75" s="34"/>
      <c r="C75" s="34"/>
      <c r="D75" s="34"/>
      <c r="E75" s="34"/>
      <c r="F75" s="34"/>
      <c r="G75" s="34"/>
      <c r="H75" s="34"/>
    </row>
    <row r="76" spans="1:8" ht="15" thickBot="1">
      <c r="A76" s="63">
        <v>13</v>
      </c>
      <c r="B76" s="63"/>
      <c r="C76" s="63"/>
      <c r="D76" s="63"/>
      <c r="E76" s="63"/>
      <c r="F76" s="63"/>
      <c r="G76" s="63"/>
      <c r="H76" s="63"/>
    </row>
    <row r="77" spans="1:8" ht="14.25">
      <c r="A77" s="34" t="s">
        <v>72</v>
      </c>
      <c r="B77" s="34">
        <v>2</v>
      </c>
      <c r="C77" s="34">
        <v>2</v>
      </c>
      <c r="D77" s="34">
        <v>2</v>
      </c>
      <c r="E77" s="34">
        <v>2</v>
      </c>
      <c r="F77" s="34">
        <v>2</v>
      </c>
      <c r="G77" s="34">
        <v>2</v>
      </c>
      <c r="H77" s="34">
        <v>12</v>
      </c>
    </row>
    <row r="78" spans="1:8" ht="14.25">
      <c r="A78" s="34" t="s">
        <v>73</v>
      </c>
      <c r="B78" s="34">
        <v>10</v>
      </c>
      <c r="C78" s="34">
        <v>17</v>
      </c>
      <c r="D78" s="34">
        <v>14</v>
      </c>
      <c r="E78" s="34">
        <v>7</v>
      </c>
      <c r="F78" s="34">
        <v>8</v>
      </c>
      <c r="G78" s="34">
        <v>7</v>
      </c>
      <c r="H78" s="34">
        <v>63</v>
      </c>
    </row>
    <row r="79" spans="1:8" ht="14.25">
      <c r="A79" s="34" t="s">
        <v>2</v>
      </c>
      <c r="B79" s="34">
        <v>5</v>
      </c>
      <c r="C79" s="34">
        <v>8.5</v>
      </c>
      <c r="D79" s="34">
        <v>7</v>
      </c>
      <c r="E79" s="34">
        <v>3.5</v>
      </c>
      <c r="F79" s="34">
        <v>4</v>
      </c>
      <c r="G79" s="34">
        <v>3.5</v>
      </c>
      <c r="H79" s="34">
        <v>5.25</v>
      </c>
    </row>
    <row r="80" spans="1:8" ht="14.25">
      <c r="A80" s="34" t="s">
        <v>74</v>
      </c>
      <c r="B80" s="34">
        <v>2</v>
      </c>
      <c r="C80" s="34">
        <v>0.5</v>
      </c>
      <c r="D80" s="34">
        <v>2</v>
      </c>
      <c r="E80" s="34">
        <v>0.5</v>
      </c>
      <c r="F80" s="34">
        <v>2</v>
      </c>
      <c r="G80" s="34">
        <v>0.5</v>
      </c>
      <c r="H80" s="34">
        <v>4.568181818181818</v>
      </c>
    </row>
    <row r="81" spans="1:8" ht="14.25">
      <c r="A81" s="34"/>
      <c r="B81" s="34"/>
      <c r="C81" s="34"/>
      <c r="D81" s="34"/>
      <c r="E81" s="34"/>
      <c r="F81" s="34"/>
      <c r="G81" s="34"/>
      <c r="H81" s="34"/>
    </row>
    <row r="82" spans="1:8" ht="15" thickBot="1">
      <c r="A82" s="63">
        <v>14</v>
      </c>
      <c r="B82" s="63"/>
      <c r="C82" s="63"/>
      <c r="D82" s="63"/>
      <c r="E82" s="63"/>
      <c r="F82" s="63"/>
      <c r="G82" s="63"/>
      <c r="H82" s="63"/>
    </row>
    <row r="83" spans="1:8" ht="14.25">
      <c r="A83" s="34" t="s">
        <v>72</v>
      </c>
      <c r="B83" s="34">
        <v>2</v>
      </c>
      <c r="C83" s="34">
        <v>2</v>
      </c>
      <c r="D83" s="34">
        <v>2</v>
      </c>
      <c r="E83" s="34">
        <v>2</v>
      </c>
      <c r="F83" s="34">
        <v>2</v>
      </c>
      <c r="G83" s="34">
        <v>2</v>
      </c>
      <c r="H83" s="34">
        <v>12</v>
      </c>
    </row>
    <row r="84" spans="1:8" ht="14.25">
      <c r="A84" s="34" t="s">
        <v>73</v>
      </c>
      <c r="B84" s="34">
        <v>6</v>
      </c>
      <c r="C84" s="34">
        <v>15</v>
      </c>
      <c r="D84" s="34">
        <v>14</v>
      </c>
      <c r="E84" s="34">
        <v>11</v>
      </c>
      <c r="F84" s="34">
        <v>9</v>
      </c>
      <c r="G84" s="34">
        <v>9</v>
      </c>
      <c r="H84" s="34">
        <v>64</v>
      </c>
    </row>
    <row r="85" spans="1:8" ht="14.25">
      <c r="A85" s="34" t="s">
        <v>2</v>
      </c>
      <c r="B85" s="34">
        <v>3</v>
      </c>
      <c r="C85" s="34">
        <v>7.5</v>
      </c>
      <c r="D85" s="34">
        <v>7</v>
      </c>
      <c r="E85" s="34">
        <v>5.5</v>
      </c>
      <c r="F85" s="34">
        <v>4.5</v>
      </c>
      <c r="G85" s="34">
        <v>4.5</v>
      </c>
      <c r="H85" s="34">
        <v>5.333333333333333</v>
      </c>
    </row>
    <row r="86" spans="1:8" ht="14.25">
      <c r="A86" s="34" t="s">
        <v>74</v>
      </c>
      <c r="B86" s="34">
        <v>0</v>
      </c>
      <c r="C86" s="34">
        <v>0.5</v>
      </c>
      <c r="D86" s="34">
        <v>2</v>
      </c>
      <c r="E86" s="34">
        <v>0.5</v>
      </c>
      <c r="F86" s="34">
        <v>0.5</v>
      </c>
      <c r="G86" s="34">
        <v>0.5</v>
      </c>
      <c r="H86" s="34">
        <v>2.9696969696969715</v>
      </c>
    </row>
    <row r="87" spans="1:8" ht="14.25">
      <c r="A87" s="34"/>
      <c r="B87" s="34"/>
      <c r="C87" s="34"/>
      <c r="D87" s="34"/>
      <c r="E87" s="34"/>
      <c r="F87" s="34"/>
      <c r="G87" s="34"/>
      <c r="H87" s="34"/>
    </row>
    <row r="88" spans="1:8" ht="15" thickBot="1">
      <c r="A88" s="63">
        <v>15</v>
      </c>
      <c r="B88" s="63"/>
      <c r="C88" s="63"/>
      <c r="D88" s="63"/>
      <c r="E88" s="63"/>
      <c r="F88" s="63"/>
      <c r="G88" s="63"/>
      <c r="H88" s="63"/>
    </row>
    <row r="89" spans="1:8" ht="14.25">
      <c r="A89" s="34" t="s">
        <v>72</v>
      </c>
      <c r="B89" s="34">
        <v>2</v>
      </c>
      <c r="C89" s="34">
        <v>2</v>
      </c>
      <c r="D89" s="34">
        <v>2</v>
      </c>
      <c r="E89" s="34">
        <v>2</v>
      </c>
      <c r="F89" s="34">
        <v>2</v>
      </c>
      <c r="G89" s="34">
        <v>2</v>
      </c>
      <c r="H89" s="34">
        <v>12</v>
      </c>
    </row>
    <row r="90" spans="1:8" ht="14.25">
      <c r="A90" s="34" t="s">
        <v>73</v>
      </c>
      <c r="B90" s="34">
        <v>14</v>
      </c>
      <c r="C90" s="34">
        <v>17</v>
      </c>
      <c r="D90" s="34">
        <v>14</v>
      </c>
      <c r="E90" s="34">
        <v>11</v>
      </c>
      <c r="F90" s="34">
        <v>4</v>
      </c>
      <c r="G90" s="34">
        <v>10</v>
      </c>
      <c r="H90" s="34">
        <v>70</v>
      </c>
    </row>
    <row r="91" spans="1:8" ht="14.25">
      <c r="A91" s="34" t="s">
        <v>2</v>
      </c>
      <c r="B91" s="34">
        <v>7</v>
      </c>
      <c r="C91" s="34">
        <v>8.5</v>
      </c>
      <c r="D91" s="34">
        <v>7</v>
      </c>
      <c r="E91" s="34">
        <v>5.5</v>
      </c>
      <c r="F91" s="34">
        <v>2</v>
      </c>
      <c r="G91" s="34">
        <v>5</v>
      </c>
      <c r="H91" s="34">
        <v>5.833333333333333</v>
      </c>
    </row>
    <row r="92" spans="1:8" ht="14.25">
      <c r="A92" s="34" t="s">
        <v>74</v>
      </c>
      <c r="B92" s="34">
        <v>0</v>
      </c>
      <c r="C92" s="34">
        <v>0.5</v>
      </c>
      <c r="D92" s="34">
        <v>2</v>
      </c>
      <c r="E92" s="34">
        <v>0.5</v>
      </c>
      <c r="F92" s="34">
        <v>2</v>
      </c>
      <c r="G92" s="34">
        <v>8</v>
      </c>
      <c r="H92" s="34">
        <v>5.78787878787879</v>
      </c>
    </row>
    <row r="93" spans="1:8" ht="14.25">
      <c r="A93" s="34"/>
      <c r="B93" s="34"/>
      <c r="C93" s="34"/>
      <c r="D93" s="34"/>
      <c r="E93" s="34"/>
      <c r="F93" s="34"/>
      <c r="G93" s="34"/>
      <c r="H93" s="34"/>
    </row>
    <row r="94" spans="1:8" ht="15" thickBot="1">
      <c r="A94" s="63">
        <v>16</v>
      </c>
      <c r="B94" s="63"/>
      <c r="C94" s="63"/>
      <c r="D94" s="63"/>
      <c r="E94" s="63"/>
      <c r="F94" s="63"/>
      <c r="G94" s="63"/>
      <c r="H94" s="63"/>
    </row>
    <row r="95" spans="1:8" ht="14.25">
      <c r="A95" s="34" t="s">
        <v>72</v>
      </c>
      <c r="B95" s="34">
        <v>2</v>
      </c>
      <c r="C95" s="34">
        <v>2</v>
      </c>
      <c r="D95" s="34">
        <v>2</v>
      </c>
      <c r="E95" s="34">
        <v>2</v>
      </c>
      <c r="F95" s="34">
        <v>2</v>
      </c>
      <c r="G95" s="34">
        <v>2</v>
      </c>
      <c r="H95" s="34">
        <v>12</v>
      </c>
    </row>
    <row r="96" spans="1:8" ht="14.25">
      <c r="A96" s="34" t="s">
        <v>73</v>
      </c>
      <c r="B96" s="34">
        <v>15</v>
      </c>
      <c r="C96" s="34">
        <v>14</v>
      </c>
      <c r="D96" s="34">
        <v>14</v>
      </c>
      <c r="E96" s="34">
        <v>8</v>
      </c>
      <c r="F96" s="34">
        <v>7</v>
      </c>
      <c r="G96" s="34">
        <v>9</v>
      </c>
      <c r="H96" s="34">
        <v>67</v>
      </c>
    </row>
    <row r="97" spans="1:8" ht="14.25">
      <c r="A97" s="34" t="s">
        <v>2</v>
      </c>
      <c r="B97" s="34">
        <v>7.5</v>
      </c>
      <c r="C97" s="34">
        <v>7</v>
      </c>
      <c r="D97" s="34">
        <v>7</v>
      </c>
      <c r="E97" s="34">
        <v>4</v>
      </c>
      <c r="F97" s="34">
        <v>3.5</v>
      </c>
      <c r="G97" s="34">
        <v>4.5</v>
      </c>
      <c r="H97" s="34">
        <v>5.583333333333333</v>
      </c>
    </row>
    <row r="98" spans="1:8" ht="14.25">
      <c r="A98" s="34" t="s">
        <v>74</v>
      </c>
      <c r="B98" s="34">
        <v>0.5</v>
      </c>
      <c r="C98" s="34">
        <v>0</v>
      </c>
      <c r="D98" s="34">
        <v>2</v>
      </c>
      <c r="E98" s="34">
        <v>2</v>
      </c>
      <c r="F98" s="34">
        <v>12.5</v>
      </c>
      <c r="G98" s="34">
        <v>12.5</v>
      </c>
      <c r="H98" s="34">
        <v>5.53787878787879</v>
      </c>
    </row>
    <row r="99" spans="1:8" ht="14.25">
      <c r="A99" s="34"/>
      <c r="B99" s="34"/>
      <c r="C99" s="34"/>
      <c r="D99" s="34"/>
      <c r="E99" s="34"/>
      <c r="F99" s="34"/>
      <c r="G99" s="34"/>
      <c r="H99" s="34"/>
    </row>
    <row r="100" spans="1:8" ht="15" thickBot="1">
      <c r="A100" s="63">
        <v>17</v>
      </c>
      <c r="B100" s="63"/>
      <c r="C100" s="63"/>
      <c r="D100" s="63"/>
      <c r="E100" s="63"/>
      <c r="F100" s="63"/>
      <c r="G100" s="63"/>
      <c r="H100" s="63"/>
    </row>
    <row r="101" spans="1:8" ht="14.25">
      <c r="A101" s="34" t="s">
        <v>72</v>
      </c>
      <c r="B101" s="34">
        <v>2</v>
      </c>
      <c r="C101" s="34">
        <v>2</v>
      </c>
      <c r="D101" s="34">
        <v>2</v>
      </c>
      <c r="E101" s="34">
        <v>2</v>
      </c>
      <c r="F101" s="34">
        <v>2</v>
      </c>
      <c r="G101" s="34">
        <v>2</v>
      </c>
      <c r="H101" s="34">
        <v>12</v>
      </c>
    </row>
    <row r="102" spans="1:8" ht="14.25">
      <c r="A102" s="34" t="s">
        <v>73</v>
      </c>
      <c r="B102" s="34">
        <v>12</v>
      </c>
      <c r="C102" s="34">
        <v>17</v>
      </c>
      <c r="D102" s="34">
        <v>17</v>
      </c>
      <c r="E102" s="34">
        <v>5</v>
      </c>
      <c r="F102" s="34">
        <v>3</v>
      </c>
      <c r="G102" s="34">
        <v>13</v>
      </c>
      <c r="H102" s="34">
        <v>67</v>
      </c>
    </row>
    <row r="103" spans="1:8" ht="14.25">
      <c r="A103" s="34" t="s">
        <v>2</v>
      </c>
      <c r="B103" s="34">
        <v>6</v>
      </c>
      <c r="C103" s="34">
        <v>8.5</v>
      </c>
      <c r="D103" s="34">
        <v>8.5</v>
      </c>
      <c r="E103" s="34">
        <v>2.5</v>
      </c>
      <c r="F103" s="34">
        <v>1.5</v>
      </c>
      <c r="G103" s="34">
        <v>6.5</v>
      </c>
      <c r="H103" s="34">
        <v>5.583333333333333</v>
      </c>
    </row>
    <row r="104" spans="1:8" ht="14.25">
      <c r="A104" s="34" t="s">
        <v>74</v>
      </c>
      <c r="B104" s="34">
        <v>0</v>
      </c>
      <c r="C104" s="34">
        <v>0.5</v>
      </c>
      <c r="D104" s="34">
        <v>0.5</v>
      </c>
      <c r="E104" s="34">
        <v>4.5</v>
      </c>
      <c r="F104" s="34">
        <v>0.5</v>
      </c>
      <c r="G104" s="34">
        <v>0.5</v>
      </c>
      <c r="H104" s="34">
        <v>8.62878787878788</v>
      </c>
    </row>
    <row r="105" spans="1:8" ht="14.25">
      <c r="A105" s="34"/>
      <c r="B105" s="34"/>
      <c r="C105" s="34"/>
      <c r="D105" s="34"/>
      <c r="E105" s="34"/>
      <c r="F105" s="34"/>
      <c r="G105" s="34"/>
      <c r="H105" s="34"/>
    </row>
    <row r="106" spans="1:8" ht="15" thickBot="1">
      <c r="A106" s="63">
        <v>18</v>
      </c>
      <c r="B106" s="63"/>
      <c r="C106" s="63"/>
      <c r="D106" s="63"/>
      <c r="E106" s="63"/>
      <c r="F106" s="63"/>
      <c r="G106" s="63"/>
      <c r="H106" s="63"/>
    </row>
    <row r="107" spans="1:8" ht="14.25">
      <c r="A107" s="34" t="s">
        <v>72</v>
      </c>
      <c r="B107" s="34">
        <v>2</v>
      </c>
      <c r="C107" s="34">
        <v>2</v>
      </c>
      <c r="D107" s="34">
        <v>2</v>
      </c>
      <c r="E107" s="34">
        <v>2</v>
      </c>
      <c r="F107" s="34">
        <v>2</v>
      </c>
      <c r="G107" s="34">
        <v>2</v>
      </c>
      <c r="H107" s="34">
        <v>12</v>
      </c>
    </row>
    <row r="108" spans="1:8" ht="14.25">
      <c r="A108" s="34" t="s">
        <v>73</v>
      </c>
      <c r="B108" s="34">
        <v>6</v>
      </c>
      <c r="C108" s="34">
        <v>17</v>
      </c>
      <c r="D108" s="34">
        <v>15</v>
      </c>
      <c r="E108" s="34">
        <v>10</v>
      </c>
      <c r="F108" s="34">
        <v>4</v>
      </c>
      <c r="G108" s="34">
        <v>7</v>
      </c>
      <c r="H108" s="34">
        <v>59</v>
      </c>
    </row>
    <row r="109" spans="1:8" ht="14.25">
      <c r="A109" s="34" t="s">
        <v>2</v>
      </c>
      <c r="B109" s="34">
        <v>3</v>
      </c>
      <c r="C109" s="34">
        <v>8.5</v>
      </c>
      <c r="D109" s="34">
        <v>7.5</v>
      </c>
      <c r="E109" s="34">
        <v>5</v>
      </c>
      <c r="F109" s="34">
        <v>2</v>
      </c>
      <c r="G109" s="34">
        <v>3.5</v>
      </c>
      <c r="H109" s="34">
        <v>4.916666666666667</v>
      </c>
    </row>
    <row r="110" spans="1:8" ht="14.25">
      <c r="A110" s="34" t="s">
        <v>74</v>
      </c>
      <c r="B110" s="34">
        <v>0</v>
      </c>
      <c r="C110" s="34">
        <v>0.5</v>
      </c>
      <c r="D110" s="34">
        <v>0.5</v>
      </c>
      <c r="E110" s="34">
        <v>0</v>
      </c>
      <c r="F110" s="34">
        <v>0</v>
      </c>
      <c r="G110" s="34">
        <v>4.5</v>
      </c>
      <c r="H110" s="34">
        <v>6.628787878787881</v>
      </c>
    </row>
    <row r="111" spans="1:8" ht="14.25">
      <c r="A111" s="34"/>
      <c r="B111" s="34"/>
      <c r="C111" s="34"/>
      <c r="D111" s="34"/>
      <c r="E111" s="34"/>
      <c r="F111" s="34"/>
      <c r="G111" s="34"/>
      <c r="H111" s="34"/>
    </row>
    <row r="112" spans="1:8" ht="15" thickBot="1">
      <c r="A112" s="63">
        <v>19</v>
      </c>
      <c r="B112" s="63"/>
      <c r="C112" s="63"/>
      <c r="D112" s="63"/>
      <c r="E112" s="63"/>
      <c r="F112" s="63"/>
      <c r="G112" s="63"/>
      <c r="H112" s="63"/>
    </row>
    <row r="113" spans="1:8" ht="14.25">
      <c r="A113" s="34" t="s">
        <v>72</v>
      </c>
      <c r="B113" s="34">
        <v>2</v>
      </c>
      <c r="C113" s="34">
        <v>2</v>
      </c>
      <c r="D113" s="34">
        <v>2</v>
      </c>
      <c r="E113" s="34">
        <v>2</v>
      </c>
      <c r="F113" s="34">
        <v>2</v>
      </c>
      <c r="G113" s="34">
        <v>2</v>
      </c>
      <c r="H113" s="34">
        <v>12</v>
      </c>
    </row>
    <row r="114" spans="1:8" ht="14.25">
      <c r="A114" s="34" t="s">
        <v>73</v>
      </c>
      <c r="B114" s="34">
        <v>8</v>
      </c>
      <c r="C114" s="34">
        <v>15</v>
      </c>
      <c r="D114" s="34">
        <v>15</v>
      </c>
      <c r="E114" s="34">
        <v>5</v>
      </c>
      <c r="F114" s="34">
        <v>6</v>
      </c>
      <c r="G114" s="34">
        <v>7</v>
      </c>
      <c r="H114" s="34">
        <v>56</v>
      </c>
    </row>
    <row r="115" spans="1:8" ht="14.25">
      <c r="A115" s="34" t="s">
        <v>2</v>
      </c>
      <c r="B115" s="34">
        <v>4</v>
      </c>
      <c r="C115" s="34">
        <v>7.5</v>
      </c>
      <c r="D115" s="34">
        <v>7.5</v>
      </c>
      <c r="E115" s="34">
        <v>2.5</v>
      </c>
      <c r="F115" s="34">
        <v>3</v>
      </c>
      <c r="G115" s="34">
        <v>3.5</v>
      </c>
      <c r="H115" s="34">
        <v>4.666666666666667</v>
      </c>
    </row>
    <row r="116" spans="1:8" ht="14.25">
      <c r="A116" s="34" t="s">
        <v>74</v>
      </c>
      <c r="B116" s="34">
        <v>0</v>
      </c>
      <c r="C116" s="34">
        <v>0.5</v>
      </c>
      <c r="D116" s="34">
        <v>0.5</v>
      </c>
      <c r="E116" s="34">
        <v>0.5</v>
      </c>
      <c r="F116" s="34">
        <v>0</v>
      </c>
      <c r="G116" s="34">
        <v>0.5</v>
      </c>
      <c r="H116" s="34">
        <v>4.78787878787879</v>
      </c>
    </row>
    <row r="117" spans="1:8" ht="14.25">
      <c r="A117" s="34"/>
      <c r="B117" s="34"/>
      <c r="C117" s="34"/>
      <c r="D117" s="34"/>
      <c r="E117" s="34"/>
      <c r="F117" s="34"/>
      <c r="G117" s="34"/>
      <c r="H117" s="34"/>
    </row>
    <row r="118" spans="1:8" ht="15" thickBot="1">
      <c r="A118" s="63">
        <v>20</v>
      </c>
      <c r="B118" s="63"/>
      <c r="C118" s="63"/>
      <c r="D118" s="63"/>
      <c r="E118" s="63"/>
      <c r="F118" s="63"/>
      <c r="G118" s="63"/>
      <c r="H118" s="63"/>
    </row>
    <row r="119" spans="1:8" ht="14.25">
      <c r="A119" s="34" t="s">
        <v>72</v>
      </c>
      <c r="B119" s="34">
        <v>2</v>
      </c>
      <c r="C119" s="34">
        <v>2</v>
      </c>
      <c r="D119" s="34">
        <v>2</v>
      </c>
      <c r="E119" s="34">
        <v>2</v>
      </c>
      <c r="F119" s="34">
        <v>2</v>
      </c>
      <c r="G119" s="34">
        <v>2</v>
      </c>
      <c r="H119" s="34">
        <v>12</v>
      </c>
    </row>
    <row r="120" spans="1:8" ht="14.25">
      <c r="A120" s="34" t="s">
        <v>73</v>
      </c>
      <c r="B120" s="34">
        <v>13</v>
      </c>
      <c r="C120" s="34">
        <v>14</v>
      </c>
      <c r="D120" s="34">
        <v>14</v>
      </c>
      <c r="E120" s="34">
        <v>11</v>
      </c>
      <c r="F120" s="34">
        <v>5</v>
      </c>
      <c r="G120" s="34">
        <v>6</v>
      </c>
      <c r="H120" s="34">
        <v>63</v>
      </c>
    </row>
    <row r="121" spans="1:8" ht="14.25">
      <c r="A121" s="34" t="s">
        <v>2</v>
      </c>
      <c r="B121" s="34">
        <v>6.5</v>
      </c>
      <c r="C121" s="34">
        <v>7</v>
      </c>
      <c r="D121" s="34">
        <v>7</v>
      </c>
      <c r="E121" s="34">
        <v>5.5</v>
      </c>
      <c r="F121" s="34">
        <v>2.5</v>
      </c>
      <c r="G121" s="34">
        <v>3</v>
      </c>
      <c r="H121" s="34">
        <v>5.25</v>
      </c>
    </row>
    <row r="122" spans="1:8" ht="14.25">
      <c r="A122" s="34" t="s">
        <v>74</v>
      </c>
      <c r="B122" s="34">
        <v>0.5</v>
      </c>
      <c r="C122" s="34">
        <v>2</v>
      </c>
      <c r="D122" s="34">
        <v>2</v>
      </c>
      <c r="E122" s="34">
        <v>0.5</v>
      </c>
      <c r="F122" s="34">
        <v>4.5</v>
      </c>
      <c r="G122" s="34">
        <v>2</v>
      </c>
      <c r="H122" s="34">
        <v>4.75</v>
      </c>
    </row>
    <row r="123" spans="1:8" ht="14.25">
      <c r="A123" s="34"/>
      <c r="B123" s="34"/>
      <c r="C123" s="34"/>
      <c r="D123" s="34"/>
      <c r="E123" s="34"/>
      <c r="F123" s="34"/>
      <c r="G123" s="34"/>
      <c r="H123" s="34"/>
    </row>
    <row r="124" spans="1:8" ht="15" thickBot="1">
      <c r="A124" s="63">
        <v>21</v>
      </c>
      <c r="B124" s="63"/>
      <c r="C124" s="63"/>
      <c r="D124" s="63"/>
      <c r="E124" s="63"/>
      <c r="F124" s="63"/>
      <c r="G124" s="63"/>
      <c r="H124" s="63"/>
    </row>
    <row r="125" spans="1:8" ht="14.25">
      <c r="A125" s="34" t="s">
        <v>72</v>
      </c>
      <c r="B125" s="34">
        <v>2</v>
      </c>
      <c r="C125" s="34">
        <v>2</v>
      </c>
      <c r="D125" s="34">
        <v>2</v>
      </c>
      <c r="E125" s="34">
        <v>2</v>
      </c>
      <c r="F125" s="34">
        <v>2</v>
      </c>
      <c r="G125" s="34">
        <v>2</v>
      </c>
      <c r="H125" s="34">
        <v>12</v>
      </c>
    </row>
    <row r="126" spans="1:8" ht="14.25">
      <c r="A126" s="34" t="s">
        <v>73</v>
      </c>
      <c r="B126" s="34">
        <v>13</v>
      </c>
      <c r="C126" s="34">
        <v>16</v>
      </c>
      <c r="D126" s="34">
        <v>12</v>
      </c>
      <c r="E126" s="34">
        <v>12</v>
      </c>
      <c r="F126" s="34">
        <v>8</v>
      </c>
      <c r="G126" s="34">
        <v>5</v>
      </c>
      <c r="H126" s="34">
        <v>66</v>
      </c>
    </row>
    <row r="127" spans="1:8" ht="14.25">
      <c r="A127" s="34" t="s">
        <v>2</v>
      </c>
      <c r="B127" s="34">
        <v>6.5</v>
      </c>
      <c r="C127" s="34">
        <v>8</v>
      </c>
      <c r="D127" s="34">
        <v>6</v>
      </c>
      <c r="E127" s="34">
        <v>6</v>
      </c>
      <c r="F127" s="34">
        <v>4</v>
      </c>
      <c r="G127" s="34">
        <v>2.5</v>
      </c>
      <c r="H127" s="34">
        <v>5.5</v>
      </c>
    </row>
    <row r="128" spans="1:8" ht="14.25">
      <c r="A128" s="34" t="s">
        <v>74</v>
      </c>
      <c r="B128" s="34">
        <v>0.5</v>
      </c>
      <c r="C128" s="34">
        <v>2</v>
      </c>
      <c r="D128" s="34">
        <v>0</v>
      </c>
      <c r="E128" s="34">
        <v>0</v>
      </c>
      <c r="F128" s="34">
        <v>2</v>
      </c>
      <c r="G128" s="34">
        <v>0.5</v>
      </c>
      <c r="H128" s="34">
        <v>3.909090909090909</v>
      </c>
    </row>
    <row r="129" spans="1:8" ht="14.25">
      <c r="A129" s="34"/>
      <c r="B129" s="34"/>
      <c r="C129" s="34"/>
      <c r="D129" s="34"/>
      <c r="E129" s="34"/>
      <c r="F129" s="34"/>
      <c r="G129" s="34"/>
      <c r="H129" s="34"/>
    </row>
    <row r="130" spans="1:8" ht="15" thickBot="1">
      <c r="A130" s="63">
        <v>22</v>
      </c>
      <c r="B130" s="63"/>
      <c r="C130" s="63"/>
      <c r="D130" s="63"/>
      <c r="E130" s="63"/>
      <c r="F130" s="63"/>
      <c r="G130" s="63"/>
      <c r="H130" s="63"/>
    </row>
    <row r="131" spans="1:8" ht="14.25">
      <c r="A131" s="34" t="s">
        <v>72</v>
      </c>
      <c r="B131" s="34">
        <v>2</v>
      </c>
      <c r="C131" s="34">
        <v>2</v>
      </c>
      <c r="D131" s="34">
        <v>2</v>
      </c>
      <c r="E131" s="34">
        <v>2</v>
      </c>
      <c r="F131" s="34">
        <v>2</v>
      </c>
      <c r="G131" s="34">
        <v>2</v>
      </c>
      <c r="H131" s="34">
        <v>12</v>
      </c>
    </row>
    <row r="132" spans="1:8" ht="14.25">
      <c r="A132" s="34" t="s">
        <v>73</v>
      </c>
      <c r="B132" s="34">
        <v>12</v>
      </c>
      <c r="C132" s="34">
        <v>17</v>
      </c>
      <c r="D132" s="34">
        <v>14</v>
      </c>
      <c r="E132" s="34">
        <v>8</v>
      </c>
      <c r="F132" s="34">
        <v>9</v>
      </c>
      <c r="G132" s="34">
        <v>9</v>
      </c>
      <c r="H132" s="34">
        <v>69</v>
      </c>
    </row>
    <row r="133" spans="1:8" ht="14.25">
      <c r="A133" s="34" t="s">
        <v>2</v>
      </c>
      <c r="B133" s="34">
        <v>6</v>
      </c>
      <c r="C133" s="34">
        <v>8.5</v>
      </c>
      <c r="D133" s="34">
        <v>7</v>
      </c>
      <c r="E133" s="34">
        <v>4</v>
      </c>
      <c r="F133" s="34">
        <v>4.5</v>
      </c>
      <c r="G133" s="34">
        <v>4.5</v>
      </c>
      <c r="H133" s="34">
        <v>5.75</v>
      </c>
    </row>
    <row r="134" spans="1:8" ht="14.25">
      <c r="A134" s="34" t="s">
        <v>74</v>
      </c>
      <c r="B134" s="34">
        <v>0</v>
      </c>
      <c r="C134" s="34">
        <v>0.5</v>
      </c>
      <c r="D134" s="34">
        <v>2</v>
      </c>
      <c r="E134" s="34">
        <v>0</v>
      </c>
      <c r="F134" s="34">
        <v>0.5</v>
      </c>
      <c r="G134" s="34">
        <v>4.5</v>
      </c>
      <c r="H134" s="34">
        <v>3.477272727272727</v>
      </c>
    </row>
    <row r="135" spans="1:8" ht="14.25">
      <c r="A135" s="34"/>
      <c r="B135" s="34"/>
      <c r="C135" s="34"/>
      <c r="D135" s="34"/>
      <c r="E135" s="34"/>
      <c r="F135" s="34"/>
      <c r="G135" s="34"/>
      <c r="H135" s="34"/>
    </row>
    <row r="136" spans="1:8" ht="15" thickBot="1">
      <c r="A136" s="63">
        <v>23</v>
      </c>
      <c r="B136" s="63"/>
      <c r="C136" s="63"/>
      <c r="D136" s="63"/>
      <c r="E136" s="63"/>
      <c r="F136" s="63"/>
      <c r="G136" s="63"/>
      <c r="H136" s="63"/>
    </row>
    <row r="137" spans="1:8" ht="14.25">
      <c r="A137" s="34" t="s">
        <v>72</v>
      </c>
      <c r="B137" s="34">
        <v>2</v>
      </c>
      <c r="C137" s="34">
        <v>2</v>
      </c>
      <c r="D137" s="34">
        <v>2</v>
      </c>
      <c r="E137" s="34">
        <v>2</v>
      </c>
      <c r="F137" s="34">
        <v>2</v>
      </c>
      <c r="G137" s="34">
        <v>2</v>
      </c>
      <c r="H137" s="34">
        <v>12</v>
      </c>
    </row>
    <row r="138" spans="1:8" ht="14.25">
      <c r="A138" s="34" t="s">
        <v>73</v>
      </c>
      <c r="B138" s="34">
        <v>9</v>
      </c>
      <c r="C138" s="34">
        <v>15</v>
      </c>
      <c r="D138" s="34">
        <v>14</v>
      </c>
      <c r="E138" s="34">
        <v>15</v>
      </c>
      <c r="F138" s="34">
        <v>7</v>
      </c>
      <c r="G138" s="34">
        <v>10</v>
      </c>
      <c r="H138" s="34">
        <v>70</v>
      </c>
    </row>
    <row r="139" spans="1:8" ht="14.25">
      <c r="A139" s="34" t="s">
        <v>2</v>
      </c>
      <c r="B139" s="34">
        <v>4.5</v>
      </c>
      <c r="C139" s="34">
        <v>7.5</v>
      </c>
      <c r="D139" s="34">
        <v>7</v>
      </c>
      <c r="E139" s="34">
        <v>7.5</v>
      </c>
      <c r="F139" s="34">
        <v>3.5</v>
      </c>
      <c r="G139" s="34">
        <v>5</v>
      </c>
      <c r="H139" s="34">
        <v>5.833333333333333</v>
      </c>
    </row>
    <row r="140" spans="1:8" ht="14.25">
      <c r="A140" s="34" t="s">
        <v>74</v>
      </c>
      <c r="B140" s="34">
        <v>4.5</v>
      </c>
      <c r="C140" s="34">
        <v>0.5</v>
      </c>
      <c r="D140" s="34">
        <v>0</v>
      </c>
      <c r="E140" s="34">
        <v>0.5</v>
      </c>
      <c r="F140" s="34">
        <v>0.5</v>
      </c>
      <c r="G140" s="34">
        <v>2</v>
      </c>
      <c r="H140" s="34">
        <v>3.424242424242426</v>
      </c>
    </row>
    <row r="141" spans="1:8" ht="14.25">
      <c r="A141" s="34"/>
      <c r="B141" s="34"/>
      <c r="C141" s="34"/>
      <c r="D141" s="34"/>
      <c r="E141" s="34"/>
      <c r="F141" s="34"/>
      <c r="G141" s="34"/>
      <c r="H141" s="34"/>
    </row>
    <row r="142" spans="1:8" ht="15" thickBot="1">
      <c r="A142" s="63">
        <v>24</v>
      </c>
      <c r="B142" s="63"/>
      <c r="C142" s="63"/>
      <c r="D142" s="63"/>
      <c r="E142" s="63"/>
      <c r="F142" s="63"/>
      <c r="G142" s="63"/>
      <c r="H142" s="63"/>
    </row>
    <row r="143" spans="1:8" ht="14.25">
      <c r="A143" s="34" t="s">
        <v>72</v>
      </c>
      <c r="B143" s="34">
        <v>2</v>
      </c>
      <c r="C143" s="34">
        <v>2</v>
      </c>
      <c r="D143" s="34">
        <v>2</v>
      </c>
      <c r="E143" s="34">
        <v>2</v>
      </c>
      <c r="F143" s="34">
        <v>2</v>
      </c>
      <c r="G143" s="34">
        <v>2</v>
      </c>
      <c r="H143" s="34">
        <v>12</v>
      </c>
    </row>
    <row r="144" spans="1:8" ht="14.25">
      <c r="A144" s="34" t="s">
        <v>73</v>
      </c>
      <c r="B144" s="34">
        <v>10</v>
      </c>
      <c r="C144" s="34">
        <v>18</v>
      </c>
      <c r="D144" s="34">
        <v>14</v>
      </c>
      <c r="E144" s="34">
        <v>3</v>
      </c>
      <c r="F144" s="34">
        <v>9</v>
      </c>
      <c r="G144" s="34">
        <v>7</v>
      </c>
      <c r="H144" s="34">
        <v>61</v>
      </c>
    </row>
    <row r="145" spans="1:8" ht="14.25">
      <c r="A145" s="34" t="s">
        <v>2</v>
      </c>
      <c r="B145" s="34">
        <v>5</v>
      </c>
      <c r="C145" s="34">
        <v>9</v>
      </c>
      <c r="D145" s="34">
        <v>7</v>
      </c>
      <c r="E145" s="34">
        <v>1.5</v>
      </c>
      <c r="F145" s="34">
        <v>4.5</v>
      </c>
      <c r="G145" s="34">
        <v>3.5</v>
      </c>
      <c r="H145" s="34">
        <v>5.083333333333333</v>
      </c>
    </row>
    <row r="146" spans="1:8" ht="14.25">
      <c r="A146" s="34" t="s">
        <v>74</v>
      </c>
      <c r="B146" s="34">
        <v>8</v>
      </c>
      <c r="C146" s="34">
        <v>0</v>
      </c>
      <c r="D146" s="34">
        <v>2</v>
      </c>
      <c r="E146" s="34">
        <v>0.5</v>
      </c>
      <c r="F146" s="34">
        <v>0.5</v>
      </c>
      <c r="G146" s="34">
        <v>0.5</v>
      </c>
      <c r="H146" s="34">
        <v>7.356060606060608</v>
      </c>
    </row>
    <row r="147" spans="1:8" ht="14.25">
      <c r="A147" s="34"/>
      <c r="B147" s="34"/>
      <c r="C147" s="34"/>
      <c r="D147" s="34"/>
      <c r="E147" s="34"/>
      <c r="F147" s="34"/>
      <c r="G147" s="34"/>
      <c r="H147" s="34"/>
    </row>
    <row r="148" spans="1:8" ht="15" thickBot="1">
      <c r="A148" s="63">
        <v>25</v>
      </c>
      <c r="B148" s="63"/>
      <c r="C148" s="63"/>
      <c r="D148" s="63"/>
      <c r="E148" s="63"/>
      <c r="F148" s="63"/>
      <c r="G148" s="63"/>
      <c r="H148" s="63"/>
    </row>
    <row r="149" spans="1:8" ht="14.25">
      <c r="A149" s="34" t="s">
        <v>72</v>
      </c>
      <c r="B149" s="34">
        <v>2</v>
      </c>
      <c r="C149" s="34">
        <v>2</v>
      </c>
      <c r="D149" s="34">
        <v>2</v>
      </c>
      <c r="E149" s="34">
        <v>2</v>
      </c>
      <c r="F149" s="34">
        <v>2</v>
      </c>
      <c r="G149" s="34">
        <v>2</v>
      </c>
      <c r="H149" s="34">
        <v>12</v>
      </c>
    </row>
    <row r="150" spans="1:8" ht="14.25">
      <c r="A150" s="34" t="s">
        <v>73</v>
      </c>
      <c r="B150" s="34">
        <v>14</v>
      </c>
      <c r="C150" s="34">
        <v>16</v>
      </c>
      <c r="D150" s="34">
        <v>15</v>
      </c>
      <c r="E150" s="34">
        <v>2</v>
      </c>
      <c r="F150" s="34">
        <v>6</v>
      </c>
      <c r="G150" s="34">
        <v>10</v>
      </c>
      <c r="H150" s="34">
        <v>63</v>
      </c>
    </row>
    <row r="151" spans="1:8" ht="14.25">
      <c r="A151" s="34" t="s">
        <v>2</v>
      </c>
      <c r="B151" s="34">
        <v>7</v>
      </c>
      <c r="C151" s="34">
        <v>8</v>
      </c>
      <c r="D151" s="34">
        <v>7.5</v>
      </c>
      <c r="E151" s="34">
        <v>1</v>
      </c>
      <c r="F151" s="34">
        <v>3</v>
      </c>
      <c r="G151" s="34">
        <v>5</v>
      </c>
      <c r="H151" s="34">
        <v>5.25</v>
      </c>
    </row>
    <row r="152" spans="1:8" ht="14.25">
      <c r="A152" s="34" t="s">
        <v>74</v>
      </c>
      <c r="B152" s="34">
        <v>2</v>
      </c>
      <c r="C152" s="34">
        <v>0</v>
      </c>
      <c r="D152" s="34">
        <v>0.5</v>
      </c>
      <c r="E152" s="34">
        <v>0</v>
      </c>
      <c r="F152" s="34">
        <v>8</v>
      </c>
      <c r="G152" s="34">
        <v>0</v>
      </c>
      <c r="H152" s="34">
        <v>8.022727272727273</v>
      </c>
    </row>
    <row r="153" spans="1:8" ht="14.25">
      <c r="A153" s="34"/>
      <c r="B153" s="34"/>
      <c r="C153" s="34"/>
      <c r="D153" s="34"/>
      <c r="E153" s="34"/>
      <c r="F153" s="34"/>
      <c r="G153" s="34"/>
      <c r="H153" s="34"/>
    </row>
    <row r="154" spans="1:8" ht="15" thickBot="1">
      <c r="A154" s="63">
        <v>26</v>
      </c>
      <c r="B154" s="63"/>
      <c r="C154" s="63"/>
      <c r="D154" s="63"/>
      <c r="E154" s="63"/>
      <c r="F154" s="63"/>
      <c r="G154" s="63"/>
      <c r="H154" s="63"/>
    </row>
    <row r="155" spans="1:8" ht="14.25">
      <c r="A155" s="34" t="s">
        <v>72</v>
      </c>
      <c r="B155" s="34">
        <v>2</v>
      </c>
      <c r="C155" s="34">
        <v>2</v>
      </c>
      <c r="D155" s="34">
        <v>2</v>
      </c>
      <c r="E155" s="34">
        <v>2</v>
      </c>
      <c r="F155" s="34">
        <v>2</v>
      </c>
      <c r="G155" s="34">
        <v>2</v>
      </c>
      <c r="H155" s="34">
        <v>12</v>
      </c>
    </row>
    <row r="156" spans="1:8" ht="14.25">
      <c r="A156" s="34" t="s">
        <v>73</v>
      </c>
      <c r="B156" s="34">
        <v>9</v>
      </c>
      <c r="C156" s="34">
        <v>14</v>
      </c>
      <c r="D156" s="34">
        <v>17</v>
      </c>
      <c r="E156" s="34">
        <v>5</v>
      </c>
      <c r="F156" s="34">
        <v>6</v>
      </c>
      <c r="G156" s="34">
        <v>8</v>
      </c>
      <c r="H156" s="34">
        <v>59</v>
      </c>
    </row>
    <row r="157" spans="1:8" ht="14.25">
      <c r="A157" s="34" t="s">
        <v>2</v>
      </c>
      <c r="B157" s="34">
        <v>4.5</v>
      </c>
      <c r="C157" s="34">
        <v>7</v>
      </c>
      <c r="D157" s="34">
        <v>8.5</v>
      </c>
      <c r="E157" s="34">
        <v>2.5</v>
      </c>
      <c r="F157" s="34">
        <v>3</v>
      </c>
      <c r="G157" s="34">
        <v>4</v>
      </c>
      <c r="H157" s="34">
        <v>4.916666666666667</v>
      </c>
    </row>
    <row r="158" spans="1:8" ht="14.25">
      <c r="A158" s="34" t="s">
        <v>74</v>
      </c>
      <c r="B158" s="34">
        <v>0.5</v>
      </c>
      <c r="C158" s="34">
        <v>0</v>
      </c>
      <c r="D158" s="34">
        <v>0.5</v>
      </c>
      <c r="E158" s="34">
        <v>4.5</v>
      </c>
      <c r="F158" s="34">
        <v>0</v>
      </c>
      <c r="G158" s="34">
        <v>0</v>
      </c>
      <c r="H158" s="34">
        <v>5.53787878787879</v>
      </c>
    </row>
    <row r="159" spans="1:8" ht="14.25">
      <c r="A159" s="34"/>
      <c r="B159" s="34"/>
      <c r="C159" s="34"/>
      <c r="D159" s="34"/>
      <c r="E159" s="34"/>
      <c r="F159" s="34"/>
      <c r="G159" s="34"/>
      <c r="H159" s="34"/>
    </row>
    <row r="160" spans="1:8" ht="15" thickBot="1">
      <c r="A160" s="63">
        <v>27</v>
      </c>
      <c r="B160" s="63"/>
      <c r="C160" s="63"/>
      <c r="D160" s="63"/>
      <c r="E160" s="63"/>
      <c r="F160" s="63"/>
      <c r="G160" s="63"/>
      <c r="H160" s="63"/>
    </row>
    <row r="161" spans="1:8" ht="14.25">
      <c r="A161" s="34" t="s">
        <v>72</v>
      </c>
      <c r="B161" s="34">
        <v>2</v>
      </c>
      <c r="C161" s="34">
        <v>2</v>
      </c>
      <c r="D161" s="34">
        <v>2</v>
      </c>
      <c r="E161" s="34">
        <v>2</v>
      </c>
      <c r="F161" s="34">
        <v>2</v>
      </c>
      <c r="G161" s="34">
        <v>2</v>
      </c>
      <c r="H161" s="34">
        <v>12</v>
      </c>
    </row>
    <row r="162" spans="1:8" ht="14.25">
      <c r="A162" s="34" t="s">
        <v>73</v>
      </c>
      <c r="B162" s="34">
        <v>6</v>
      </c>
      <c r="C162" s="34">
        <v>17</v>
      </c>
      <c r="D162" s="34">
        <v>13</v>
      </c>
      <c r="E162" s="34">
        <v>10</v>
      </c>
      <c r="F162" s="34">
        <v>3</v>
      </c>
      <c r="G162" s="34">
        <v>13</v>
      </c>
      <c r="H162" s="34">
        <v>62</v>
      </c>
    </row>
    <row r="163" spans="1:8" ht="14.25">
      <c r="A163" s="34" t="s">
        <v>2</v>
      </c>
      <c r="B163" s="34">
        <v>3</v>
      </c>
      <c r="C163" s="34">
        <v>8.5</v>
      </c>
      <c r="D163" s="34">
        <v>6.5</v>
      </c>
      <c r="E163" s="34">
        <v>5</v>
      </c>
      <c r="F163" s="34">
        <v>1.5</v>
      </c>
      <c r="G163" s="34">
        <v>6.5</v>
      </c>
      <c r="H163" s="34">
        <v>5.166666666666667</v>
      </c>
    </row>
    <row r="164" spans="1:8" ht="14.25">
      <c r="A164" s="34" t="s">
        <v>74</v>
      </c>
      <c r="B164" s="34">
        <v>0</v>
      </c>
      <c r="C164" s="34">
        <v>0.5</v>
      </c>
      <c r="D164" s="34">
        <v>0.5</v>
      </c>
      <c r="E164" s="34">
        <v>0</v>
      </c>
      <c r="F164" s="34">
        <v>0.5</v>
      </c>
      <c r="G164" s="34">
        <v>0.5</v>
      </c>
      <c r="H164" s="34">
        <v>6.151515151515153</v>
      </c>
    </row>
    <row r="165" spans="1:8" ht="14.25">
      <c r="A165" s="34"/>
      <c r="B165" s="34"/>
      <c r="C165" s="34"/>
      <c r="D165" s="34"/>
      <c r="E165" s="34"/>
      <c r="F165" s="34"/>
      <c r="G165" s="34"/>
      <c r="H165" s="34"/>
    </row>
    <row r="166" spans="1:8" ht="15" thickBot="1">
      <c r="A166" s="63">
        <v>28</v>
      </c>
      <c r="B166" s="63"/>
      <c r="C166" s="63"/>
      <c r="D166" s="63"/>
      <c r="E166" s="63"/>
      <c r="F166" s="63"/>
      <c r="G166" s="63"/>
      <c r="H166" s="63"/>
    </row>
    <row r="167" spans="1:8" ht="14.25">
      <c r="A167" s="34" t="s">
        <v>72</v>
      </c>
      <c r="B167" s="34">
        <v>2</v>
      </c>
      <c r="C167" s="34">
        <v>2</v>
      </c>
      <c r="D167" s="34">
        <v>2</v>
      </c>
      <c r="E167" s="34">
        <v>2</v>
      </c>
      <c r="F167" s="34">
        <v>2</v>
      </c>
      <c r="G167" s="34">
        <v>2</v>
      </c>
      <c r="H167" s="34">
        <v>12</v>
      </c>
    </row>
    <row r="168" spans="1:8" ht="14.25">
      <c r="A168" s="34" t="s">
        <v>73</v>
      </c>
      <c r="B168" s="34">
        <v>11</v>
      </c>
      <c r="C168" s="34">
        <v>17</v>
      </c>
      <c r="D168" s="34">
        <v>17</v>
      </c>
      <c r="E168" s="34">
        <v>5</v>
      </c>
      <c r="F168" s="34">
        <v>3</v>
      </c>
      <c r="G168" s="34">
        <v>6</v>
      </c>
      <c r="H168" s="34">
        <v>59</v>
      </c>
    </row>
    <row r="169" spans="1:8" ht="14.25">
      <c r="A169" s="34" t="s">
        <v>2</v>
      </c>
      <c r="B169" s="34">
        <v>5.5</v>
      </c>
      <c r="C169" s="34">
        <v>8.5</v>
      </c>
      <c r="D169" s="34">
        <v>8.5</v>
      </c>
      <c r="E169" s="34">
        <v>2.5</v>
      </c>
      <c r="F169" s="34">
        <v>1.5</v>
      </c>
      <c r="G169" s="34">
        <v>3</v>
      </c>
      <c r="H169" s="34">
        <v>4.916666666666667</v>
      </c>
    </row>
    <row r="170" spans="1:8" ht="14.25">
      <c r="A170" s="34" t="s">
        <v>74</v>
      </c>
      <c r="B170" s="34">
        <v>0.5</v>
      </c>
      <c r="C170" s="34">
        <v>0.5</v>
      </c>
      <c r="D170" s="34">
        <v>0.5</v>
      </c>
      <c r="E170" s="34">
        <v>0.5</v>
      </c>
      <c r="F170" s="34">
        <v>0.5</v>
      </c>
      <c r="G170" s="34">
        <v>0</v>
      </c>
      <c r="H170" s="34">
        <v>8.810606060606062</v>
      </c>
    </row>
    <row r="171" spans="1:8" ht="14.25">
      <c r="A171" s="34"/>
      <c r="B171" s="34"/>
      <c r="C171" s="34"/>
      <c r="D171" s="34"/>
      <c r="E171" s="34"/>
      <c r="F171" s="34"/>
      <c r="G171" s="34"/>
      <c r="H171" s="34"/>
    </row>
    <row r="172" spans="1:8" ht="15" thickBot="1">
      <c r="A172" s="63">
        <v>29</v>
      </c>
      <c r="B172" s="63"/>
      <c r="C172" s="63"/>
      <c r="D172" s="63"/>
      <c r="E172" s="63"/>
      <c r="F172" s="63"/>
      <c r="G172" s="63"/>
      <c r="H172" s="63"/>
    </row>
    <row r="173" spans="1:8" ht="14.25">
      <c r="A173" s="34" t="s">
        <v>72</v>
      </c>
      <c r="B173" s="34">
        <v>2</v>
      </c>
      <c r="C173" s="34">
        <v>2</v>
      </c>
      <c r="D173" s="34">
        <v>2</v>
      </c>
      <c r="E173" s="34">
        <v>2</v>
      </c>
      <c r="F173" s="34">
        <v>2</v>
      </c>
      <c r="G173" s="34">
        <v>2</v>
      </c>
      <c r="H173" s="34">
        <v>12</v>
      </c>
    </row>
    <row r="174" spans="1:8" ht="14.25">
      <c r="A174" s="34" t="s">
        <v>73</v>
      </c>
      <c r="B174" s="34">
        <v>9</v>
      </c>
      <c r="C174" s="34">
        <v>15</v>
      </c>
      <c r="D174" s="34">
        <v>15</v>
      </c>
      <c r="E174" s="34">
        <v>11</v>
      </c>
      <c r="F174" s="34">
        <v>4</v>
      </c>
      <c r="G174" s="34">
        <v>7</v>
      </c>
      <c r="H174" s="34">
        <v>61</v>
      </c>
    </row>
    <row r="175" spans="1:8" ht="14.25">
      <c r="A175" s="34" t="s">
        <v>2</v>
      </c>
      <c r="B175" s="34">
        <v>4.5</v>
      </c>
      <c r="C175" s="34">
        <v>7.5</v>
      </c>
      <c r="D175" s="34">
        <v>7.5</v>
      </c>
      <c r="E175" s="34">
        <v>5.5</v>
      </c>
      <c r="F175" s="34">
        <v>2</v>
      </c>
      <c r="G175" s="34">
        <v>3.5</v>
      </c>
      <c r="H175" s="34">
        <v>5.083333333333333</v>
      </c>
    </row>
    <row r="176" spans="1:8" ht="14.25">
      <c r="A176" s="34" t="s">
        <v>74</v>
      </c>
      <c r="B176" s="34">
        <v>0.5</v>
      </c>
      <c r="C176" s="34">
        <v>0.5</v>
      </c>
      <c r="D176" s="34">
        <v>0.5</v>
      </c>
      <c r="E176" s="34">
        <v>0.5</v>
      </c>
      <c r="F176" s="34">
        <v>0</v>
      </c>
      <c r="G176" s="34">
        <v>0.5</v>
      </c>
      <c r="H176" s="34">
        <v>4.628787878787881</v>
      </c>
    </row>
    <row r="177" spans="1:8" ht="14.25">
      <c r="A177" s="34"/>
      <c r="B177" s="34"/>
      <c r="C177" s="34"/>
      <c r="D177" s="34"/>
      <c r="E177" s="34"/>
      <c r="F177" s="34"/>
      <c r="G177" s="34"/>
      <c r="H177" s="34"/>
    </row>
    <row r="178" spans="1:8" ht="15" thickBot="1">
      <c r="A178" s="63">
        <v>30</v>
      </c>
      <c r="B178" s="63"/>
      <c r="C178" s="63"/>
      <c r="D178" s="63"/>
      <c r="E178" s="63"/>
      <c r="F178" s="63"/>
      <c r="G178" s="63"/>
      <c r="H178" s="63"/>
    </row>
    <row r="179" spans="1:8" ht="14.25">
      <c r="A179" s="34" t="s">
        <v>72</v>
      </c>
      <c r="B179" s="34">
        <v>2</v>
      </c>
      <c r="C179" s="34">
        <v>2</v>
      </c>
      <c r="D179" s="34">
        <v>2</v>
      </c>
      <c r="E179" s="34">
        <v>2</v>
      </c>
      <c r="F179" s="34">
        <v>2</v>
      </c>
      <c r="G179" s="34">
        <v>2</v>
      </c>
      <c r="H179" s="34">
        <v>12</v>
      </c>
    </row>
    <row r="180" spans="1:8" ht="14.25">
      <c r="A180" s="34" t="s">
        <v>73</v>
      </c>
      <c r="B180" s="34">
        <v>9</v>
      </c>
      <c r="C180" s="34">
        <v>14</v>
      </c>
      <c r="D180" s="34">
        <v>17</v>
      </c>
      <c r="E180" s="34">
        <v>12</v>
      </c>
      <c r="F180" s="34">
        <v>4</v>
      </c>
      <c r="G180" s="34">
        <v>9</v>
      </c>
      <c r="H180" s="34">
        <v>65</v>
      </c>
    </row>
    <row r="181" spans="1:8" ht="14.25">
      <c r="A181" s="34" t="s">
        <v>2</v>
      </c>
      <c r="B181" s="34">
        <v>4.5</v>
      </c>
      <c r="C181" s="34">
        <v>7</v>
      </c>
      <c r="D181" s="34">
        <v>8.5</v>
      </c>
      <c r="E181" s="34">
        <v>6</v>
      </c>
      <c r="F181" s="34">
        <v>2</v>
      </c>
      <c r="G181" s="34">
        <v>4.5</v>
      </c>
      <c r="H181" s="34">
        <v>5.416666666666667</v>
      </c>
    </row>
    <row r="182" spans="1:8" ht="14.25">
      <c r="A182" s="34" t="s">
        <v>74</v>
      </c>
      <c r="B182" s="34">
        <v>0.5</v>
      </c>
      <c r="C182" s="34">
        <v>2</v>
      </c>
      <c r="D182" s="34">
        <v>0.5</v>
      </c>
      <c r="E182" s="34">
        <v>0</v>
      </c>
      <c r="F182" s="34">
        <v>2</v>
      </c>
      <c r="G182" s="34">
        <v>12.5</v>
      </c>
      <c r="H182" s="34">
        <v>6.2651515151515165</v>
      </c>
    </row>
    <row r="183" spans="1:8" ht="14.25">
      <c r="A183" s="34"/>
      <c r="B183" s="34"/>
      <c r="C183" s="34"/>
      <c r="D183" s="34"/>
      <c r="E183" s="34"/>
      <c r="F183" s="34"/>
      <c r="G183" s="34"/>
      <c r="H183" s="34"/>
    </row>
    <row r="184" spans="1:8" ht="15" thickBot="1">
      <c r="A184" s="63">
        <v>31</v>
      </c>
      <c r="B184" s="63"/>
      <c r="C184" s="63"/>
      <c r="D184" s="63"/>
      <c r="E184" s="63"/>
      <c r="F184" s="63"/>
      <c r="G184" s="63"/>
      <c r="H184" s="63"/>
    </row>
    <row r="185" spans="1:8" ht="14.25">
      <c r="A185" s="34" t="s">
        <v>72</v>
      </c>
      <c r="B185" s="34">
        <v>2</v>
      </c>
      <c r="C185" s="34">
        <v>2</v>
      </c>
      <c r="D185" s="34">
        <v>2</v>
      </c>
      <c r="E185" s="34">
        <v>2</v>
      </c>
      <c r="F185" s="34">
        <v>2</v>
      </c>
      <c r="G185" s="34">
        <v>2</v>
      </c>
      <c r="H185" s="34">
        <v>12</v>
      </c>
    </row>
    <row r="186" spans="1:8" ht="14.25">
      <c r="A186" s="34" t="s">
        <v>73</v>
      </c>
      <c r="B186" s="34">
        <v>8</v>
      </c>
      <c r="C186" s="34">
        <v>16</v>
      </c>
      <c r="D186" s="34">
        <v>12</v>
      </c>
      <c r="E186" s="34">
        <v>8</v>
      </c>
      <c r="F186" s="34">
        <v>3</v>
      </c>
      <c r="G186" s="34">
        <v>13</v>
      </c>
      <c r="H186" s="34">
        <v>60</v>
      </c>
    </row>
    <row r="187" spans="1:8" ht="14.25">
      <c r="A187" s="34" t="s">
        <v>2</v>
      </c>
      <c r="B187" s="34">
        <v>4</v>
      </c>
      <c r="C187" s="34">
        <v>8</v>
      </c>
      <c r="D187" s="34">
        <v>6</v>
      </c>
      <c r="E187" s="34">
        <v>4</v>
      </c>
      <c r="F187" s="34">
        <v>1.5</v>
      </c>
      <c r="G187" s="34">
        <v>6.5</v>
      </c>
      <c r="H187" s="34">
        <v>5</v>
      </c>
    </row>
    <row r="188" spans="1:8" ht="14.25">
      <c r="A188" s="34" t="s">
        <v>74</v>
      </c>
      <c r="B188" s="34">
        <v>2</v>
      </c>
      <c r="C188" s="34">
        <v>2</v>
      </c>
      <c r="D188" s="34">
        <v>2</v>
      </c>
      <c r="E188" s="34">
        <v>0</v>
      </c>
      <c r="F188" s="34">
        <v>0.5</v>
      </c>
      <c r="G188" s="34">
        <v>0.5</v>
      </c>
      <c r="H188" s="34">
        <v>5.454545454545454</v>
      </c>
    </row>
    <row r="189" spans="1:8" ht="14.25">
      <c r="A189" s="34"/>
      <c r="B189" s="34"/>
      <c r="C189" s="34"/>
      <c r="D189" s="34"/>
      <c r="E189" s="34"/>
      <c r="F189" s="34"/>
      <c r="G189" s="34"/>
      <c r="H189" s="34"/>
    </row>
    <row r="190" spans="1:8" ht="15" thickBot="1">
      <c r="A190" s="63">
        <v>32</v>
      </c>
      <c r="B190" s="63"/>
      <c r="C190" s="63"/>
      <c r="D190" s="63"/>
      <c r="E190" s="63"/>
      <c r="F190" s="63"/>
      <c r="G190" s="63"/>
      <c r="H190" s="63"/>
    </row>
    <row r="191" spans="1:8" ht="14.25">
      <c r="A191" s="34" t="s">
        <v>72</v>
      </c>
      <c r="B191" s="34">
        <v>2</v>
      </c>
      <c r="C191" s="34">
        <v>2</v>
      </c>
      <c r="D191" s="34">
        <v>2</v>
      </c>
      <c r="E191" s="34">
        <v>2</v>
      </c>
      <c r="F191" s="34">
        <v>2</v>
      </c>
      <c r="G191" s="34">
        <v>2</v>
      </c>
      <c r="H191" s="34">
        <v>12</v>
      </c>
    </row>
    <row r="192" spans="1:8" ht="14.25">
      <c r="A192" s="34" t="s">
        <v>73</v>
      </c>
      <c r="B192" s="34">
        <v>7</v>
      </c>
      <c r="C192" s="34">
        <v>17</v>
      </c>
      <c r="D192" s="34">
        <v>10</v>
      </c>
      <c r="E192" s="34">
        <v>15</v>
      </c>
      <c r="F192" s="34">
        <v>3</v>
      </c>
      <c r="G192" s="34">
        <v>7</v>
      </c>
      <c r="H192" s="34">
        <v>59</v>
      </c>
    </row>
    <row r="193" spans="1:8" ht="14.25">
      <c r="A193" s="34" t="s">
        <v>2</v>
      </c>
      <c r="B193" s="34">
        <v>3.5</v>
      </c>
      <c r="C193" s="34">
        <v>8.5</v>
      </c>
      <c r="D193" s="34">
        <v>5</v>
      </c>
      <c r="E193" s="34">
        <v>7.5</v>
      </c>
      <c r="F193" s="34">
        <v>1.5</v>
      </c>
      <c r="G193" s="34">
        <v>3.5</v>
      </c>
      <c r="H193" s="34">
        <v>4.916666666666667</v>
      </c>
    </row>
    <row r="194" spans="1:8" ht="14.25">
      <c r="A194" s="34" t="s">
        <v>74</v>
      </c>
      <c r="B194" s="34">
        <v>0.5</v>
      </c>
      <c r="C194" s="34">
        <v>0.5</v>
      </c>
      <c r="D194" s="34">
        <v>0</v>
      </c>
      <c r="E194" s="34">
        <v>0.5</v>
      </c>
      <c r="F194" s="34">
        <v>0.5</v>
      </c>
      <c r="G194" s="34">
        <v>4.5</v>
      </c>
      <c r="H194" s="34">
        <v>6.992424242424244</v>
      </c>
    </row>
    <row r="195" spans="1:8" ht="14.25">
      <c r="A195" s="34"/>
      <c r="B195" s="34"/>
      <c r="C195" s="34"/>
      <c r="D195" s="34"/>
      <c r="E195" s="34"/>
      <c r="F195" s="34"/>
      <c r="G195" s="34"/>
      <c r="H195" s="34"/>
    </row>
    <row r="196" spans="1:8" ht="15" thickBot="1">
      <c r="A196" s="63">
        <v>33</v>
      </c>
      <c r="B196" s="63"/>
      <c r="C196" s="63"/>
      <c r="D196" s="63"/>
      <c r="E196" s="63"/>
      <c r="F196" s="63"/>
      <c r="G196" s="63"/>
      <c r="H196" s="63"/>
    </row>
    <row r="197" spans="1:8" ht="14.25">
      <c r="A197" s="34" t="s">
        <v>72</v>
      </c>
      <c r="B197" s="34">
        <v>2</v>
      </c>
      <c r="C197" s="34">
        <v>2</v>
      </c>
      <c r="D197" s="34">
        <v>2</v>
      </c>
      <c r="E197" s="34">
        <v>2</v>
      </c>
      <c r="F197" s="34">
        <v>2</v>
      </c>
      <c r="G197" s="34">
        <v>2</v>
      </c>
      <c r="H197" s="34">
        <v>12</v>
      </c>
    </row>
    <row r="198" spans="1:8" ht="14.25">
      <c r="A198" s="34" t="s">
        <v>73</v>
      </c>
      <c r="B198" s="34">
        <v>11</v>
      </c>
      <c r="C198" s="34">
        <v>15</v>
      </c>
      <c r="D198" s="34">
        <v>5</v>
      </c>
      <c r="E198" s="34">
        <v>3</v>
      </c>
      <c r="F198" s="34">
        <v>4</v>
      </c>
      <c r="G198" s="34">
        <v>7</v>
      </c>
      <c r="H198" s="34">
        <v>45</v>
      </c>
    </row>
    <row r="199" spans="1:8" ht="14.25">
      <c r="A199" s="34" t="s">
        <v>2</v>
      </c>
      <c r="B199" s="34">
        <v>5.5</v>
      </c>
      <c r="C199" s="34">
        <v>7.5</v>
      </c>
      <c r="D199" s="34">
        <v>2.5</v>
      </c>
      <c r="E199" s="34">
        <v>1.5</v>
      </c>
      <c r="F199" s="34">
        <v>2</v>
      </c>
      <c r="G199" s="34">
        <v>3.5</v>
      </c>
      <c r="H199" s="34">
        <v>3.75</v>
      </c>
    </row>
    <row r="200" spans="1:8" ht="14.25">
      <c r="A200" s="34" t="s">
        <v>74</v>
      </c>
      <c r="B200" s="34">
        <v>0.5</v>
      </c>
      <c r="C200" s="34">
        <v>0.5</v>
      </c>
      <c r="D200" s="34">
        <v>0.5</v>
      </c>
      <c r="E200" s="34">
        <v>0.5</v>
      </c>
      <c r="F200" s="34">
        <v>0</v>
      </c>
      <c r="G200" s="34">
        <v>0.5</v>
      </c>
      <c r="H200" s="34">
        <v>5.113636363636363</v>
      </c>
    </row>
    <row r="201" spans="1:8" ht="14.25">
      <c r="A201" s="34"/>
      <c r="B201" s="34"/>
      <c r="C201" s="34"/>
      <c r="D201" s="34"/>
      <c r="E201" s="34"/>
      <c r="F201" s="34"/>
      <c r="G201" s="34"/>
      <c r="H201" s="34"/>
    </row>
    <row r="202" spans="1:8" ht="15" thickBot="1">
      <c r="A202" s="63">
        <v>34</v>
      </c>
      <c r="B202" s="63"/>
      <c r="C202" s="63"/>
      <c r="D202" s="63"/>
      <c r="E202" s="63"/>
      <c r="F202" s="63"/>
      <c r="G202" s="63"/>
      <c r="H202" s="63"/>
    </row>
    <row r="203" spans="1:8" ht="14.25">
      <c r="A203" s="34" t="s">
        <v>72</v>
      </c>
      <c r="B203" s="34">
        <v>2</v>
      </c>
      <c r="C203" s="34">
        <v>2</v>
      </c>
      <c r="D203" s="34">
        <v>2</v>
      </c>
      <c r="E203" s="34">
        <v>2</v>
      </c>
      <c r="F203" s="34">
        <v>2</v>
      </c>
      <c r="G203" s="34">
        <v>2</v>
      </c>
      <c r="H203" s="34">
        <v>12</v>
      </c>
    </row>
    <row r="204" spans="1:8" ht="14.25">
      <c r="A204" s="34" t="s">
        <v>73</v>
      </c>
      <c r="B204" s="34">
        <v>7</v>
      </c>
      <c r="C204" s="34">
        <v>18</v>
      </c>
      <c r="D204" s="34">
        <v>11</v>
      </c>
      <c r="E204" s="34">
        <v>5</v>
      </c>
      <c r="F204" s="34">
        <v>3</v>
      </c>
      <c r="G204" s="34">
        <v>6</v>
      </c>
      <c r="H204" s="34">
        <v>50</v>
      </c>
    </row>
    <row r="205" spans="1:8" ht="14.25">
      <c r="A205" s="34" t="s">
        <v>2</v>
      </c>
      <c r="B205" s="34">
        <v>3.5</v>
      </c>
      <c r="C205" s="34">
        <v>9</v>
      </c>
      <c r="D205" s="34">
        <v>5.5</v>
      </c>
      <c r="E205" s="34">
        <v>2.5</v>
      </c>
      <c r="F205" s="34">
        <v>1.5</v>
      </c>
      <c r="G205" s="34">
        <v>3</v>
      </c>
      <c r="H205" s="34">
        <v>4.166666666666667</v>
      </c>
    </row>
    <row r="206" spans="1:8" ht="14.25">
      <c r="A206" s="34" t="s">
        <v>74</v>
      </c>
      <c r="B206" s="34">
        <v>0.5</v>
      </c>
      <c r="C206" s="34">
        <v>0</v>
      </c>
      <c r="D206" s="34">
        <v>0.5</v>
      </c>
      <c r="E206" s="34">
        <v>4.5</v>
      </c>
      <c r="F206" s="34">
        <v>0.5</v>
      </c>
      <c r="G206" s="34">
        <v>2</v>
      </c>
      <c r="H206" s="34">
        <v>7.424242424242423</v>
      </c>
    </row>
    <row r="207" spans="1:8" ht="14.25">
      <c r="A207" s="34"/>
      <c r="B207" s="34"/>
      <c r="C207" s="34"/>
      <c r="D207" s="34"/>
      <c r="E207" s="34"/>
      <c r="F207" s="34"/>
      <c r="G207" s="34"/>
      <c r="H207" s="34"/>
    </row>
    <row r="208" spans="1:8" ht="15" thickBot="1">
      <c r="A208" s="63">
        <v>35</v>
      </c>
      <c r="B208" s="63"/>
      <c r="C208" s="63"/>
      <c r="D208" s="63"/>
      <c r="E208" s="63"/>
      <c r="F208" s="63"/>
      <c r="G208" s="63"/>
      <c r="H208" s="63"/>
    </row>
    <row r="209" spans="1:8" ht="14.25">
      <c r="A209" s="34" t="s">
        <v>72</v>
      </c>
      <c r="B209" s="34">
        <v>2</v>
      </c>
      <c r="C209" s="34">
        <v>2</v>
      </c>
      <c r="D209" s="34">
        <v>2</v>
      </c>
      <c r="E209" s="34">
        <v>2</v>
      </c>
      <c r="F209" s="34">
        <v>2</v>
      </c>
      <c r="G209" s="34">
        <v>2</v>
      </c>
      <c r="H209" s="34">
        <v>12</v>
      </c>
    </row>
    <row r="210" spans="1:8" ht="14.25">
      <c r="A210" s="34" t="s">
        <v>73</v>
      </c>
      <c r="B210" s="34">
        <v>8</v>
      </c>
      <c r="C210" s="34">
        <v>11</v>
      </c>
      <c r="D210" s="34">
        <v>12</v>
      </c>
      <c r="E210" s="34">
        <v>5</v>
      </c>
      <c r="F210" s="34">
        <v>5</v>
      </c>
      <c r="G210" s="34">
        <v>5</v>
      </c>
      <c r="H210" s="34">
        <v>46</v>
      </c>
    </row>
    <row r="211" spans="1:8" ht="14.25">
      <c r="A211" s="34" t="s">
        <v>2</v>
      </c>
      <c r="B211" s="34">
        <v>4</v>
      </c>
      <c r="C211" s="34">
        <v>5.5</v>
      </c>
      <c r="D211" s="34">
        <v>6</v>
      </c>
      <c r="E211" s="34">
        <v>2.5</v>
      </c>
      <c r="F211" s="34">
        <v>2.5</v>
      </c>
      <c r="G211" s="34">
        <v>2.5</v>
      </c>
      <c r="H211" s="34">
        <v>3.8333333333333335</v>
      </c>
    </row>
    <row r="212" spans="1:8" ht="14.25">
      <c r="A212" s="34" t="s">
        <v>74</v>
      </c>
      <c r="B212" s="34">
        <v>0</v>
      </c>
      <c r="C212" s="34">
        <v>0.5</v>
      </c>
      <c r="D212" s="34">
        <v>0</v>
      </c>
      <c r="E212" s="34">
        <v>0.5</v>
      </c>
      <c r="F212" s="34">
        <v>0.5</v>
      </c>
      <c r="G212" s="34">
        <v>0.5</v>
      </c>
      <c r="H212" s="34">
        <v>2.5151515151515142</v>
      </c>
    </row>
    <row r="213" spans="1:8" ht="14.25">
      <c r="A213" s="34"/>
      <c r="B213" s="34"/>
      <c r="C213" s="34"/>
      <c r="D213" s="34"/>
      <c r="E213" s="34"/>
      <c r="F213" s="34"/>
      <c r="G213" s="34"/>
      <c r="H213" s="34"/>
    </row>
    <row r="214" spans="1:8" ht="15" thickBot="1">
      <c r="A214" s="63">
        <v>36</v>
      </c>
      <c r="B214" s="63"/>
      <c r="C214" s="63"/>
      <c r="D214" s="63"/>
      <c r="E214" s="63"/>
      <c r="F214" s="63"/>
      <c r="G214" s="63"/>
      <c r="H214" s="63"/>
    </row>
    <row r="215" spans="1:8" ht="14.25">
      <c r="A215" s="34" t="s">
        <v>72</v>
      </c>
      <c r="B215" s="34">
        <v>2</v>
      </c>
      <c r="C215" s="34">
        <v>2</v>
      </c>
      <c r="D215" s="34">
        <v>2</v>
      </c>
      <c r="E215" s="34">
        <v>2</v>
      </c>
      <c r="F215" s="34">
        <v>2</v>
      </c>
      <c r="G215" s="34">
        <v>2</v>
      </c>
      <c r="H215" s="34">
        <v>12</v>
      </c>
    </row>
    <row r="216" spans="1:8" ht="14.25">
      <c r="A216" s="34" t="s">
        <v>73</v>
      </c>
      <c r="B216" s="34">
        <v>7</v>
      </c>
      <c r="C216" s="34">
        <v>15</v>
      </c>
      <c r="D216" s="34">
        <v>8</v>
      </c>
      <c r="E216" s="34">
        <v>7</v>
      </c>
      <c r="F216" s="34">
        <v>5</v>
      </c>
      <c r="G216" s="34">
        <v>9</v>
      </c>
      <c r="H216" s="34">
        <v>51</v>
      </c>
    </row>
    <row r="217" spans="1:8" ht="14.25">
      <c r="A217" s="34" t="s">
        <v>2</v>
      </c>
      <c r="B217" s="34">
        <v>3.5</v>
      </c>
      <c r="C217" s="34">
        <v>7.5</v>
      </c>
      <c r="D217" s="34">
        <v>4</v>
      </c>
      <c r="E217" s="34">
        <v>3.5</v>
      </c>
      <c r="F217" s="34">
        <v>2.5</v>
      </c>
      <c r="G217" s="34">
        <v>4.5</v>
      </c>
      <c r="H217" s="34">
        <v>4.25</v>
      </c>
    </row>
    <row r="218" spans="1:8" ht="14.25">
      <c r="A218" s="34" t="s">
        <v>74</v>
      </c>
      <c r="B218" s="34">
        <v>0.5</v>
      </c>
      <c r="C218" s="34">
        <v>0.5</v>
      </c>
      <c r="D218" s="34">
        <v>0</v>
      </c>
      <c r="E218" s="34">
        <v>4.5</v>
      </c>
      <c r="F218" s="34">
        <v>4.5</v>
      </c>
      <c r="G218" s="34">
        <v>4.5</v>
      </c>
      <c r="H218" s="34">
        <v>4.0227272727272725</v>
      </c>
    </row>
    <row r="219" spans="1:8" ht="14.25">
      <c r="A219" s="34"/>
      <c r="B219" s="34"/>
      <c r="C219" s="34"/>
      <c r="D219" s="34"/>
      <c r="E219" s="34"/>
      <c r="F219" s="34"/>
      <c r="G219" s="34"/>
      <c r="H219" s="34"/>
    </row>
    <row r="220" spans="1:8" ht="15" thickBot="1">
      <c r="A220" s="63">
        <v>37</v>
      </c>
      <c r="B220" s="63"/>
      <c r="C220" s="63"/>
      <c r="D220" s="63"/>
      <c r="E220" s="63"/>
      <c r="F220" s="63"/>
      <c r="G220" s="63"/>
      <c r="H220" s="63"/>
    </row>
    <row r="221" spans="1:8" ht="14.25">
      <c r="A221" s="34" t="s">
        <v>72</v>
      </c>
      <c r="B221" s="34">
        <v>2</v>
      </c>
      <c r="C221" s="34">
        <v>2</v>
      </c>
      <c r="D221" s="34">
        <v>2</v>
      </c>
      <c r="E221" s="34">
        <v>2</v>
      </c>
      <c r="F221" s="34">
        <v>2</v>
      </c>
      <c r="G221" s="34">
        <v>2</v>
      </c>
      <c r="H221" s="34">
        <v>12</v>
      </c>
    </row>
    <row r="222" spans="1:8" ht="14.25">
      <c r="A222" s="34" t="s">
        <v>73</v>
      </c>
      <c r="B222" s="34">
        <v>9</v>
      </c>
      <c r="C222" s="34">
        <v>14</v>
      </c>
      <c r="D222" s="34">
        <v>14</v>
      </c>
      <c r="E222" s="34">
        <v>6</v>
      </c>
      <c r="F222" s="34">
        <v>6</v>
      </c>
      <c r="G222" s="34">
        <v>10</v>
      </c>
      <c r="H222" s="34">
        <v>59</v>
      </c>
    </row>
    <row r="223" spans="1:8" ht="14.25">
      <c r="A223" s="34" t="s">
        <v>2</v>
      </c>
      <c r="B223" s="34">
        <v>4.5</v>
      </c>
      <c r="C223" s="34">
        <v>7</v>
      </c>
      <c r="D223" s="34">
        <v>7</v>
      </c>
      <c r="E223" s="34">
        <v>3</v>
      </c>
      <c r="F223" s="34">
        <v>3</v>
      </c>
      <c r="G223" s="34">
        <v>5</v>
      </c>
      <c r="H223" s="34">
        <v>4.916666666666667</v>
      </c>
    </row>
    <row r="224" spans="1:8" ht="14.25">
      <c r="A224" s="34" t="s">
        <v>74</v>
      </c>
      <c r="B224" s="34">
        <v>0.5</v>
      </c>
      <c r="C224" s="34">
        <v>2</v>
      </c>
      <c r="D224" s="34">
        <v>0</v>
      </c>
      <c r="E224" s="34">
        <v>0</v>
      </c>
      <c r="F224" s="34">
        <v>0</v>
      </c>
      <c r="G224" s="34">
        <v>2</v>
      </c>
      <c r="H224" s="34">
        <v>3.3560606060606077</v>
      </c>
    </row>
    <row r="225" spans="1:8" ht="14.25">
      <c r="A225" s="34"/>
      <c r="B225" s="34"/>
      <c r="C225" s="34"/>
      <c r="D225" s="34"/>
      <c r="E225" s="34"/>
      <c r="F225" s="34"/>
      <c r="G225" s="34"/>
      <c r="H225" s="34"/>
    </row>
    <row r="226" spans="1:8" ht="15" thickBot="1">
      <c r="A226" s="63">
        <v>38</v>
      </c>
      <c r="B226" s="63"/>
      <c r="C226" s="63"/>
      <c r="D226" s="63"/>
      <c r="E226" s="63"/>
      <c r="F226" s="63"/>
      <c r="G226" s="63"/>
      <c r="H226" s="63"/>
    </row>
    <row r="227" spans="1:8" ht="14.25">
      <c r="A227" s="34" t="s">
        <v>72</v>
      </c>
      <c r="B227" s="34">
        <v>2</v>
      </c>
      <c r="C227" s="34">
        <v>2</v>
      </c>
      <c r="D227" s="34">
        <v>2</v>
      </c>
      <c r="E227" s="34">
        <v>2</v>
      </c>
      <c r="F227" s="34">
        <v>2</v>
      </c>
      <c r="G227" s="34">
        <v>2</v>
      </c>
      <c r="H227" s="34">
        <v>12</v>
      </c>
    </row>
    <row r="228" spans="1:8" ht="14.25">
      <c r="A228" s="34" t="s">
        <v>73</v>
      </c>
      <c r="B228" s="34">
        <v>7</v>
      </c>
      <c r="C228" s="34">
        <v>7</v>
      </c>
      <c r="D228" s="34">
        <v>15</v>
      </c>
      <c r="E228" s="34">
        <v>3</v>
      </c>
      <c r="F228" s="34">
        <v>7</v>
      </c>
      <c r="G228" s="34">
        <v>7</v>
      </c>
      <c r="H228" s="34">
        <v>46</v>
      </c>
    </row>
    <row r="229" spans="1:8" ht="14.25">
      <c r="A229" s="34" t="s">
        <v>2</v>
      </c>
      <c r="B229" s="34">
        <v>3.5</v>
      </c>
      <c r="C229" s="34">
        <v>3.5</v>
      </c>
      <c r="D229" s="34">
        <v>7.5</v>
      </c>
      <c r="E229" s="34">
        <v>1.5</v>
      </c>
      <c r="F229" s="34">
        <v>3.5</v>
      </c>
      <c r="G229" s="34">
        <v>3.5</v>
      </c>
      <c r="H229" s="34">
        <v>3.8333333333333335</v>
      </c>
    </row>
    <row r="230" spans="1:8" ht="14.25">
      <c r="A230" s="34" t="s">
        <v>74</v>
      </c>
      <c r="B230" s="34">
        <v>0.5</v>
      </c>
      <c r="C230" s="34">
        <v>0.5</v>
      </c>
      <c r="D230" s="34">
        <v>0.5</v>
      </c>
      <c r="E230" s="34">
        <v>0.5</v>
      </c>
      <c r="F230" s="34">
        <v>4.5</v>
      </c>
      <c r="G230" s="34">
        <v>0.5</v>
      </c>
      <c r="H230" s="34">
        <v>4.1515151515151505</v>
      </c>
    </row>
    <row r="231" spans="1:8" ht="14.25">
      <c r="A231" s="34"/>
      <c r="B231" s="34"/>
      <c r="C231" s="34"/>
      <c r="D231" s="34"/>
      <c r="E231" s="34"/>
      <c r="F231" s="34"/>
      <c r="G231" s="34"/>
      <c r="H231" s="34"/>
    </row>
    <row r="232" spans="1:8" ht="15" thickBot="1">
      <c r="A232" s="63">
        <v>39</v>
      </c>
      <c r="B232" s="63"/>
      <c r="C232" s="63"/>
      <c r="D232" s="63"/>
      <c r="E232" s="63"/>
      <c r="F232" s="63"/>
      <c r="G232" s="63"/>
      <c r="H232" s="63"/>
    </row>
    <row r="233" spans="1:8" ht="14.25">
      <c r="A233" s="34" t="s">
        <v>72</v>
      </c>
      <c r="B233" s="34">
        <v>2</v>
      </c>
      <c r="C233" s="34">
        <v>2</v>
      </c>
      <c r="D233" s="34">
        <v>2</v>
      </c>
      <c r="E233" s="34">
        <v>2</v>
      </c>
      <c r="F233" s="34">
        <v>2</v>
      </c>
      <c r="G233" s="34">
        <v>2</v>
      </c>
      <c r="H233" s="34">
        <v>12</v>
      </c>
    </row>
    <row r="234" spans="1:8" ht="14.25">
      <c r="A234" s="34" t="s">
        <v>73</v>
      </c>
      <c r="B234" s="34">
        <v>4</v>
      </c>
      <c r="C234" s="34">
        <v>15</v>
      </c>
      <c r="D234" s="34">
        <v>10</v>
      </c>
      <c r="E234" s="34">
        <v>2</v>
      </c>
      <c r="F234" s="34">
        <v>5</v>
      </c>
      <c r="G234" s="34">
        <v>10</v>
      </c>
      <c r="H234" s="34">
        <v>46</v>
      </c>
    </row>
    <row r="235" spans="1:8" ht="14.25">
      <c r="A235" s="34" t="s">
        <v>2</v>
      </c>
      <c r="B235" s="34">
        <v>2</v>
      </c>
      <c r="C235" s="34">
        <v>7.5</v>
      </c>
      <c r="D235" s="34">
        <v>5</v>
      </c>
      <c r="E235" s="34">
        <v>1</v>
      </c>
      <c r="F235" s="34">
        <v>2.5</v>
      </c>
      <c r="G235" s="34">
        <v>5</v>
      </c>
      <c r="H235" s="34">
        <v>3.8333333333333335</v>
      </c>
    </row>
    <row r="236" spans="1:8" ht="14.25">
      <c r="A236" s="34" t="s">
        <v>74</v>
      </c>
      <c r="B236" s="34">
        <v>0</v>
      </c>
      <c r="C236" s="34">
        <v>0.5</v>
      </c>
      <c r="D236" s="34">
        <v>0</v>
      </c>
      <c r="E236" s="34">
        <v>0</v>
      </c>
      <c r="F236" s="34">
        <v>4.5</v>
      </c>
      <c r="G236" s="34">
        <v>0</v>
      </c>
      <c r="H236" s="34">
        <v>5.787878787878787</v>
      </c>
    </row>
    <row r="237" spans="1:8" ht="14.25">
      <c r="A237" s="34"/>
      <c r="B237" s="34"/>
      <c r="C237" s="34"/>
      <c r="D237" s="34"/>
      <c r="E237" s="34"/>
      <c r="F237" s="34"/>
      <c r="G237" s="34"/>
      <c r="H237" s="34"/>
    </row>
    <row r="238" spans="1:8" ht="15" thickBot="1">
      <c r="A238" s="63">
        <v>40</v>
      </c>
      <c r="B238" s="63"/>
      <c r="C238" s="63"/>
      <c r="D238" s="63"/>
      <c r="E238" s="63"/>
      <c r="F238" s="63"/>
      <c r="G238" s="63"/>
      <c r="H238" s="63"/>
    </row>
    <row r="239" spans="1:8" ht="14.25">
      <c r="A239" s="34" t="s">
        <v>72</v>
      </c>
      <c r="B239" s="34">
        <v>2</v>
      </c>
      <c r="C239" s="34">
        <v>2</v>
      </c>
      <c r="D239" s="34">
        <v>2</v>
      </c>
      <c r="E239" s="34">
        <v>2</v>
      </c>
      <c r="F239" s="34">
        <v>2</v>
      </c>
      <c r="G239" s="34">
        <v>2</v>
      </c>
      <c r="H239" s="34">
        <v>12</v>
      </c>
    </row>
    <row r="240" spans="1:8" ht="14.25">
      <c r="A240" s="34" t="s">
        <v>73</v>
      </c>
      <c r="B240" s="34">
        <v>6</v>
      </c>
      <c r="C240" s="34">
        <v>16</v>
      </c>
      <c r="D240" s="34">
        <v>13</v>
      </c>
      <c r="E240" s="34">
        <v>6</v>
      </c>
      <c r="F240" s="34">
        <v>7</v>
      </c>
      <c r="G240" s="34">
        <v>12</v>
      </c>
      <c r="H240" s="34">
        <v>60</v>
      </c>
    </row>
    <row r="241" spans="1:8" ht="14.25">
      <c r="A241" s="34" t="s">
        <v>2</v>
      </c>
      <c r="B241" s="34">
        <v>3</v>
      </c>
      <c r="C241" s="34">
        <v>8</v>
      </c>
      <c r="D241" s="34">
        <v>6.5</v>
      </c>
      <c r="E241" s="34">
        <v>3</v>
      </c>
      <c r="F241" s="34">
        <v>3.5</v>
      </c>
      <c r="G241" s="34">
        <v>6</v>
      </c>
      <c r="H241" s="34">
        <v>5</v>
      </c>
    </row>
    <row r="242" spans="1:8" ht="14.25">
      <c r="A242" s="34" t="s">
        <v>74</v>
      </c>
      <c r="B242" s="34">
        <v>0</v>
      </c>
      <c r="C242" s="34">
        <v>0</v>
      </c>
      <c r="D242" s="34">
        <v>0.5</v>
      </c>
      <c r="E242" s="34">
        <v>0</v>
      </c>
      <c r="F242" s="34">
        <v>0.5</v>
      </c>
      <c r="G242" s="34">
        <v>0</v>
      </c>
      <c r="H242" s="34">
        <v>4.181818181818182</v>
      </c>
    </row>
    <row r="243" spans="1:8" ht="14.25">
      <c r="A243" s="34"/>
      <c r="B243" s="34"/>
      <c r="C243" s="34"/>
      <c r="D243" s="34"/>
      <c r="E243" s="34"/>
      <c r="F243" s="34"/>
      <c r="G243" s="34"/>
      <c r="H243" s="34"/>
    </row>
    <row r="244" spans="1:42" ht="15" thickBot="1">
      <c r="A244" s="63" t="s">
        <v>28</v>
      </c>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row>
    <row r="245" spans="1:42" ht="14.25">
      <c r="A245" s="34" t="s">
        <v>72</v>
      </c>
      <c r="B245" s="34">
        <v>80</v>
      </c>
      <c r="C245" s="34">
        <v>80</v>
      </c>
      <c r="D245" s="34">
        <v>80</v>
      </c>
      <c r="E245" s="34">
        <v>80</v>
      </c>
      <c r="F245" s="34">
        <v>80</v>
      </c>
      <c r="G245" s="34">
        <v>80</v>
      </c>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row>
    <row r="246" spans="1:42" ht="14.25">
      <c r="A246" s="34" t="s">
        <v>73</v>
      </c>
      <c r="B246" s="34">
        <v>388</v>
      </c>
      <c r="C246" s="34">
        <v>591</v>
      </c>
      <c r="D246" s="34">
        <v>487</v>
      </c>
      <c r="E246" s="34">
        <v>302</v>
      </c>
      <c r="F246" s="34">
        <v>207</v>
      </c>
      <c r="G246" s="34">
        <v>347</v>
      </c>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row>
    <row r="247" spans="1:42" ht="14.25">
      <c r="A247" s="34" t="s">
        <v>2</v>
      </c>
      <c r="B247" s="34">
        <v>4.85</v>
      </c>
      <c r="C247" s="34">
        <v>7.3875</v>
      </c>
      <c r="D247" s="34">
        <v>6.0875</v>
      </c>
      <c r="E247" s="34">
        <v>3.775</v>
      </c>
      <c r="F247" s="34">
        <v>2.5875</v>
      </c>
      <c r="G247" s="34">
        <v>4.3375</v>
      </c>
      <c r="H247" s="34"/>
      <c r="I247" s="34" t="s">
        <v>2</v>
      </c>
      <c r="J247" s="34">
        <v>4.85</v>
      </c>
      <c r="K247" s="34">
        <v>7.3875</v>
      </c>
      <c r="L247" s="34">
        <v>6.0875</v>
      </c>
      <c r="M247" s="34">
        <v>3.775</v>
      </c>
      <c r="N247" s="34">
        <v>2.5875</v>
      </c>
      <c r="O247" s="34">
        <v>4.3375</v>
      </c>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row>
    <row r="248" spans="1:42" ht="14.25">
      <c r="A248" s="34" t="s">
        <v>74</v>
      </c>
      <c r="B248" s="34">
        <v>3.5721518987341776</v>
      </c>
      <c r="C248" s="34">
        <v>2.873259493670888</v>
      </c>
      <c r="D248" s="34">
        <v>3.3973101265822763</v>
      </c>
      <c r="E248" s="34">
        <v>4.176582278481013</v>
      </c>
      <c r="F248" s="34">
        <v>1.7137658227848107</v>
      </c>
      <c r="G248" s="34">
        <v>2.8846518987341776</v>
      </c>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row>
    <row r="249" spans="1:42" ht="14.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row>
    <row r="251" ht="15" thickBot="1">
      <c r="A251" t="s">
        <v>20</v>
      </c>
    </row>
    <row r="252" spans="1:7" ht="14.25">
      <c r="A252" s="65" t="s">
        <v>21</v>
      </c>
      <c r="B252" s="65" t="s">
        <v>22</v>
      </c>
      <c r="C252" s="65" t="s">
        <v>23</v>
      </c>
      <c r="D252" s="65" t="s">
        <v>24</v>
      </c>
      <c r="E252" s="65" t="s">
        <v>25</v>
      </c>
      <c r="F252" s="65" t="s">
        <v>26</v>
      </c>
      <c r="G252" s="65" t="s">
        <v>27</v>
      </c>
    </row>
    <row r="253" spans="1:7" ht="14.25">
      <c r="A253" s="34" t="s">
        <v>168</v>
      </c>
      <c r="B253" s="34">
        <v>225.15833333333376</v>
      </c>
      <c r="C253" s="34">
        <v>39</v>
      </c>
      <c r="D253" s="34">
        <v>5.773290598290609</v>
      </c>
      <c r="E253" s="34">
        <v>3.33074457593689</v>
      </c>
      <c r="F253" s="34">
        <v>6.771126843807809E-09</v>
      </c>
      <c r="G253" s="34">
        <v>1.450011160942185</v>
      </c>
    </row>
    <row r="254" spans="1:15" ht="14.25">
      <c r="A254" s="34" t="s">
        <v>138</v>
      </c>
      <c r="B254" s="34">
        <v>1160.5250000000003</v>
      </c>
      <c r="C254" s="34">
        <v>5</v>
      </c>
      <c r="D254" s="34">
        <v>232.10500000000008</v>
      </c>
      <c r="E254" s="34">
        <v>133.90673076923082</v>
      </c>
      <c r="F254" s="34">
        <v>2.351468794464806E-67</v>
      </c>
      <c r="G254" s="34">
        <v>2.2516487097391007</v>
      </c>
      <c r="I254" s="100" t="s">
        <v>139</v>
      </c>
      <c r="J254" s="100"/>
      <c r="K254" s="100"/>
      <c r="L254" s="100"/>
      <c r="M254" s="100"/>
      <c r="N254" s="100"/>
      <c r="O254" s="100"/>
    </row>
    <row r="255" spans="1:15" ht="14.25">
      <c r="A255" s="98" t="s">
        <v>75</v>
      </c>
      <c r="B255" s="98">
        <v>829.6416666666662</v>
      </c>
      <c r="C255" s="98">
        <v>195</v>
      </c>
      <c r="D255" s="98">
        <v>4.254572649572647</v>
      </c>
      <c r="E255" s="98">
        <v>2.454561143984219</v>
      </c>
      <c r="F255" s="98">
        <v>2.422098926496918E-11</v>
      </c>
      <c r="G255" s="98">
        <v>1.2501365247550276</v>
      </c>
      <c r="I255" s="100"/>
      <c r="J255" s="100"/>
      <c r="K255" s="100"/>
      <c r="L255" s="100"/>
      <c r="M255" s="100"/>
      <c r="N255" s="100"/>
      <c r="O255" s="100"/>
    </row>
    <row r="256" spans="1:15" ht="14.25">
      <c r="A256" s="34" t="s">
        <v>141</v>
      </c>
      <c r="B256" s="34">
        <v>416</v>
      </c>
      <c r="C256" s="34">
        <v>240</v>
      </c>
      <c r="D256" s="34">
        <v>1.7333333333333334</v>
      </c>
      <c r="E256" s="34"/>
      <c r="F256" s="34"/>
      <c r="G256" s="34"/>
      <c r="I256" s="73"/>
      <c r="J256" s="73"/>
      <c r="K256" s="73"/>
      <c r="L256" s="73"/>
      <c r="M256" s="73"/>
      <c r="N256" s="73"/>
      <c r="O256" s="73"/>
    </row>
    <row r="257" spans="1:16" ht="14.25">
      <c r="A257" s="34"/>
      <c r="B257" s="34"/>
      <c r="C257" s="34"/>
      <c r="D257" s="34"/>
      <c r="E257" s="34"/>
      <c r="F257" s="34"/>
      <c r="G257" s="34"/>
      <c r="I257" s="74" t="s">
        <v>140</v>
      </c>
      <c r="J257" s="75"/>
      <c r="L257" s="74" t="s">
        <v>59</v>
      </c>
      <c r="M257" s="74">
        <v>7.3875</v>
      </c>
      <c r="N257" s="75" t="s">
        <v>81</v>
      </c>
      <c r="O257" s="75" t="s">
        <v>142</v>
      </c>
      <c r="P257" s="75">
        <f>M257-M258</f>
        <v>1.2999999999999998</v>
      </c>
    </row>
    <row r="258" spans="1:16" ht="15" thickBot="1">
      <c r="A258" s="64" t="s">
        <v>28</v>
      </c>
      <c r="B258" s="64">
        <v>2631.3250000000003</v>
      </c>
      <c r="C258" s="64">
        <v>479</v>
      </c>
      <c r="D258" s="64"/>
      <c r="E258" s="64"/>
      <c r="F258" s="64"/>
      <c r="G258" s="64"/>
      <c r="I258" s="75"/>
      <c r="J258" s="75"/>
      <c r="L258" s="74" t="s">
        <v>60</v>
      </c>
      <c r="M258" s="74">
        <v>6.0875</v>
      </c>
      <c r="N258" s="75" t="s">
        <v>82</v>
      </c>
      <c r="O258" s="75"/>
      <c r="P258" s="75"/>
    </row>
    <row r="259" spans="9:16" ht="14.25">
      <c r="I259" s="74" t="s">
        <v>171</v>
      </c>
      <c r="J259" s="75"/>
      <c r="L259" s="74" t="s">
        <v>58</v>
      </c>
      <c r="M259" s="74">
        <v>4.85</v>
      </c>
      <c r="N259" s="75" t="s">
        <v>83</v>
      </c>
      <c r="O259" s="75" t="s">
        <v>143</v>
      </c>
      <c r="P259" s="75">
        <f>M258-M259</f>
        <v>1.2375000000000007</v>
      </c>
    </row>
    <row r="260" spans="9:16" ht="14.25">
      <c r="I260" s="75"/>
      <c r="J260" s="75"/>
      <c r="L260" s="74" t="s">
        <v>63</v>
      </c>
      <c r="M260" s="74">
        <v>4.3375</v>
      </c>
      <c r="N260" s="75" t="s">
        <v>169</v>
      </c>
      <c r="O260" s="75" t="s">
        <v>144</v>
      </c>
      <c r="P260" s="75">
        <f>M259-M260</f>
        <v>0.5124999999999993</v>
      </c>
    </row>
    <row r="261" spans="9:16" ht="14.25">
      <c r="I261" s="74" t="s">
        <v>172</v>
      </c>
      <c r="J261" s="75"/>
      <c r="K261" s="75"/>
      <c r="L261" s="74" t="s">
        <v>61</v>
      </c>
      <c r="M261" s="74">
        <v>3.775</v>
      </c>
      <c r="N261" s="75" t="s">
        <v>91</v>
      </c>
      <c r="O261" s="75" t="s">
        <v>145</v>
      </c>
      <c r="P261" s="75">
        <f>M259-M261</f>
        <v>1.0749999999999997</v>
      </c>
    </row>
    <row r="262" spans="3:16" ht="14.25">
      <c r="C262" s="74" t="s">
        <v>59</v>
      </c>
      <c r="I262" s="75"/>
      <c r="J262" s="75"/>
      <c r="K262" s="75"/>
      <c r="L262" s="74" t="s">
        <v>62</v>
      </c>
      <c r="M262" s="74">
        <v>2.5875</v>
      </c>
      <c r="N262" s="75" t="s">
        <v>167</v>
      </c>
      <c r="O262" s="75" t="s">
        <v>146</v>
      </c>
      <c r="P262" s="75">
        <f>M260-M261</f>
        <v>0.5625000000000004</v>
      </c>
    </row>
    <row r="263" spans="3:16" ht="14.25">
      <c r="C263" s="74" t="s">
        <v>60</v>
      </c>
      <c r="I263" s="74" t="s">
        <v>173</v>
      </c>
      <c r="J263" s="75"/>
      <c r="K263" s="75"/>
      <c r="N263" s="75"/>
      <c r="O263" s="75" t="s">
        <v>147</v>
      </c>
      <c r="P263" s="75">
        <f>M260-M262</f>
        <v>1.7500000000000004</v>
      </c>
    </row>
    <row r="264" spans="3:16" ht="14.25">
      <c r="C264" s="74" t="s">
        <v>58</v>
      </c>
      <c r="I264" s="73"/>
      <c r="J264" s="73"/>
      <c r="K264" s="73"/>
      <c r="N264" s="73"/>
      <c r="O264" s="75" t="s">
        <v>148</v>
      </c>
      <c r="P264" s="75">
        <f>M261-M262</f>
        <v>1.1875</v>
      </c>
    </row>
    <row r="265" spans="3:16" ht="14.25" customHeight="1">
      <c r="C265" s="74" t="s">
        <v>63</v>
      </c>
      <c r="I265" s="101" t="s">
        <v>170</v>
      </c>
      <c r="J265" s="101"/>
      <c r="K265" s="101"/>
      <c r="L265" s="101"/>
      <c r="M265" s="101"/>
      <c r="N265" s="101"/>
      <c r="O265" s="101"/>
      <c r="P265" s="101"/>
    </row>
    <row r="266" spans="3:16" ht="28.5" customHeight="1">
      <c r="C266" s="74" t="s">
        <v>61</v>
      </c>
      <c r="I266" s="101"/>
      <c r="J266" s="101"/>
      <c r="K266" s="101"/>
      <c r="L266" s="101"/>
      <c r="M266" s="101"/>
      <c r="N266" s="101"/>
      <c r="O266" s="101"/>
      <c r="P266" s="101"/>
    </row>
    <row r="267" ht="14.25">
      <c r="C267" s="74" t="s">
        <v>62</v>
      </c>
    </row>
    <row r="268" ht="14.25">
      <c r="J268" t="s">
        <v>174</v>
      </c>
    </row>
    <row r="269" ht="14.25">
      <c r="J269" t="s">
        <v>175</v>
      </c>
    </row>
  </sheetData>
  <sheetProtection/>
  <mergeCells count="2">
    <mergeCell ref="I254:O255"/>
    <mergeCell ref="I265:P266"/>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2:CC96"/>
  <sheetViews>
    <sheetView tabSelected="1" zoomScale="70" zoomScaleNormal="70" zoomScalePageLayoutView="0" workbookViewId="0" topLeftCell="BE1">
      <selection activeCell="BO24" sqref="BO24"/>
    </sheetView>
  </sheetViews>
  <sheetFormatPr defaultColWidth="9.140625" defaultRowHeight="15"/>
  <cols>
    <col min="1" max="1" width="22.00390625" style="0" customWidth="1"/>
    <col min="2" max="2" width="19.7109375" style="0" customWidth="1"/>
    <col min="3" max="3" width="14.421875" style="0" customWidth="1"/>
    <col min="4" max="4" width="14.140625" style="0" customWidth="1"/>
    <col min="5" max="5" width="14.421875" style="0" customWidth="1"/>
    <col min="6" max="7" width="15.00390625" style="0" customWidth="1"/>
    <col min="9" max="9" width="6.00390625" style="6" customWidth="1"/>
    <col min="10" max="10" width="8.421875" style="12" customWidth="1"/>
    <col min="11" max="11" width="20.00390625" style="12" customWidth="1"/>
    <col min="12" max="12" width="11.8515625" style="12" customWidth="1"/>
    <col min="13" max="17" width="11.00390625" style="12" customWidth="1"/>
    <col min="18" max="18" width="7.7109375" style="12" customWidth="1"/>
    <col min="19" max="19" width="8.421875" style="12" customWidth="1"/>
    <col min="20" max="20" width="5.57421875" style="6" customWidth="1"/>
    <col min="21" max="21" width="8.00390625" style="12" customWidth="1"/>
    <col min="22" max="22" width="21.140625" style="12" customWidth="1"/>
    <col min="23" max="23" width="14.57421875" style="12" customWidth="1"/>
    <col min="24" max="24" width="14.140625" style="12" customWidth="1"/>
    <col min="25" max="25" width="14.28125" style="12" customWidth="1"/>
    <col min="26" max="26" width="14.7109375" style="12" customWidth="1"/>
    <col min="27" max="27" width="15.28125" style="12" customWidth="1"/>
    <col min="28" max="28" width="8.8515625" style="12" customWidth="1"/>
    <col min="29" max="29" width="5.57421875" style="6" customWidth="1"/>
    <col min="30" max="30" width="11.00390625" style="12" customWidth="1"/>
    <col min="31" max="31" width="20.57421875" style="0" customWidth="1"/>
    <col min="32" max="32" width="21.57421875" style="0" customWidth="1"/>
    <col min="33" max="35" width="15.140625" style="0" bestFit="1" customWidth="1"/>
    <col min="37" max="37" width="9.140625" style="6" customWidth="1"/>
    <col min="39" max="39" width="23.57421875" style="0" customWidth="1"/>
    <col min="43" max="43" width="10.140625" style="0" customWidth="1"/>
    <col min="44" max="45" width="18.8515625" style="0" customWidth="1"/>
    <col min="47" max="47" width="9.57421875" style="6" customWidth="1"/>
    <col min="48" max="48" width="12.00390625" style="0" customWidth="1"/>
    <col min="49" max="49" width="11.28125" style="0" customWidth="1"/>
    <col min="50" max="50" width="20.140625" style="0" customWidth="1"/>
    <col min="51" max="51" width="12.00390625" style="0" customWidth="1"/>
    <col min="52" max="52" width="11.57421875" style="0" customWidth="1"/>
    <col min="53" max="53" width="12.00390625" style="0" customWidth="1"/>
    <col min="54" max="54" width="11.7109375" style="0" customWidth="1"/>
    <col min="55" max="55" width="11.421875" style="0" customWidth="1"/>
    <col min="56" max="56" width="11.7109375" style="0" customWidth="1"/>
    <col min="59" max="59" width="9.140625" style="6" customWidth="1"/>
    <col min="63" max="63" width="16.00390625" style="0" customWidth="1"/>
    <col min="83" max="83" width="6.8515625" style="6" customWidth="1"/>
  </cols>
  <sheetData>
    <row r="2" spans="2:61" ht="14.25">
      <c r="B2" s="5" t="s">
        <v>3</v>
      </c>
      <c r="K2" s="5" t="s">
        <v>4</v>
      </c>
      <c r="V2" s="5" t="s">
        <v>5</v>
      </c>
      <c r="AE2" s="5" t="s">
        <v>6</v>
      </c>
      <c r="AM2" s="5" t="s">
        <v>8</v>
      </c>
      <c r="AW2" s="5" t="s">
        <v>54</v>
      </c>
      <c r="BI2" s="5" t="s">
        <v>64</v>
      </c>
    </row>
    <row r="3" spans="1:81" ht="60.75" customHeight="1">
      <c r="A3" s="16"/>
      <c r="B3" s="114" t="s">
        <v>36</v>
      </c>
      <c r="C3" s="114"/>
      <c r="D3" s="114"/>
      <c r="E3" s="114"/>
      <c r="F3" s="114"/>
      <c r="G3" s="114"/>
      <c r="H3" s="15"/>
      <c r="K3" s="111" t="s">
        <v>157</v>
      </c>
      <c r="L3" s="111"/>
      <c r="M3" s="111"/>
      <c r="N3" s="111"/>
      <c r="O3" s="111"/>
      <c r="P3" s="111"/>
      <c r="Q3" s="111"/>
      <c r="R3" s="111"/>
      <c r="S3" s="46"/>
      <c r="V3" s="118" t="s">
        <v>65</v>
      </c>
      <c r="W3" s="118"/>
      <c r="X3" s="118"/>
      <c r="Y3" s="118"/>
      <c r="Z3" s="118"/>
      <c r="AA3" s="118"/>
      <c r="AE3" s="116" t="s">
        <v>55</v>
      </c>
      <c r="AF3" s="116"/>
      <c r="AG3" s="116"/>
      <c r="AH3" s="116"/>
      <c r="AI3" s="116"/>
      <c r="AM3" s="114" t="s">
        <v>136</v>
      </c>
      <c r="AN3" s="114"/>
      <c r="AO3" s="114"/>
      <c r="AP3" s="114"/>
      <c r="AQ3" s="114"/>
      <c r="AR3" s="114"/>
      <c r="AS3" s="114"/>
      <c r="AW3" s="116" t="s">
        <v>97</v>
      </c>
      <c r="AX3" s="116"/>
      <c r="AY3" s="116"/>
      <c r="AZ3" s="116"/>
      <c r="BA3" s="116"/>
      <c r="BB3" s="116"/>
      <c r="BC3" s="116"/>
      <c r="BD3" s="116"/>
      <c r="BE3" s="116"/>
      <c r="BI3" s="116" t="s">
        <v>29</v>
      </c>
      <c r="BJ3" s="116"/>
      <c r="BK3" s="116"/>
      <c r="BL3" s="116"/>
      <c r="BM3" s="116"/>
      <c r="BN3" s="116"/>
      <c r="BO3" s="116"/>
      <c r="BP3" s="116"/>
      <c r="BQ3" s="116"/>
      <c r="BR3" s="116"/>
      <c r="BS3" s="116"/>
      <c r="BT3" s="116"/>
      <c r="BU3" s="116"/>
      <c r="BV3" s="116"/>
      <c r="BW3" s="116"/>
      <c r="BX3" s="116"/>
      <c r="BY3" s="116"/>
      <c r="BZ3" s="116"/>
      <c r="CA3" s="116"/>
      <c r="CB3" s="116"/>
      <c r="CC3" s="116"/>
    </row>
    <row r="4" spans="1:81" ht="129" customHeight="1">
      <c r="A4" s="16"/>
      <c r="B4" s="114"/>
      <c r="C4" s="114"/>
      <c r="D4" s="114"/>
      <c r="E4" s="114"/>
      <c r="F4" s="114"/>
      <c r="G4" s="114"/>
      <c r="H4" s="15"/>
      <c r="K4" s="111"/>
      <c r="L4" s="111"/>
      <c r="M4" s="111"/>
      <c r="N4" s="111"/>
      <c r="O4" s="111"/>
      <c r="P4" s="111"/>
      <c r="Q4" s="111"/>
      <c r="R4" s="111"/>
      <c r="S4" s="46"/>
      <c r="V4" s="118"/>
      <c r="W4" s="118"/>
      <c r="X4" s="118"/>
      <c r="Y4" s="118"/>
      <c r="Z4" s="118"/>
      <c r="AA4" s="118"/>
      <c r="AE4" s="116"/>
      <c r="AF4" s="116"/>
      <c r="AG4" s="116"/>
      <c r="AH4" s="116"/>
      <c r="AI4" s="116"/>
      <c r="AM4" s="114"/>
      <c r="AN4" s="114"/>
      <c r="AO4" s="114"/>
      <c r="AP4" s="114"/>
      <c r="AQ4" s="114"/>
      <c r="AR4" s="114"/>
      <c r="AS4" s="114"/>
      <c r="AW4" s="116"/>
      <c r="AX4" s="116"/>
      <c r="AY4" s="116"/>
      <c r="AZ4" s="116"/>
      <c r="BA4" s="116"/>
      <c r="BB4" s="116"/>
      <c r="BC4" s="116"/>
      <c r="BD4" s="116"/>
      <c r="BE4" s="116"/>
      <c r="BI4" s="116"/>
      <c r="BJ4" s="116"/>
      <c r="BK4" s="116"/>
      <c r="BL4" s="116"/>
      <c r="BM4" s="116"/>
      <c r="BN4" s="116"/>
      <c r="BO4" s="116"/>
      <c r="BP4" s="116"/>
      <c r="BQ4" s="116"/>
      <c r="BR4" s="116"/>
      <c r="BS4" s="116"/>
      <c r="BT4" s="116"/>
      <c r="BU4" s="116"/>
      <c r="BV4" s="116"/>
      <c r="BW4" s="116"/>
      <c r="BX4" s="116"/>
      <c r="BY4" s="116"/>
      <c r="BZ4" s="116"/>
      <c r="CA4" s="116"/>
      <c r="CB4" s="116"/>
      <c r="CC4" s="116"/>
    </row>
    <row r="5" spans="2:45" ht="54.75" customHeight="1">
      <c r="B5" s="115" t="s">
        <v>37</v>
      </c>
      <c r="C5" s="115"/>
      <c r="D5" s="115"/>
      <c r="E5" s="115"/>
      <c r="F5" s="115"/>
      <c r="G5" s="35"/>
      <c r="K5" s="112" t="s">
        <v>98</v>
      </c>
      <c r="L5" s="112"/>
      <c r="M5" s="112"/>
      <c r="N5" s="112"/>
      <c r="O5" s="112"/>
      <c r="P5" s="112"/>
      <c r="Q5" s="112"/>
      <c r="R5" s="112"/>
      <c r="AE5" s="116"/>
      <c r="AF5" s="116"/>
      <c r="AG5" s="116"/>
      <c r="AH5" s="116"/>
      <c r="AI5" s="116"/>
      <c r="AM5" s="114"/>
      <c r="AN5" s="114"/>
      <c r="AO5" s="114"/>
      <c r="AP5" s="114"/>
      <c r="AQ5" s="114"/>
      <c r="AR5" s="114"/>
      <c r="AS5" s="114"/>
    </row>
    <row r="6" spans="2:81" ht="64.5" customHeight="1" thickBot="1">
      <c r="B6" s="113" t="s">
        <v>7</v>
      </c>
      <c r="C6" s="113"/>
      <c r="D6" s="113"/>
      <c r="E6" s="113"/>
      <c r="F6" s="113"/>
      <c r="G6" s="113"/>
      <c r="H6" s="113"/>
      <c r="I6" s="17"/>
      <c r="J6" s="18"/>
      <c r="K6" s="113" t="s">
        <v>7</v>
      </c>
      <c r="L6" s="113"/>
      <c r="M6" s="113"/>
      <c r="N6" s="113"/>
      <c r="O6" s="113"/>
      <c r="P6" s="113"/>
      <c r="Q6" s="113"/>
      <c r="R6" s="18"/>
      <c r="S6" s="18"/>
      <c r="T6" s="17"/>
      <c r="U6" s="18"/>
      <c r="V6" s="113" t="s">
        <v>7</v>
      </c>
      <c r="W6" s="113"/>
      <c r="X6" s="113"/>
      <c r="Y6" s="113"/>
      <c r="Z6" s="113"/>
      <c r="AA6" s="113"/>
      <c r="AB6" s="113"/>
      <c r="AC6" s="17"/>
      <c r="AD6" s="18"/>
      <c r="AE6" s="103" t="s">
        <v>43</v>
      </c>
      <c r="AF6" s="103"/>
      <c r="AG6" s="103"/>
      <c r="AH6" s="103"/>
      <c r="AI6" s="103"/>
      <c r="AN6" t="s">
        <v>128</v>
      </c>
      <c r="AO6" t="s">
        <v>129</v>
      </c>
      <c r="AP6" t="s">
        <v>130</v>
      </c>
      <c r="AQ6" t="s">
        <v>131</v>
      </c>
      <c r="AX6" s="113" t="s">
        <v>57</v>
      </c>
      <c r="AY6" s="113"/>
      <c r="AZ6" s="113"/>
      <c r="BA6" s="113"/>
      <c r="BB6" s="113"/>
      <c r="BC6" s="113"/>
      <c r="BD6" s="113"/>
      <c r="BF6" s="10"/>
      <c r="BG6" s="23"/>
      <c r="BJ6" s="117" t="s">
        <v>17</v>
      </c>
      <c r="BK6" s="117"/>
      <c r="BL6" s="117"/>
      <c r="BM6" s="117"/>
      <c r="BN6" s="117"/>
      <c r="BO6" s="117"/>
      <c r="BP6" s="117"/>
      <c r="BQ6" s="117"/>
      <c r="BR6" s="117"/>
      <c r="BS6" s="117"/>
      <c r="BT6" s="117"/>
      <c r="BU6" s="117"/>
      <c r="BV6" s="117"/>
      <c r="BW6" s="117"/>
      <c r="BX6" s="117"/>
      <c r="BY6" s="117"/>
      <c r="BZ6" s="117"/>
      <c r="CA6" s="117"/>
      <c r="CB6" s="117"/>
      <c r="CC6" s="117"/>
    </row>
    <row r="7" spans="2:81" ht="42" customHeight="1" thickBot="1">
      <c r="B7" s="2" t="s">
        <v>30</v>
      </c>
      <c r="C7" s="22" t="s">
        <v>31</v>
      </c>
      <c r="D7" s="2" t="s">
        <v>32</v>
      </c>
      <c r="E7" s="2" t="s">
        <v>33</v>
      </c>
      <c r="F7" s="2" t="s">
        <v>34</v>
      </c>
      <c r="G7" s="2" t="s">
        <v>35</v>
      </c>
      <c r="H7" s="14"/>
      <c r="K7" s="2" t="s">
        <v>30</v>
      </c>
      <c r="L7" s="22" t="s">
        <v>38</v>
      </c>
      <c r="M7" s="2" t="s">
        <v>99</v>
      </c>
      <c r="N7" s="2" t="s">
        <v>39</v>
      </c>
      <c r="O7" s="2" t="s">
        <v>40</v>
      </c>
      <c r="P7" s="2" t="s">
        <v>41</v>
      </c>
      <c r="Q7" s="2" t="s">
        <v>42</v>
      </c>
      <c r="V7" s="2" t="s">
        <v>30</v>
      </c>
      <c r="W7" s="22" t="s">
        <v>48</v>
      </c>
      <c r="X7" s="2" t="s">
        <v>49</v>
      </c>
      <c r="Y7" s="2" t="s">
        <v>50</v>
      </c>
      <c r="Z7" s="2" t="s">
        <v>51</v>
      </c>
      <c r="AA7" s="2" t="s">
        <v>52</v>
      </c>
      <c r="AB7" s="14"/>
      <c r="AE7" s="2" t="s">
        <v>56</v>
      </c>
      <c r="AF7" s="4" t="s">
        <v>44</v>
      </c>
      <c r="AG7" s="2" t="s">
        <v>47</v>
      </c>
      <c r="AH7" s="2" t="s">
        <v>46</v>
      </c>
      <c r="AI7" s="2" t="s">
        <v>45</v>
      </c>
      <c r="AM7" s="14" t="s">
        <v>2</v>
      </c>
      <c r="AN7" s="25">
        <v>6.136363636363637</v>
      </c>
      <c r="AO7" s="25">
        <v>3.090909090909091</v>
      </c>
      <c r="AP7" s="25">
        <v>1.3636363636363635</v>
      </c>
      <c r="AQ7" s="25">
        <v>4.045454545454546</v>
      </c>
      <c r="AR7" s="57"/>
      <c r="AS7" s="57"/>
      <c r="AT7" s="25"/>
      <c r="AX7" s="53" t="s">
        <v>56</v>
      </c>
      <c r="AY7" s="54" t="s">
        <v>58</v>
      </c>
      <c r="AZ7" s="54" t="s">
        <v>59</v>
      </c>
      <c r="BA7" s="54" t="s">
        <v>60</v>
      </c>
      <c r="BB7" s="54" t="s">
        <v>61</v>
      </c>
      <c r="BC7" s="55" t="s">
        <v>62</v>
      </c>
      <c r="BD7" s="56" t="s">
        <v>63</v>
      </c>
      <c r="BF7" s="10"/>
      <c r="BG7" s="23"/>
      <c r="BI7" s="44"/>
      <c r="BJ7" s="26" t="s">
        <v>9</v>
      </c>
      <c r="BK7" s="38" t="s">
        <v>10</v>
      </c>
      <c r="BL7" s="26" t="s">
        <v>11</v>
      </c>
      <c r="BM7" s="26" t="s">
        <v>18</v>
      </c>
      <c r="BN7" s="42" t="s">
        <v>19</v>
      </c>
      <c r="BO7" s="28" t="s">
        <v>12</v>
      </c>
      <c r="BP7" s="7" t="s">
        <v>18</v>
      </c>
      <c r="BQ7" s="42" t="s">
        <v>19</v>
      </c>
      <c r="BR7" s="27" t="s">
        <v>13</v>
      </c>
      <c r="BS7" s="7" t="s">
        <v>18</v>
      </c>
      <c r="BT7" s="42" t="s">
        <v>19</v>
      </c>
      <c r="BU7" s="7" t="s">
        <v>14</v>
      </c>
      <c r="BV7" s="7" t="s">
        <v>18</v>
      </c>
      <c r="BW7" s="42" t="s">
        <v>19</v>
      </c>
      <c r="BX7" s="7" t="s">
        <v>15</v>
      </c>
      <c r="BY7" s="7" t="s">
        <v>18</v>
      </c>
      <c r="BZ7" s="42" t="s">
        <v>19</v>
      </c>
      <c r="CA7" s="7" t="s">
        <v>16</v>
      </c>
      <c r="CB7" s="7" t="s">
        <v>18</v>
      </c>
      <c r="CC7" s="42" t="s">
        <v>19</v>
      </c>
    </row>
    <row r="8" spans="2:81" ht="37.5" thickBot="1">
      <c r="B8" s="1">
        <v>1</v>
      </c>
      <c r="C8" s="1">
        <v>4</v>
      </c>
      <c r="D8" s="1">
        <v>5</v>
      </c>
      <c r="E8" s="1">
        <v>3</v>
      </c>
      <c r="F8" s="1">
        <v>1</v>
      </c>
      <c r="G8" s="1">
        <v>2</v>
      </c>
      <c r="H8" s="1">
        <f>SUM(C8:G8)</f>
        <v>15</v>
      </c>
      <c r="K8" s="1">
        <v>1</v>
      </c>
      <c r="L8" s="1">
        <v>2</v>
      </c>
      <c r="M8" s="1">
        <v>6</v>
      </c>
      <c r="N8" s="1">
        <v>3</v>
      </c>
      <c r="O8" s="1">
        <v>1</v>
      </c>
      <c r="P8" s="1">
        <v>5</v>
      </c>
      <c r="Q8" s="47">
        <v>4</v>
      </c>
      <c r="R8" s="1">
        <f>SUM(L8:Q8)</f>
        <v>21</v>
      </c>
      <c r="V8" s="48" t="s">
        <v>53</v>
      </c>
      <c r="W8" s="3">
        <v>55</v>
      </c>
      <c r="X8" s="3">
        <v>84</v>
      </c>
      <c r="Y8" s="3">
        <v>87</v>
      </c>
      <c r="Z8" s="3">
        <v>68</v>
      </c>
      <c r="AA8" s="3">
        <v>81</v>
      </c>
      <c r="AB8" s="47"/>
      <c r="AE8" s="1">
        <v>1</v>
      </c>
      <c r="AF8" s="49">
        <v>1</v>
      </c>
      <c r="AG8" s="49">
        <v>1</v>
      </c>
      <c r="AH8" s="49">
        <v>1</v>
      </c>
      <c r="AI8" s="49">
        <v>6</v>
      </c>
      <c r="AM8" s="25" t="s">
        <v>20</v>
      </c>
      <c r="AN8" s="25"/>
      <c r="AO8" s="25"/>
      <c r="AP8" s="25"/>
      <c r="AQ8" s="25"/>
      <c r="AR8" s="25"/>
      <c r="AS8" s="25"/>
      <c r="AT8" s="25"/>
      <c r="AX8" s="8">
        <v>1</v>
      </c>
      <c r="AY8" s="8">
        <v>6</v>
      </c>
      <c r="AZ8" s="8">
        <v>7</v>
      </c>
      <c r="BA8" s="8">
        <v>6</v>
      </c>
      <c r="BB8" s="8">
        <v>7</v>
      </c>
      <c r="BC8" s="8">
        <v>2</v>
      </c>
      <c r="BD8" s="8">
        <v>7</v>
      </c>
      <c r="BF8" s="11"/>
      <c r="BG8" s="23"/>
      <c r="BI8" s="45"/>
      <c r="BJ8" s="24">
        <v>0.01</v>
      </c>
      <c r="BK8" s="39">
        <v>1</v>
      </c>
      <c r="BL8" s="8">
        <v>1</v>
      </c>
      <c r="BM8" s="8">
        <f aca="true" t="shared" si="0" ref="BM8:BM13">$BK8-BL8</f>
        <v>0</v>
      </c>
      <c r="BN8" s="39">
        <f aca="true" t="shared" si="1" ref="BN8:BN13">BM8*BM8</f>
        <v>0</v>
      </c>
      <c r="BO8" s="8">
        <v>4</v>
      </c>
      <c r="BP8" s="8">
        <f aca="true" t="shared" si="2" ref="BP8:BP13">$BK8-BO8</f>
        <v>-3</v>
      </c>
      <c r="BQ8" s="39">
        <f aca="true" t="shared" si="3" ref="BQ8:BQ13">BP8*BP8</f>
        <v>9</v>
      </c>
      <c r="BR8" s="29">
        <v>1</v>
      </c>
      <c r="BS8" s="8">
        <f aca="true" t="shared" si="4" ref="BS8:BS13">$BK8-BR8</f>
        <v>0</v>
      </c>
      <c r="BT8" s="39">
        <f aca="true" t="shared" si="5" ref="BT8:BT13">BS8*BS8</f>
        <v>0</v>
      </c>
      <c r="BU8">
        <v>2</v>
      </c>
      <c r="BV8" s="8">
        <f aca="true" t="shared" si="6" ref="BV8:BV13">$BK8-BU8</f>
        <v>-1</v>
      </c>
      <c r="BW8" s="39">
        <f aca="true" t="shared" si="7" ref="BW8:BW13">BV8*BV8</f>
        <v>1</v>
      </c>
      <c r="BX8">
        <v>2</v>
      </c>
      <c r="BY8" s="8">
        <f aca="true" t="shared" si="8" ref="BY8:BY13">$BK8-BX8</f>
        <v>-1</v>
      </c>
      <c r="BZ8" s="39">
        <f aca="true" t="shared" si="9" ref="BZ8:BZ13">BY8*BY8</f>
        <v>1</v>
      </c>
      <c r="CA8">
        <v>3</v>
      </c>
      <c r="CB8" s="8">
        <f aca="true" t="shared" si="10" ref="CB8:CB13">$BK8-CA8</f>
        <v>-2</v>
      </c>
      <c r="CC8" s="39">
        <f aca="true" t="shared" si="11" ref="CC8:CC13">CB8*CB8</f>
        <v>4</v>
      </c>
    </row>
    <row r="9" spans="2:81" ht="18">
      <c r="B9" s="1">
        <v>2</v>
      </c>
      <c r="C9" s="1">
        <v>5</v>
      </c>
      <c r="D9" s="1">
        <v>3</v>
      </c>
      <c r="E9" s="1">
        <v>4</v>
      </c>
      <c r="F9" s="1">
        <v>2</v>
      </c>
      <c r="G9" s="1">
        <v>1</v>
      </c>
      <c r="H9" s="1">
        <f aca="true" t="shared" si="12" ref="H9:H34">SUM(C9:G9)</f>
        <v>15</v>
      </c>
      <c r="K9" s="1">
        <v>2</v>
      </c>
      <c r="L9" s="1">
        <v>1</v>
      </c>
      <c r="M9" s="1">
        <v>3</v>
      </c>
      <c r="N9" s="1">
        <v>4</v>
      </c>
      <c r="O9" s="1">
        <v>2</v>
      </c>
      <c r="P9" s="1">
        <v>6</v>
      </c>
      <c r="Q9" s="47">
        <v>5</v>
      </c>
      <c r="R9" s="1">
        <f aca="true" t="shared" si="13" ref="R9:R25">SUM(L9:Q9)</f>
        <v>21</v>
      </c>
      <c r="AE9" s="1">
        <v>2</v>
      </c>
      <c r="AF9" s="49">
        <v>3</v>
      </c>
      <c r="AG9" s="49">
        <v>2</v>
      </c>
      <c r="AH9" s="49">
        <v>6</v>
      </c>
      <c r="AI9" s="49">
        <v>3</v>
      </c>
      <c r="AM9" s="60" t="s">
        <v>21</v>
      </c>
      <c r="AN9" s="60" t="s">
        <v>22</v>
      </c>
      <c r="AO9" s="60" t="s">
        <v>23</v>
      </c>
      <c r="AP9" s="60" t="s">
        <v>24</v>
      </c>
      <c r="AQ9" s="60" t="s">
        <v>25</v>
      </c>
      <c r="AR9" s="60" t="s">
        <v>26</v>
      </c>
      <c r="AS9" s="60" t="s">
        <v>27</v>
      </c>
      <c r="AX9" s="8">
        <v>1</v>
      </c>
      <c r="AY9" s="8">
        <v>3</v>
      </c>
      <c r="AZ9" s="8">
        <v>8</v>
      </c>
      <c r="BA9" s="8">
        <v>7</v>
      </c>
      <c r="BB9" s="8">
        <v>8</v>
      </c>
      <c r="BC9" s="8">
        <v>2</v>
      </c>
      <c r="BD9" s="8">
        <v>6</v>
      </c>
      <c r="BF9" s="11"/>
      <c r="BG9" s="23"/>
      <c r="BI9" s="45"/>
      <c r="BJ9" s="24">
        <v>0.02</v>
      </c>
      <c r="BK9" s="39">
        <v>2</v>
      </c>
      <c r="BL9" s="8">
        <v>2</v>
      </c>
      <c r="BM9" s="8">
        <f t="shared" si="0"/>
        <v>0</v>
      </c>
      <c r="BN9" s="39">
        <f t="shared" si="1"/>
        <v>0</v>
      </c>
      <c r="BO9" s="8">
        <v>1</v>
      </c>
      <c r="BP9" s="8">
        <f t="shared" si="2"/>
        <v>1</v>
      </c>
      <c r="BQ9" s="39">
        <f t="shared" si="3"/>
        <v>1</v>
      </c>
      <c r="BR9">
        <v>2</v>
      </c>
      <c r="BS9" s="8">
        <f t="shared" si="4"/>
        <v>0</v>
      </c>
      <c r="BT9" s="39">
        <f t="shared" si="5"/>
        <v>0</v>
      </c>
      <c r="BU9">
        <v>1</v>
      </c>
      <c r="BV9" s="8">
        <f t="shared" si="6"/>
        <v>1</v>
      </c>
      <c r="BW9" s="39">
        <f t="shared" si="7"/>
        <v>1</v>
      </c>
      <c r="BX9">
        <v>1</v>
      </c>
      <c r="BY9" s="8">
        <f t="shared" si="8"/>
        <v>1</v>
      </c>
      <c r="BZ9" s="39">
        <f t="shared" si="9"/>
        <v>1</v>
      </c>
      <c r="CA9">
        <v>1</v>
      </c>
      <c r="CB9" s="8">
        <f t="shared" si="10"/>
        <v>1</v>
      </c>
      <c r="CC9" s="39">
        <f t="shared" si="11"/>
        <v>1</v>
      </c>
    </row>
    <row r="10" spans="2:81" ht="21.75" customHeight="1">
      <c r="B10" s="1">
        <v>3</v>
      </c>
      <c r="C10" s="1">
        <v>4</v>
      </c>
      <c r="D10" s="1">
        <v>5</v>
      </c>
      <c r="E10" s="1">
        <v>3</v>
      </c>
      <c r="F10" s="1">
        <v>2</v>
      </c>
      <c r="G10" s="1">
        <v>1</v>
      </c>
      <c r="H10" s="1">
        <f t="shared" si="12"/>
        <v>15</v>
      </c>
      <c r="K10" s="1">
        <v>3</v>
      </c>
      <c r="L10" s="1">
        <v>1</v>
      </c>
      <c r="M10" s="1">
        <v>4</v>
      </c>
      <c r="N10" s="1">
        <v>3</v>
      </c>
      <c r="O10" s="1">
        <v>2</v>
      </c>
      <c r="P10" s="1">
        <v>6</v>
      </c>
      <c r="Q10" s="47">
        <v>5</v>
      </c>
      <c r="R10" s="1">
        <f t="shared" si="13"/>
        <v>21</v>
      </c>
      <c r="V10" s="120"/>
      <c r="W10" s="120"/>
      <c r="X10" s="120"/>
      <c r="Y10" s="120"/>
      <c r="Z10" s="120"/>
      <c r="AA10" s="120"/>
      <c r="AE10" s="1">
        <v>3</v>
      </c>
      <c r="AF10" s="49">
        <v>1</v>
      </c>
      <c r="AG10" s="49">
        <v>2</v>
      </c>
      <c r="AH10" s="49">
        <v>2</v>
      </c>
      <c r="AI10" s="49">
        <v>3</v>
      </c>
      <c r="AM10" s="58" t="s">
        <v>30</v>
      </c>
      <c r="AN10" s="58">
        <v>26.27272727272731</v>
      </c>
      <c r="AO10" s="58"/>
      <c r="AP10" s="58"/>
      <c r="AQ10" s="58"/>
      <c r="AR10" s="58">
        <v>0.884688955</v>
      </c>
      <c r="AS10" s="58">
        <v>1.725969003</v>
      </c>
      <c r="AX10" s="8">
        <v>2</v>
      </c>
      <c r="AY10" s="8">
        <v>9</v>
      </c>
      <c r="AZ10" s="8">
        <v>3</v>
      </c>
      <c r="BA10" s="8">
        <v>8</v>
      </c>
      <c r="BB10" s="8">
        <v>5</v>
      </c>
      <c r="BC10" s="11">
        <v>1</v>
      </c>
      <c r="BD10" s="8">
        <v>2</v>
      </c>
      <c r="BF10" s="11"/>
      <c r="BG10" s="23"/>
      <c r="BI10" s="45"/>
      <c r="BJ10" s="24">
        <v>0.04</v>
      </c>
      <c r="BK10" s="39">
        <v>3</v>
      </c>
      <c r="BL10" s="8">
        <v>4</v>
      </c>
      <c r="BM10" s="8">
        <f t="shared" si="0"/>
        <v>-1</v>
      </c>
      <c r="BN10" s="39">
        <f t="shared" si="1"/>
        <v>1</v>
      </c>
      <c r="BO10" s="8">
        <v>6</v>
      </c>
      <c r="BP10" s="8">
        <f t="shared" si="2"/>
        <v>-3</v>
      </c>
      <c r="BQ10" s="39">
        <f t="shared" si="3"/>
        <v>9</v>
      </c>
      <c r="BR10">
        <v>3</v>
      </c>
      <c r="BS10" s="8">
        <f t="shared" si="4"/>
        <v>0</v>
      </c>
      <c r="BT10" s="39">
        <f t="shared" si="5"/>
        <v>0</v>
      </c>
      <c r="BU10">
        <v>4</v>
      </c>
      <c r="BV10" s="8">
        <f t="shared" si="6"/>
        <v>-1</v>
      </c>
      <c r="BW10" s="39">
        <f t="shared" si="7"/>
        <v>1</v>
      </c>
      <c r="BX10">
        <v>3</v>
      </c>
      <c r="BY10" s="8">
        <f t="shared" si="8"/>
        <v>0</v>
      </c>
      <c r="BZ10" s="39">
        <f t="shared" si="9"/>
        <v>0</v>
      </c>
      <c r="CA10">
        <v>2</v>
      </c>
      <c r="CB10" s="8">
        <f t="shared" si="10"/>
        <v>1</v>
      </c>
      <c r="CC10" s="39">
        <f t="shared" si="11"/>
        <v>1</v>
      </c>
    </row>
    <row r="11" spans="2:81" ht="18">
      <c r="B11" s="1">
        <v>4</v>
      </c>
      <c r="C11" s="1">
        <v>5</v>
      </c>
      <c r="D11" s="1">
        <v>3</v>
      </c>
      <c r="E11" s="1">
        <v>4</v>
      </c>
      <c r="F11" s="1">
        <v>1</v>
      </c>
      <c r="G11" s="1">
        <v>2</v>
      </c>
      <c r="H11" s="1">
        <f t="shared" si="12"/>
        <v>15</v>
      </c>
      <c r="K11" s="1">
        <v>4</v>
      </c>
      <c r="L11" s="1">
        <v>5</v>
      </c>
      <c r="M11" s="1">
        <v>3</v>
      </c>
      <c r="N11" s="1">
        <v>4</v>
      </c>
      <c r="O11" s="1">
        <v>1</v>
      </c>
      <c r="P11" s="1">
        <v>6</v>
      </c>
      <c r="Q11" s="47">
        <v>2</v>
      </c>
      <c r="R11" s="1">
        <f t="shared" si="13"/>
        <v>21</v>
      </c>
      <c r="V11" s="120"/>
      <c r="W11" s="120"/>
      <c r="X11" s="120"/>
      <c r="Y11" s="120"/>
      <c r="Z11" s="120"/>
      <c r="AA11" s="120"/>
      <c r="AE11" s="1">
        <v>4</v>
      </c>
      <c r="AF11" s="49">
        <v>0</v>
      </c>
      <c r="AG11" s="49">
        <v>3</v>
      </c>
      <c r="AH11" s="49">
        <v>6</v>
      </c>
      <c r="AI11" s="49">
        <v>4</v>
      </c>
      <c r="AM11" s="58" t="s">
        <v>66</v>
      </c>
      <c r="AN11" s="58">
        <v>261.31818181818187</v>
      </c>
      <c r="AO11" s="58"/>
      <c r="AP11" s="58"/>
      <c r="AQ11" s="58"/>
      <c r="AR11" s="58">
        <v>2.3725039924340266E-15</v>
      </c>
      <c r="AS11" s="58"/>
      <c r="AX11" s="8">
        <v>2</v>
      </c>
      <c r="AY11" s="8">
        <v>3</v>
      </c>
      <c r="AZ11" s="8">
        <v>7</v>
      </c>
      <c r="BA11" s="8">
        <v>7</v>
      </c>
      <c r="BB11" s="8">
        <v>4</v>
      </c>
      <c r="BC11" s="11">
        <v>3</v>
      </c>
      <c r="BD11" s="8">
        <v>3</v>
      </c>
      <c r="BF11" s="11"/>
      <c r="BG11" s="23"/>
      <c r="BI11" s="45"/>
      <c r="BJ11" s="24">
        <v>0.06</v>
      </c>
      <c r="BK11" s="39">
        <v>4</v>
      </c>
      <c r="BL11" s="8">
        <v>3</v>
      </c>
      <c r="BM11" s="8">
        <f t="shared" si="0"/>
        <v>1</v>
      </c>
      <c r="BN11" s="39">
        <f t="shared" si="1"/>
        <v>1</v>
      </c>
      <c r="BO11" s="8">
        <v>2</v>
      </c>
      <c r="BP11" s="8">
        <f t="shared" si="2"/>
        <v>2</v>
      </c>
      <c r="BQ11" s="39">
        <f t="shared" si="3"/>
        <v>4</v>
      </c>
      <c r="BR11">
        <v>4</v>
      </c>
      <c r="BS11" s="8">
        <f t="shared" si="4"/>
        <v>0</v>
      </c>
      <c r="BT11" s="39">
        <f t="shared" si="5"/>
        <v>0</v>
      </c>
      <c r="BU11">
        <v>3</v>
      </c>
      <c r="BV11" s="8">
        <f t="shared" si="6"/>
        <v>1</v>
      </c>
      <c r="BW11" s="39">
        <f t="shared" si="7"/>
        <v>1</v>
      </c>
      <c r="BX11">
        <v>4</v>
      </c>
      <c r="BY11" s="8">
        <f t="shared" si="8"/>
        <v>0</v>
      </c>
      <c r="BZ11" s="39">
        <f t="shared" si="9"/>
        <v>0</v>
      </c>
      <c r="CA11">
        <v>4</v>
      </c>
      <c r="CB11" s="8">
        <f t="shared" si="10"/>
        <v>0</v>
      </c>
      <c r="CC11" s="39">
        <f t="shared" si="11"/>
        <v>0</v>
      </c>
    </row>
    <row r="12" spans="2:81" ht="18">
      <c r="B12" s="1">
        <v>5</v>
      </c>
      <c r="C12" s="1">
        <v>5</v>
      </c>
      <c r="D12" s="1">
        <v>3</v>
      </c>
      <c r="E12" s="1">
        <v>4</v>
      </c>
      <c r="F12" s="1">
        <v>2</v>
      </c>
      <c r="G12" s="1">
        <v>1</v>
      </c>
      <c r="H12" s="1">
        <f t="shared" si="12"/>
        <v>15</v>
      </c>
      <c r="K12" s="1">
        <v>5</v>
      </c>
      <c r="L12" s="1">
        <v>5</v>
      </c>
      <c r="M12" s="1">
        <v>6</v>
      </c>
      <c r="N12" s="1">
        <v>4</v>
      </c>
      <c r="O12" s="1">
        <v>2</v>
      </c>
      <c r="P12" s="1">
        <v>3</v>
      </c>
      <c r="Q12" s="47">
        <v>1</v>
      </c>
      <c r="R12" s="1">
        <f t="shared" si="13"/>
        <v>21</v>
      </c>
      <c r="V12" s="120"/>
      <c r="W12" s="120"/>
      <c r="X12" s="120"/>
      <c r="Y12" s="120"/>
      <c r="Z12" s="120"/>
      <c r="AA12" s="120"/>
      <c r="AE12" s="1">
        <v>5</v>
      </c>
      <c r="AF12" s="49">
        <v>2</v>
      </c>
      <c r="AG12" s="49">
        <v>1</v>
      </c>
      <c r="AH12" s="49">
        <v>9</v>
      </c>
      <c r="AI12" s="49">
        <v>5</v>
      </c>
      <c r="AM12" s="58" t="s">
        <v>67</v>
      </c>
      <c r="AN12" s="58">
        <v>126.18181818181813</v>
      </c>
      <c r="AO12" s="58"/>
      <c r="AP12" s="58"/>
      <c r="AQ12" s="58"/>
      <c r="AR12" s="58"/>
      <c r="AS12" s="58"/>
      <c r="AX12" s="8">
        <v>3</v>
      </c>
      <c r="AY12" s="8">
        <v>2</v>
      </c>
      <c r="AZ12" s="8">
        <v>8</v>
      </c>
      <c r="BA12" s="8">
        <v>5</v>
      </c>
      <c r="BB12" s="8">
        <v>7</v>
      </c>
      <c r="BC12" s="11">
        <v>3</v>
      </c>
      <c r="BD12" s="8">
        <v>7</v>
      </c>
      <c r="BF12" s="11"/>
      <c r="BG12" s="23"/>
      <c r="BI12" s="45"/>
      <c r="BJ12" s="24">
        <v>0.08</v>
      </c>
      <c r="BK12" s="39">
        <v>5</v>
      </c>
      <c r="BL12" s="8">
        <v>5</v>
      </c>
      <c r="BM12" s="8">
        <f t="shared" si="0"/>
        <v>0</v>
      </c>
      <c r="BN12" s="39">
        <f t="shared" si="1"/>
        <v>0</v>
      </c>
      <c r="BO12" s="8">
        <v>3</v>
      </c>
      <c r="BP12" s="8">
        <f t="shared" si="2"/>
        <v>2</v>
      </c>
      <c r="BQ12" s="39">
        <f t="shared" si="3"/>
        <v>4</v>
      </c>
      <c r="BR12">
        <v>5</v>
      </c>
      <c r="BS12" s="8">
        <f t="shared" si="4"/>
        <v>0</v>
      </c>
      <c r="BT12" s="39">
        <f t="shared" si="5"/>
        <v>0</v>
      </c>
      <c r="BU12">
        <v>5</v>
      </c>
      <c r="BV12" s="8">
        <f t="shared" si="6"/>
        <v>0</v>
      </c>
      <c r="BW12" s="39">
        <f t="shared" si="7"/>
        <v>0</v>
      </c>
      <c r="BX12">
        <v>5</v>
      </c>
      <c r="BY12" s="8">
        <f t="shared" si="8"/>
        <v>0</v>
      </c>
      <c r="BZ12" s="39">
        <f t="shared" si="9"/>
        <v>0</v>
      </c>
      <c r="CA12">
        <v>5</v>
      </c>
      <c r="CB12" s="8">
        <f t="shared" si="10"/>
        <v>0</v>
      </c>
      <c r="CC12" s="39">
        <f t="shared" si="11"/>
        <v>0</v>
      </c>
    </row>
    <row r="13" spans="2:81" ht="18">
      <c r="B13" s="1">
        <v>6</v>
      </c>
      <c r="C13" s="1">
        <v>5</v>
      </c>
      <c r="D13" s="1">
        <v>3</v>
      </c>
      <c r="E13" s="1">
        <v>4</v>
      </c>
      <c r="F13" s="1">
        <v>1</v>
      </c>
      <c r="G13" s="1">
        <v>2</v>
      </c>
      <c r="H13" s="1">
        <f t="shared" si="12"/>
        <v>15</v>
      </c>
      <c r="K13" s="1">
        <v>6</v>
      </c>
      <c r="L13" s="1">
        <v>5</v>
      </c>
      <c r="M13" s="1">
        <v>3</v>
      </c>
      <c r="N13" s="1">
        <v>4</v>
      </c>
      <c r="O13" s="1">
        <v>1</v>
      </c>
      <c r="P13" s="1">
        <v>6</v>
      </c>
      <c r="Q13" s="47">
        <v>2</v>
      </c>
      <c r="R13" s="1">
        <f t="shared" si="13"/>
        <v>21</v>
      </c>
      <c r="V13" s="120"/>
      <c r="W13" s="120"/>
      <c r="X13" s="120"/>
      <c r="Y13" s="120"/>
      <c r="Z13" s="120"/>
      <c r="AA13" s="120"/>
      <c r="AE13" s="1">
        <v>6</v>
      </c>
      <c r="AF13" s="49">
        <v>0</v>
      </c>
      <c r="AG13" s="49">
        <v>2</v>
      </c>
      <c r="AH13" s="49">
        <v>6</v>
      </c>
      <c r="AI13" s="49">
        <v>4</v>
      </c>
      <c r="AM13" s="58"/>
      <c r="AN13" s="58"/>
      <c r="AO13" s="58"/>
      <c r="AP13" s="58"/>
      <c r="AQ13" s="58"/>
      <c r="AR13" s="58"/>
      <c r="AS13" s="58"/>
      <c r="AX13" s="8">
        <v>3</v>
      </c>
      <c r="AY13" s="8">
        <v>7</v>
      </c>
      <c r="AZ13" s="8">
        <v>9</v>
      </c>
      <c r="BA13" s="8">
        <v>5</v>
      </c>
      <c r="BB13" s="8">
        <v>8</v>
      </c>
      <c r="BC13" s="11">
        <v>3</v>
      </c>
      <c r="BD13" s="8">
        <v>6</v>
      </c>
      <c r="BF13" s="11"/>
      <c r="BG13" s="23"/>
      <c r="BI13" s="45"/>
      <c r="BJ13" s="31">
        <v>0.1</v>
      </c>
      <c r="BK13" s="40">
        <v>6</v>
      </c>
      <c r="BL13" s="32">
        <v>6</v>
      </c>
      <c r="BM13" s="32">
        <f t="shared" si="0"/>
        <v>0</v>
      </c>
      <c r="BN13" s="40">
        <f t="shared" si="1"/>
        <v>0</v>
      </c>
      <c r="BO13" s="32">
        <v>5</v>
      </c>
      <c r="BP13" s="32">
        <f t="shared" si="2"/>
        <v>1</v>
      </c>
      <c r="BQ13" s="40">
        <f t="shared" si="3"/>
        <v>1</v>
      </c>
      <c r="BR13" s="33">
        <v>6</v>
      </c>
      <c r="BS13" s="32">
        <f t="shared" si="4"/>
        <v>0</v>
      </c>
      <c r="BT13" s="40">
        <f t="shared" si="5"/>
        <v>0</v>
      </c>
      <c r="BU13" s="33">
        <v>6</v>
      </c>
      <c r="BV13" s="32">
        <f t="shared" si="6"/>
        <v>0</v>
      </c>
      <c r="BW13" s="40">
        <f t="shared" si="7"/>
        <v>0</v>
      </c>
      <c r="BX13" s="33">
        <v>6</v>
      </c>
      <c r="BY13" s="32">
        <f t="shared" si="8"/>
        <v>0</v>
      </c>
      <c r="BZ13" s="40">
        <f t="shared" si="9"/>
        <v>0</v>
      </c>
      <c r="CA13" s="33">
        <v>6</v>
      </c>
      <c r="CB13" s="32">
        <f t="shared" si="10"/>
        <v>0</v>
      </c>
      <c r="CC13" s="40">
        <f t="shared" si="11"/>
        <v>0</v>
      </c>
    </row>
    <row r="14" spans="2:81" ht="18.75" customHeight="1" thickBot="1">
      <c r="B14" s="1">
        <v>7</v>
      </c>
      <c r="C14" s="1">
        <v>2</v>
      </c>
      <c r="D14" s="1">
        <v>4</v>
      </c>
      <c r="E14" s="1">
        <v>5</v>
      </c>
      <c r="F14" s="1">
        <v>1</v>
      </c>
      <c r="G14" s="1">
        <v>3</v>
      </c>
      <c r="H14" s="1">
        <f t="shared" si="12"/>
        <v>15</v>
      </c>
      <c r="K14" s="1">
        <v>7</v>
      </c>
      <c r="L14" s="1">
        <v>2</v>
      </c>
      <c r="M14" s="1">
        <v>4</v>
      </c>
      <c r="N14" s="1">
        <v>5</v>
      </c>
      <c r="O14" s="1">
        <v>1</v>
      </c>
      <c r="P14" s="1">
        <v>6</v>
      </c>
      <c r="Q14" s="47">
        <v>3</v>
      </c>
      <c r="R14" s="1">
        <f t="shared" si="13"/>
        <v>21</v>
      </c>
      <c r="AE14" s="1">
        <v>7</v>
      </c>
      <c r="AF14" s="49">
        <v>0</v>
      </c>
      <c r="AG14" s="49">
        <v>2</v>
      </c>
      <c r="AH14" s="49">
        <v>2</v>
      </c>
      <c r="AI14" s="49">
        <v>5</v>
      </c>
      <c r="AM14" s="59" t="s">
        <v>28</v>
      </c>
      <c r="AN14" s="59">
        <v>413.7727272727273</v>
      </c>
      <c r="AO14" s="59"/>
      <c r="AP14" s="59"/>
      <c r="AQ14" s="59"/>
      <c r="AR14" s="59"/>
      <c r="AS14" s="59"/>
      <c r="AX14" s="8">
        <v>4</v>
      </c>
      <c r="AY14" s="8">
        <v>8</v>
      </c>
      <c r="AZ14" s="8">
        <v>9</v>
      </c>
      <c r="BA14" s="8">
        <v>2</v>
      </c>
      <c r="BB14" s="8">
        <v>3</v>
      </c>
      <c r="BC14" s="1">
        <v>1</v>
      </c>
      <c r="BD14" s="8">
        <v>6</v>
      </c>
      <c r="BF14" s="11"/>
      <c r="BG14" s="23"/>
      <c r="BI14" s="41"/>
      <c r="BJ14" s="30"/>
      <c r="BK14" s="41"/>
      <c r="BL14" s="30"/>
      <c r="BM14" s="30"/>
      <c r="BN14" s="43">
        <f>SUM(BN8:BN13)</f>
        <v>2</v>
      </c>
      <c r="BO14" s="30"/>
      <c r="BP14" s="30"/>
      <c r="BQ14" s="43">
        <f>SUM(BQ8:BQ13)</f>
        <v>28</v>
      </c>
      <c r="BR14" s="30"/>
      <c r="BS14" s="30"/>
      <c r="BT14" s="43">
        <f>SUM(BT8:BT13)</f>
        <v>0</v>
      </c>
      <c r="BU14" s="30"/>
      <c r="BV14" s="30"/>
      <c r="BW14" s="43">
        <f>SUM(BW8:BW13)</f>
        <v>4</v>
      </c>
      <c r="BX14" s="30"/>
      <c r="BY14" s="30"/>
      <c r="BZ14" s="43">
        <f>SUM(BZ8:BZ13)</f>
        <v>2</v>
      </c>
      <c r="CA14" s="30"/>
      <c r="CB14" s="30"/>
      <c r="CC14" s="43">
        <f>SUM(CC8:CC13)</f>
        <v>6</v>
      </c>
    </row>
    <row r="15" spans="2:59" ht="18">
      <c r="B15" s="1">
        <v>8</v>
      </c>
      <c r="C15" s="1">
        <v>5</v>
      </c>
      <c r="D15" s="1">
        <v>3</v>
      </c>
      <c r="E15" s="1">
        <v>2</v>
      </c>
      <c r="F15" s="1">
        <v>4</v>
      </c>
      <c r="G15" s="1">
        <v>1</v>
      </c>
      <c r="H15" s="1">
        <f t="shared" si="12"/>
        <v>15</v>
      </c>
      <c r="K15" s="1">
        <v>8</v>
      </c>
      <c r="L15" s="1">
        <v>1</v>
      </c>
      <c r="M15" s="1">
        <v>6</v>
      </c>
      <c r="N15" s="1">
        <v>2</v>
      </c>
      <c r="O15" s="1">
        <v>4</v>
      </c>
      <c r="P15" s="1">
        <v>5</v>
      </c>
      <c r="Q15" s="47">
        <v>3</v>
      </c>
      <c r="R15" s="1">
        <f t="shared" si="13"/>
        <v>21</v>
      </c>
      <c r="AE15" s="1">
        <v>8</v>
      </c>
      <c r="AF15" s="49">
        <v>2</v>
      </c>
      <c r="AG15" s="49">
        <v>1</v>
      </c>
      <c r="AH15" s="49">
        <v>4</v>
      </c>
      <c r="AI15" s="49">
        <v>6</v>
      </c>
      <c r="AX15" s="8">
        <v>4</v>
      </c>
      <c r="AY15" s="8">
        <v>3</v>
      </c>
      <c r="AZ15" s="8">
        <v>3</v>
      </c>
      <c r="BA15" s="8">
        <v>4</v>
      </c>
      <c r="BB15" s="8">
        <v>3</v>
      </c>
      <c r="BC15" s="1">
        <v>1</v>
      </c>
      <c r="BD15" s="8">
        <v>7</v>
      </c>
      <c r="BF15" s="11"/>
      <c r="BG15" s="23"/>
    </row>
    <row r="16" spans="2:77" ht="18.75">
      <c r="B16" s="1">
        <v>9</v>
      </c>
      <c r="C16" s="1">
        <v>4</v>
      </c>
      <c r="D16" s="1">
        <v>5</v>
      </c>
      <c r="E16" s="1">
        <v>3</v>
      </c>
      <c r="F16" s="1">
        <v>2</v>
      </c>
      <c r="G16" s="1">
        <v>1</v>
      </c>
      <c r="H16" s="1">
        <f t="shared" si="12"/>
        <v>15</v>
      </c>
      <c r="K16" s="1">
        <v>9</v>
      </c>
      <c r="L16" s="1">
        <v>4</v>
      </c>
      <c r="M16" s="1">
        <v>5</v>
      </c>
      <c r="N16" s="1">
        <v>3</v>
      </c>
      <c r="O16" s="1">
        <v>2</v>
      </c>
      <c r="P16" s="1">
        <v>6</v>
      </c>
      <c r="Q16" s="47">
        <v>1</v>
      </c>
      <c r="R16" s="1">
        <f t="shared" si="13"/>
        <v>21</v>
      </c>
      <c r="AE16" s="1">
        <v>9</v>
      </c>
      <c r="AF16" s="49">
        <v>1</v>
      </c>
      <c r="AG16" s="49">
        <v>2</v>
      </c>
      <c r="AH16" s="49">
        <v>4</v>
      </c>
      <c r="AI16" s="49">
        <v>6</v>
      </c>
      <c r="AM16" s="102" t="s">
        <v>69</v>
      </c>
      <c r="AN16" s="102"/>
      <c r="AO16" s="102"/>
      <c r="AP16" s="102"/>
      <c r="AQ16" s="102"/>
      <c r="AR16" s="102"/>
      <c r="AS16" s="102"/>
      <c r="AX16" s="8">
        <v>5</v>
      </c>
      <c r="AY16" s="8">
        <v>8</v>
      </c>
      <c r="AZ16" s="8">
        <v>8</v>
      </c>
      <c r="BA16" s="8">
        <v>3</v>
      </c>
      <c r="BB16" s="8">
        <v>5</v>
      </c>
      <c r="BC16" s="1">
        <v>3</v>
      </c>
      <c r="BD16" s="8">
        <v>3</v>
      </c>
      <c r="BF16" s="11"/>
      <c r="BG16" s="23"/>
      <c r="BJ16" s="102"/>
      <c r="BK16" s="102"/>
      <c r="BL16" s="102"/>
      <c r="BM16" s="102"/>
      <c r="BN16" s="102"/>
      <c r="BO16" s="102"/>
      <c r="BP16" s="102"/>
      <c r="BQ16" s="102"/>
      <c r="BR16" s="102"/>
      <c r="BS16" s="102"/>
      <c r="BT16" s="102"/>
      <c r="BU16" s="102"/>
      <c r="BV16" s="102"/>
      <c r="BW16" s="102"/>
      <c r="BX16" s="102"/>
      <c r="BY16" s="102"/>
    </row>
    <row r="17" spans="2:77" ht="18.75">
      <c r="B17" s="1">
        <v>10</v>
      </c>
      <c r="C17" s="1">
        <v>5</v>
      </c>
      <c r="D17" s="1">
        <v>4</v>
      </c>
      <c r="E17" s="1">
        <v>3</v>
      </c>
      <c r="F17" s="1">
        <v>1</v>
      </c>
      <c r="G17" s="1">
        <v>2</v>
      </c>
      <c r="H17" s="1">
        <f t="shared" si="12"/>
        <v>15</v>
      </c>
      <c r="K17" s="1">
        <v>10</v>
      </c>
      <c r="L17" s="1">
        <v>5</v>
      </c>
      <c r="M17" s="1">
        <v>4</v>
      </c>
      <c r="N17" s="1">
        <v>3</v>
      </c>
      <c r="O17" s="1">
        <v>1</v>
      </c>
      <c r="P17" s="1">
        <v>6</v>
      </c>
      <c r="Q17" s="47">
        <v>2</v>
      </c>
      <c r="R17" s="1">
        <f t="shared" si="13"/>
        <v>21</v>
      </c>
      <c r="AE17" s="1">
        <v>10</v>
      </c>
      <c r="AF17" s="49">
        <v>1</v>
      </c>
      <c r="AG17" s="49">
        <v>0</v>
      </c>
      <c r="AH17" s="49">
        <v>6</v>
      </c>
      <c r="AI17" s="49">
        <v>3</v>
      </c>
      <c r="AM17" s="102"/>
      <c r="AN17" s="102"/>
      <c r="AO17" s="102"/>
      <c r="AP17" s="102"/>
      <c r="AQ17" s="102"/>
      <c r="AR17" s="102"/>
      <c r="AS17" s="102"/>
      <c r="AX17" s="8">
        <v>5</v>
      </c>
      <c r="AY17" s="8">
        <v>2</v>
      </c>
      <c r="AZ17" s="8">
        <v>7</v>
      </c>
      <c r="BA17" s="8">
        <v>4</v>
      </c>
      <c r="BB17" s="8">
        <v>6</v>
      </c>
      <c r="BC17" s="1">
        <v>4</v>
      </c>
      <c r="BD17" s="8">
        <v>2</v>
      </c>
      <c r="BF17" s="11"/>
      <c r="BG17" s="23"/>
      <c r="BJ17" s="102"/>
      <c r="BK17" s="102"/>
      <c r="BL17" s="102"/>
      <c r="BM17" s="102"/>
      <c r="BN17" s="102"/>
      <c r="BO17" s="102"/>
      <c r="BP17" s="102"/>
      <c r="BQ17" s="102"/>
      <c r="BR17" s="102"/>
      <c r="BS17" s="102"/>
      <c r="BT17" s="102"/>
      <c r="BU17" s="102"/>
      <c r="BV17" s="102"/>
      <c r="BW17" s="102"/>
      <c r="BX17" s="102"/>
      <c r="BY17" s="102"/>
    </row>
    <row r="18" spans="2:77" ht="18.75">
      <c r="B18" s="1">
        <v>11</v>
      </c>
      <c r="C18" s="1">
        <v>5</v>
      </c>
      <c r="D18" s="1">
        <v>2</v>
      </c>
      <c r="E18" s="1">
        <v>3</v>
      </c>
      <c r="F18" s="1">
        <v>4</v>
      </c>
      <c r="G18" s="1">
        <v>1</v>
      </c>
      <c r="H18" s="1">
        <f t="shared" si="12"/>
        <v>15</v>
      </c>
      <c r="K18" s="1">
        <v>11</v>
      </c>
      <c r="L18" s="1">
        <v>2</v>
      </c>
      <c r="M18" s="1">
        <v>6</v>
      </c>
      <c r="N18" s="1">
        <v>3</v>
      </c>
      <c r="O18" s="1">
        <v>4</v>
      </c>
      <c r="P18" s="1">
        <v>5</v>
      </c>
      <c r="Q18" s="47">
        <v>1</v>
      </c>
      <c r="R18" s="1">
        <f t="shared" si="13"/>
        <v>21</v>
      </c>
      <c r="AE18" s="1">
        <v>11</v>
      </c>
      <c r="AF18" s="49">
        <v>2</v>
      </c>
      <c r="AG18" s="49">
        <v>2</v>
      </c>
      <c r="AH18" s="49">
        <v>5</v>
      </c>
      <c r="AI18" s="49">
        <v>2</v>
      </c>
      <c r="AM18" s="102"/>
      <c r="AN18" s="102"/>
      <c r="AO18" s="102"/>
      <c r="AP18" s="102"/>
      <c r="AQ18" s="102"/>
      <c r="AR18" s="102"/>
      <c r="AS18" s="102"/>
      <c r="AX18" s="8">
        <v>6</v>
      </c>
      <c r="AY18" s="8">
        <v>5</v>
      </c>
      <c r="AZ18" s="8">
        <v>9</v>
      </c>
      <c r="BA18" s="8">
        <v>1</v>
      </c>
      <c r="BB18" s="8">
        <v>3</v>
      </c>
      <c r="BC18" s="1">
        <v>1</v>
      </c>
      <c r="BD18" s="8">
        <v>7</v>
      </c>
      <c r="BF18" s="11"/>
      <c r="BG18" s="23"/>
      <c r="BJ18" s="102"/>
      <c r="BK18" s="102"/>
      <c r="BL18" s="102"/>
      <c r="BM18" s="102"/>
      <c r="BN18" s="102"/>
      <c r="BO18" s="102"/>
      <c r="BP18" s="102"/>
      <c r="BQ18" s="102"/>
      <c r="BR18" s="102"/>
      <c r="BS18" s="102"/>
      <c r="BT18" s="102"/>
      <c r="BU18" s="102"/>
      <c r="BV18" s="102"/>
      <c r="BW18" s="102"/>
      <c r="BX18" s="102"/>
      <c r="BY18" s="102"/>
    </row>
    <row r="19" spans="2:59" ht="18.75">
      <c r="B19" s="1">
        <v>12</v>
      </c>
      <c r="C19" s="1">
        <v>5</v>
      </c>
      <c r="D19" s="1">
        <v>4</v>
      </c>
      <c r="E19" s="1">
        <v>3</v>
      </c>
      <c r="F19" s="1">
        <v>2</v>
      </c>
      <c r="G19" s="1">
        <v>1</v>
      </c>
      <c r="H19" s="1">
        <f t="shared" si="12"/>
        <v>15</v>
      </c>
      <c r="K19" s="1">
        <v>12</v>
      </c>
      <c r="L19" s="1">
        <v>5</v>
      </c>
      <c r="M19" s="1">
        <v>4</v>
      </c>
      <c r="N19" s="1">
        <v>3</v>
      </c>
      <c r="O19" s="1">
        <v>2</v>
      </c>
      <c r="P19" s="1">
        <v>6</v>
      </c>
      <c r="Q19" s="47">
        <v>1</v>
      </c>
      <c r="R19" s="1">
        <f t="shared" si="13"/>
        <v>21</v>
      </c>
      <c r="AE19" s="1">
        <v>12</v>
      </c>
      <c r="AF19" s="49">
        <v>4</v>
      </c>
      <c r="AG19" s="49">
        <v>2</v>
      </c>
      <c r="AH19" s="49">
        <v>7</v>
      </c>
      <c r="AI19" s="49">
        <v>3</v>
      </c>
      <c r="AM19" s="102"/>
      <c r="AN19" s="102"/>
      <c r="AO19" s="102"/>
      <c r="AP19" s="102"/>
      <c r="AQ19" s="102"/>
      <c r="AR19" s="102"/>
      <c r="AS19" s="102"/>
      <c r="AX19" s="8">
        <v>6</v>
      </c>
      <c r="AY19" s="8">
        <v>8</v>
      </c>
      <c r="AZ19" s="8">
        <v>7</v>
      </c>
      <c r="BA19" s="8">
        <v>2</v>
      </c>
      <c r="BB19" s="8">
        <v>1</v>
      </c>
      <c r="BC19" s="1">
        <v>2</v>
      </c>
      <c r="BD19" s="8">
        <v>7</v>
      </c>
      <c r="BF19" s="11"/>
      <c r="BG19" s="23"/>
    </row>
    <row r="20" spans="2:78" ht="18.75">
      <c r="B20" s="1">
        <v>13</v>
      </c>
      <c r="C20" s="1">
        <v>4</v>
      </c>
      <c r="D20" s="1">
        <v>5</v>
      </c>
      <c r="E20" s="1">
        <v>3</v>
      </c>
      <c r="F20" s="1">
        <v>2</v>
      </c>
      <c r="G20" s="1">
        <v>1</v>
      </c>
      <c r="H20" s="1">
        <f t="shared" si="12"/>
        <v>15</v>
      </c>
      <c r="K20" s="1">
        <v>13</v>
      </c>
      <c r="L20" s="1">
        <v>4</v>
      </c>
      <c r="M20" s="1">
        <v>3</v>
      </c>
      <c r="N20" s="1">
        <v>1</v>
      </c>
      <c r="O20" s="1">
        <v>2</v>
      </c>
      <c r="P20" s="1">
        <v>6</v>
      </c>
      <c r="Q20" s="47">
        <v>5</v>
      </c>
      <c r="R20" s="1">
        <f t="shared" si="13"/>
        <v>21</v>
      </c>
      <c r="AE20" s="1">
        <v>13</v>
      </c>
      <c r="AF20" s="49">
        <v>3</v>
      </c>
      <c r="AG20" s="49">
        <v>1</v>
      </c>
      <c r="AH20" s="49">
        <v>2</v>
      </c>
      <c r="AI20" s="49">
        <v>5</v>
      </c>
      <c r="AM20" s="34"/>
      <c r="AN20" s="34"/>
      <c r="AO20" s="34"/>
      <c r="AP20" s="34"/>
      <c r="AQ20" s="34"/>
      <c r="AR20" s="34"/>
      <c r="AS20" s="34"/>
      <c r="AX20" s="8">
        <v>7</v>
      </c>
      <c r="AY20" s="8">
        <v>9</v>
      </c>
      <c r="AZ20" s="8">
        <v>8</v>
      </c>
      <c r="BA20" s="8">
        <v>5</v>
      </c>
      <c r="BB20" s="8">
        <v>4</v>
      </c>
      <c r="BC20" s="1">
        <v>3</v>
      </c>
      <c r="BD20" s="11">
        <v>6</v>
      </c>
      <c r="BF20" s="11"/>
      <c r="BG20" s="23"/>
      <c r="BJ20" s="108" t="s">
        <v>96</v>
      </c>
      <c r="BK20" s="108"/>
      <c r="BL20" s="108"/>
      <c r="BM20" s="108"/>
      <c r="BN20" s="108"/>
      <c r="BO20" s="108"/>
      <c r="BP20" s="108"/>
      <c r="BQ20" s="108"/>
      <c r="BR20" s="108"/>
      <c r="BS20" s="108"/>
      <c r="BT20" s="108"/>
      <c r="BU20" s="108"/>
      <c r="BV20" s="108"/>
      <c r="BW20" s="108"/>
      <c r="BX20" s="108"/>
      <c r="BY20" s="108"/>
      <c r="BZ20" s="108"/>
    </row>
    <row r="21" spans="2:78" ht="18.75">
      <c r="B21" s="1">
        <v>14</v>
      </c>
      <c r="C21" s="1">
        <v>3</v>
      </c>
      <c r="D21" s="1">
        <v>2</v>
      </c>
      <c r="E21" s="1">
        <v>4</v>
      </c>
      <c r="F21" s="1">
        <v>5</v>
      </c>
      <c r="G21" s="1">
        <v>1</v>
      </c>
      <c r="H21" s="1">
        <f t="shared" si="12"/>
        <v>15</v>
      </c>
      <c r="K21" s="1">
        <v>14</v>
      </c>
      <c r="L21" s="1">
        <v>3</v>
      </c>
      <c r="M21" s="1">
        <v>2</v>
      </c>
      <c r="N21" s="1">
        <v>4</v>
      </c>
      <c r="O21" s="1">
        <v>5</v>
      </c>
      <c r="P21" s="1">
        <v>6</v>
      </c>
      <c r="Q21" s="47">
        <v>1</v>
      </c>
      <c r="R21" s="1">
        <f t="shared" si="13"/>
        <v>21</v>
      </c>
      <c r="AE21" s="1">
        <v>14</v>
      </c>
      <c r="AF21" s="49">
        <v>1</v>
      </c>
      <c r="AG21" s="49">
        <v>1</v>
      </c>
      <c r="AH21" s="49">
        <v>3</v>
      </c>
      <c r="AI21" s="49">
        <v>7</v>
      </c>
      <c r="AM21" s="10"/>
      <c r="AN21" s="10"/>
      <c r="AO21" s="10"/>
      <c r="AP21" s="10"/>
      <c r="AQ21" s="10"/>
      <c r="AR21" s="10"/>
      <c r="AS21" s="10"/>
      <c r="AX21" s="8">
        <v>7</v>
      </c>
      <c r="AY21" s="8">
        <v>7</v>
      </c>
      <c r="AZ21" s="8">
        <v>8</v>
      </c>
      <c r="BA21" s="8">
        <v>5</v>
      </c>
      <c r="BB21" s="8">
        <v>5</v>
      </c>
      <c r="BC21" s="1">
        <v>1</v>
      </c>
      <c r="BD21" s="9">
        <v>5</v>
      </c>
      <c r="BF21" s="11"/>
      <c r="BG21" s="23"/>
      <c r="BJ21" s="108"/>
      <c r="BK21" s="108"/>
      <c r="BL21" s="108"/>
      <c r="BM21" s="108"/>
      <c r="BN21" s="108"/>
      <c r="BO21" s="108"/>
      <c r="BP21" s="108"/>
      <c r="BQ21" s="108"/>
      <c r="BR21" s="108"/>
      <c r="BS21" s="108"/>
      <c r="BT21" s="108"/>
      <c r="BU21" s="108"/>
      <c r="BV21" s="108"/>
      <c r="BW21" s="108"/>
      <c r="BX21" s="108"/>
      <c r="BY21" s="108"/>
      <c r="BZ21" s="108"/>
    </row>
    <row r="22" spans="2:59" ht="24" thickBot="1">
      <c r="B22" s="1">
        <v>15</v>
      </c>
      <c r="C22" s="1">
        <v>5</v>
      </c>
      <c r="D22" s="1">
        <v>4</v>
      </c>
      <c r="E22" s="1">
        <v>3</v>
      </c>
      <c r="F22" s="1">
        <v>1</v>
      </c>
      <c r="G22" s="1">
        <v>2</v>
      </c>
      <c r="H22" s="1">
        <f t="shared" si="12"/>
        <v>15</v>
      </c>
      <c r="K22" s="1">
        <v>15</v>
      </c>
      <c r="L22" s="1">
        <v>5</v>
      </c>
      <c r="M22" s="1">
        <v>4</v>
      </c>
      <c r="N22" s="1">
        <v>3</v>
      </c>
      <c r="O22" s="1">
        <v>6</v>
      </c>
      <c r="P22" s="1">
        <v>2</v>
      </c>
      <c r="Q22" s="47">
        <v>1</v>
      </c>
      <c r="R22" s="1">
        <f t="shared" si="13"/>
        <v>21</v>
      </c>
      <c r="U22" s="85"/>
      <c r="V22" s="106"/>
      <c r="W22" s="85"/>
      <c r="X22" s="78"/>
      <c r="Y22" s="78"/>
      <c r="Z22" s="78"/>
      <c r="AA22" s="76"/>
      <c r="AB22"/>
      <c r="AE22" s="1">
        <v>15</v>
      </c>
      <c r="AF22" s="49">
        <v>1</v>
      </c>
      <c r="AG22" s="49">
        <v>0</v>
      </c>
      <c r="AH22" s="49">
        <v>4</v>
      </c>
      <c r="AI22" s="49">
        <v>3</v>
      </c>
      <c r="AM22" s="25" t="s">
        <v>20</v>
      </c>
      <c r="AN22" s="25"/>
      <c r="AO22" s="25"/>
      <c r="AP22" s="25"/>
      <c r="AQ22" s="25"/>
      <c r="AR22" s="25"/>
      <c r="AS22" s="25"/>
      <c r="AX22" s="8">
        <v>8</v>
      </c>
      <c r="AY22" s="8">
        <v>8</v>
      </c>
      <c r="AZ22" s="8">
        <v>4</v>
      </c>
      <c r="BA22" s="8">
        <v>3</v>
      </c>
      <c r="BB22" s="8">
        <v>3</v>
      </c>
      <c r="BC22" s="1">
        <v>2</v>
      </c>
      <c r="BD22" s="9">
        <v>2</v>
      </c>
      <c r="BF22" s="11"/>
      <c r="BG22" s="23"/>
    </row>
    <row r="23" spans="2:74" ht="23.25">
      <c r="B23" s="1">
        <v>16</v>
      </c>
      <c r="C23" s="1">
        <v>4</v>
      </c>
      <c r="D23" s="1">
        <v>3</v>
      </c>
      <c r="E23" s="1">
        <v>2</v>
      </c>
      <c r="F23" s="1">
        <v>5</v>
      </c>
      <c r="G23" s="1">
        <v>1</v>
      </c>
      <c r="H23" s="1">
        <f t="shared" si="12"/>
        <v>15</v>
      </c>
      <c r="K23" s="1">
        <v>16</v>
      </c>
      <c r="L23" s="1">
        <v>4</v>
      </c>
      <c r="M23" s="1">
        <v>3</v>
      </c>
      <c r="N23" s="1">
        <v>2</v>
      </c>
      <c r="O23" s="1">
        <v>5</v>
      </c>
      <c r="P23" s="1">
        <v>6</v>
      </c>
      <c r="Q23" s="47">
        <v>1</v>
      </c>
      <c r="R23" s="1">
        <f t="shared" si="13"/>
        <v>21</v>
      </c>
      <c r="U23" s="85"/>
      <c r="V23" s="106"/>
      <c r="W23" s="86"/>
      <c r="X23" s="78"/>
      <c r="Y23" s="78"/>
      <c r="Z23" s="78"/>
      <c r="AA23" s="76"/>
      <c r="AB23"/>
      <c r="AE23" s="1">
        <v>16</v>
      </c>
      <c r="AF23" s="49">
        <v>0</v>
      </c>
      <c r="AG23" s="49">
        <v>1</v>
      </c>
      <c r="AH23" s="49">
        <v>1</v>
      </c>
      <c r="AI23" s="49">
        <v>6</v>
      </c>
      <c r="AM23" s="60" t="s">
        <v>21</v>
      </c>
      <c r="AN23" s="60" t="s">
        <v>22</v>
      </c>
      <c r="AO23" s="60" t="s">
        <v>23</v>
      </c>
      <c r="AP23" s="60" t="s">
        <v>24</v>
      </c>
      <c r="AQ23" s="60" t="s">
        <v>25</v>
      </c>
      <c r="AR23" s="60" t="s">
        <v>26</v>
      </c>
      <c r="AS23" s="60" t="s">
        <v>27</v>
      </c>
      <c r="AX23" s="8">
        <v>8</v>
      </c>
      <c r="AY23" s="8">
        <v>8</v>
      </c>
      <c r="AZ23" s="8">
        <v>9</v>
      </c>
      <c r="BA23" s="8">
        <v>5</v>
      </c>
      <c r="BB23" s="8">
        <v>5</v>
      </c>
      <c r="BC23" s="1">
        <v>4</v>
      </c>
      <c r="BD23" s="9">
        <v>3</v>
      </c>
      <c r="BF23" s="11"/>
      <c r="BG23" s="23"/>
      <c r="BV23" s="25"/>
    </row>
    <row r="24" spans="2:65" ht="23.25">
      <c r="B24" s="1">
        <v>17</v>
      </c>
      <c r="C24" s="1">
        <v>5</v>
      </c>
      <c r="D24" s="1">
        <v>2</v>
      </c>
      <c r="E24" s="1">
        <v>4</v>
      </c>
      <c r="F24" s="1">
        <v>3</v>
      </c>
      <c r="G24" s="1">
        <v>1</v>
      </c>
      <c r="H24" s="1">
        <f t="shared" si="12"/>
        <v>15</v>
      </c>
      <c r="K24" s="1">
        <v>17</v>
      </c>
      <c r="L24" s="1">
        <v>1</v>
      </c>
      <c r="M24" s="1">
        <v>5</v>
      </c>
      <c r="N24" s="1">
        <v>4</v>
      </c>
      <c r="O24" s="1">
        <v>3</v>
      </c>
      <c r="P24" s="1">
        <v>6</v>
      </c>
      <c r="Q24" s="47">
        <v>2</v>
      </c>
      <c r="R24" s="1">
        <f t="shared" si="13"/>
        <v>21</v>
      </c>
      <c r="U24" s="85"/>
      <c r="V24" s="78" t="s">
        <v>93</v>
      </c>
      <c r="W24" s="91">
        <f>((12/(25*5*(5+1))*(POWER(55,2)+POWER(84,2)+POWER(87,2)+POWER(68,2)+POWER(81,2))-(3*25*6)))</f>
        <v>11.360000000000014</v>
      </c>
      <c r="X24" s="85"/>
      <c r="Y24" s="85"/>
      <c r="Z24" s="78"/>
      <c r="AA24" s="76"/>
      <c r="AB24"/>
      <c r="AE24" s="1">
        <v>17</v>
      </c>
      <c r="AF24" s="49">
        <v>1</v>
      </c>
      <c r="AG24" s="49">
        <v>1</v>
      </c>
      <c r="AH24" s="49">
        <v>3</v>
      </c>
      <c r="AI24" s="49">
        <v>7</v>
      </c>
      <c r="AM24" s="58" t="s">
        <v>30</v>
      </c>
      <c r="AN24" s="58">
        <v>26.27272727272731</v>
      </c>
      <c r="AO24" s="70">
        <v>21</v>
      </c>
      <c r="AP24" s="70">
        <f>AN24/AO24</f>
        <v>1.2510822510822528</v>
      </c>
      <c r="AQ24" s="99">
        <f>AP24/AP26</f>
        <v>0.6246397694524506</v>
      </c>
      <c r="AR24" s="58">
        <v>0.884688955</v>
      </c>
      <c r="AS24" s="58">
        <v>1.725969003</v>
      </c>
      <c r="AX24" s="8">
        <v>9</v>
      </c>
      <c r="AY24" s="8">
        <v>4</v>
      </c>
      <c r="AZ24" s="8">
        <v>2</v>
      </c>
      <c r="BA24" s="8">
        <v>3</v>
      </c>
      <c r="BB24" s="8">
        <v>2</v>
      </c>
      <c r="BC24" s="1">
        <v>2</v>
      </c>
      <c r="BD24" s="9">
        <v>4</v>
      </c>
      <c r="BF24" s="11"/>
      <c r="BG24" s="23"/>
      <c r="BM24" s="25"/>
    </row>
    <row r="25" spans="2:59" ht="23.25">
      <c r="B25" s="1">
        <v>18</v>
      </c>
      <c r="C25" s="1">
        <v>2</v>
      </c>
      <c r="D25" s="1">
        <v>4</v>
      </c>
      <c r="E25" s="1">
        <v>3</v>
      </c>
      <c r="F25" s="1">
        <v>5</v>
      </c>
      <c r="G25" s="1">
        <v>1</v>
      </c>
      <c r="H25" s="1">
        <f t="shared" si="12"/>
        <v>15</v>
      </c>
      <c r="K25" s="1">
        <v>18</v>
      </c>
      <c r="L25" s="1">
        <v>2</v>
      </c>
      <c r="M25" s="1">
        <v>5</v>
      </c>
      <c r="N25" s="1">
        <v>3</v>
      </c>
      <c r="O25" s="1">
        <v>4</v>
      </c>
      <c r="P25" s="1">
        <v>6</v>
      </c>
      <c r="Q25" s="47">
        <v>1</v>
      </c>
      <c r="R25" s="1">
        <f t="shared" si="13"/>
        <v>21</v>
      </c>
      <c r="U25" s="85"/>
      <c r="V25" s="78" t="s">
        <v>102</v>
      </c>
      <c r="W25" s="78"/>
      <c r="X25" s="78"/>
      <c r="Y25" s="78"/>
      <c r="Z25" s="78"/>
      <c r="AA25" s="76"/>
      <c r="AB25"/>
      <c r="AE25" s="1">
        <v>18</v>
      </c>
      <c r="AF25" s="49">
        <v>0</v>
      </c>
      <c r="AG25" s="49">
        <v>2</v>
      </c>
      <c r="AH25" s="49">
        <v>2</v>
      </c>
      <c r="AI25" s="49">
        <v>5</v>
      </c>
      <c r="AM25" s="58" t="s">
        <v>66</v>
      </c>
      <c r="AN25" s="58">
        <v>261.31818181818187</v>
      </c>
      <c r="AO25" s="70">
        <v>3</v>
      </c>
      <c r="AP25" s="99">
        <f>AN25/AO25</f>
        <v>87.10606060606062</v>
      </c>
      <c r="AQ25" s="70">
        <f>AP25/AP26</f>
        <v>43.49027377521616</v>
      </c>
      <c r="AR25" s="58">
        <v>2.3725039924340266E-15</v>
      </c>
      <c r="AS25" s="70">
        <v>2.76</v>
      </c>
      <c r="AX25" s="8">
        <v>9</v>
      </c>
      <c r="AY25" s="8">
        <v>5</v>
      </c>
      <c r="AZ25" s="8">
        <v>8</v>
      </c>
      <c r="BA25" s="8">
        <v>5</v>
      </c>
      <c r="BB25" s="8">
        <v>2</v>
      </c>
      <c r="BC25" s="1">
        <v>1</v>
      </c>
      <c r="BD25" s="1">
        <v>4</v>
      </c>
      <c r="BF25" s="11"/>
      <c r="BG25" s="23"/>
    </row>
    <row r="26" spans="2:59" ht="23.25">
      <c r="B26" s="1">
        <v>19</v>
      </c>
      <c r="C26" s="1">
        <v>5</v>
      </c>
      <c r="D26" s="1">
        <v>4</v>
      </c>
      <c r="E26" s="1">
        <v>3</v>
      </c>
      <c r="F26" s="1">
        <v>2</v>
      </c>
      <c r="G26" s="1">
        <v>1</v>
      </c>
      <c r="H26" s="1">
        <f t="shared" si="12"/>
        <v>15</v>
      </c>
      <c r="L26" s="3">
        <f>SUM(L8:L25)</f>
        <v>57</v>
      </c>
      <c r="M26" s="3">
        <f aca="true" t="shared" si="14" ref="M26:R26">SUM(M8:M25)</f>
        <v>76</v>
      </c>
      <c r="N26" s="3">
        <f t="shared" si="14"/>
        <v>58</v>
      </c>
      <c r="O26" s="3">
        <f t="shared" si="14"/>
        <v>48</v>
      </c>
      <c r="P26" s="3">
        <f t="shared" si="14"/>
        <v>98</v>
      </c>
      <c r="Q26" s="3">
        <f>SUM(Q8:Q25)</f>
        <v>41</v>
      </c>
      <c r="R26" s="3">
        <f t="shared" si="14"/>
        <v>378</v>
      </c>
      <c r="U26" s="85"/>
      <c r="V26" s="78" t="s">
        <v>95</v>
      </c>
      <c r="W26" s="78"/>
      <c r="X26" s="78"/>
      <c r="Y26" s="85"/>
      <c r="Z26" s="78"/>
      <c r="AA26" s="76"/>
      <c r="AB26"/>
      <c r="AE26" s="1">
        <v>19</v>
      </c>
      <c r="AF26" s="49">
        <v>0</v>
      </c>
      <c r="AG26" s="49">
        <v>1</v>
      </c>
      <c r="AH26" s="49">
        <v>1</v>
      </c>
      <c r="AI26" s="49">
        <v>3</v>
      </c>
      <c r="AM26" s="58" t="s">
        <v>67</v>
      </c>
      <c r="AN26" s="58">
        <v>126.18181818181813</v>
      </c>
      <c r="AO26" s="70">
        <v>63</v>
      </c>
      <c r="AP26" s="70">
        <f>AN26/AO26</f>
        <v>2.0028860028860023</v>
      </c>
      <c r="AQ26" s="70"/>
      <c r="AR26" s="58"/>
      <c r="AS26" s="58"/>
      <c r="AX26" s="8">
        <v>10</v>
      </c>
      <c r="AY26" s="8">
        <v>5</v>
      </c>
      <c r="AZ26" s="8">
        <v>4</v>
      </c>
      <c r="BA26" s="1">
        <v>4</v>
      </c>
      <c r="BB26" s="8">
        <v>3</v>
      </c>
      <c r="BC26" s="1">
        <v>2</v>
      </c>
      <c r="BD26" s="1">
        <v>2</v>
      </c>
      <c r="BF26" s="11"/>
      <c r="BG26" s="23"/>
    </row>
    <row r="27" spans="2:59" ht="18">
      <c r="B27" s="1">
        <v>20</v>
      </c>
      <c r="C27" s="1">
        <v>3</v>
      </c>
      <c r="D27" s="1">
        <v>2</v>
      </c>
      <c r="E27" s="1">
        <v>4</v>
      </c>
      <c r="F27" s="1">
        <v>5</v>
      </c>
      <c r="G27" s="1">
        <v>1</v>
      </c>
      <c r="H27" s="1">
        <f t="shared" si="12"/>
        <v>15</v>
      </c>
      <c r="U27" s="85"/>
      <c r="V27" s="76"/>
      <c r="W27" s="76"/>
      <c r="X27" s="76"/>
      <c r="Y27" s="76"/>
      <c r="Z27" s="76"/>
      <c r="AA27" s="76"/>
      <c r="AB27"/>
      <c r="AE27" s="1">
        <v>20</v>
      </c>
      <c r="AF27" s="49">
        <v>1</v>
      </c>
      <c r="AG27" s="49">
        <v>1</v>
      </c>
      <c r="AH27" s="49">
        <v>5</v>
      </c>
      <c r="AI27" s="49">
        <v>6</v>
      </c>
      <c r="AM27" s="58"/>
      <c r="AN27" s="58"/>
      <c r="AO27" s="70"/>
      <c r="AP27" s="70"/>
      <c r="AQ27" s="70"/>
      <c r="AR27" s="58"/>
      <c r="AS27" s="58"/>
      <c r="AX27" s="11">
        <v>10</v>
      </c>
      <c r="AY27" s="8">
        <v>5</v>
      </c>
      <c r="AZ27" s="11">
        <v>8</v>
      </c>
      <c r="BA27" s="8">
        <v>5</v>
      </c>
      <c r="BB27" s="11">
        <v>1</v>
      </c>
      <c r="BC27" s="1">
        <v>2</v>
      </c>
      <c r="BD27" s="9">
        <v>2</v>
      </c>
      <c r="BF27" s="11"/>
      <c r="BG27" s="23"/>
    </row>
    <row r="28" spans="2:59" ht="26.25" customHeight="1" thickBot="1">
      <c r="B28" s="1">
        <v>21</v>
      </c>
      <c r="C28" s="1">
        <v>5</v>
      </c>
      <c r="D28" s="1">
        <v>3</v>
      </c>
      <c r="E28" s="1">
        <v>4</v>
      </c>
      <c r="F28" s="1">
        <v>1</v>
      </c>
      <c r="G28" s="1">
        <v>2</v>
      </c>
      <c r="H28" s="1">
        <f t="shared" si="12"/>
        <v>15</v>
      </c>
      <c r="J28" s="62"/>
      <c r="K28" s="119"/>
      <c r="L28" s="119"/>
      <c r="M28" s="119"/>
      <c r="N28" s="119"/>
      <c r="O28" s="119"/>
      <c r="P28" s="119"/>
      <c r="Q28" s="119"/>
      <c r="R28" s="119"/>
      <c r="U28" s="85"/>
      <c r="V28" s="78" t="s">
        <v>100</v>
      </c>
      <c r="W28" s="85"/>
      <c r="X28" s="78"/>
      <c r="Y28" s="78"/>
      <c r="Z28" s="78"/>
      <c r="AA28" s="76"/>
      <c r="AB28"/>
      <c r="AE28" s="1">
        <v>21</v>
      </c>
      <c r="AF28" s="49">
        <v>3</v>
      </c>
      <c r="AG28" s="49">
        <v>0</v>
      </c>
      <c r="AH28" s="49">
        <v>3</v>
      </c>
      <c r="AI28" s="49">
        <v>6</v>
      </c>
      <c r="AM28" s="59" t="s">
        <v>28</v>
      </c>
      <c r="AN28" s="59">
        <v>413.7727272727273</v>
      </c>
      <c r="AO28" s="71">
        <v>87</v>
      </c>
      <c r="AP28" s="71"/>
      <c r="AQ28" s="71"/>
      <c r="AR28" s="59"/>
      <c r="AS28" s="59"/>
      <c r="AX28" s="9">
        <v>11</v>
      </c>
      <c r="AY28" s="1">
        <v>2</v>
      </c>
      <c r="AZ28" s="11">
        <v>9</v>
      </c>
      <c r="BA28" s="11">
        <v>6</v>
      </c>
      <c r="BB28" s="11">
        <v>2</v>
      </c>
      <c r="BC28" s="1">
        <v>3</v>
      </c>
      <c r="BD28" s="9">
        <v>3</v>
      </c>
      <c r="BF28" s="11"/>
      <c r="BG28" s="23"/>
    </row>
    <row r="29" spans="2:59" ht="23.25" customHeight="1">
      <c r="B29" s="1">
        <v>22</v>
      </c>
      <c r="C29" s="1">
        <v>5</v>
      </c>
      <c r="D29" s="1">
        <v>2</v>
      </c>
      <c r="E29" s="1">
        <v>4</v>
      </c>
      <c r="F29" s="1">
        <v>3</v>
      </c>
      <c r="G29" s="1">
        <v>1</v>
      </c>
      <c r="H29" s="1">
        <f t="shared" si="12"/>
        <v>15</v>
      </c>
      <c r="J29" s="37"/>
      <c r="K29" s="119"/>
      <c r="L29" s="119"/>
      <c r="M29" s="119"/>
      <c r="N29" s="119"/>
      <c r="O29" s="119"/>
      <c r="P29" s="119"/>
      <c r="Q29" s="119"/>
      <c r="R29" s="119"/>
      <c r="U29" s="85"/>
      <c r="V29" s="85"/>
      <c r="W29" s="85"/>
      <c r="X29" s="83"/>
      <c r="Y29" s="92"/>
      <c r="Z29" s="85"/>
      <c r="AA29" s="85"/>
      <c r="AE29" s="1">
        <v>22</v>
      </c>
      <c r="AF29" s="49">
        <v>1</v>
      </c>
      <c r="AG29" s="49">
        <v>2</v>
      </c>
      <c r="AH29" s="49">
        <v>2</v>
      </c>
      <c r="AI29" s="49">
        <v>7</v>
      </c>
      <c r="AM29" s="10"/>
      <c r="AN29" s="10"/>
      <c r="AO29" s="10"/>
      <c r="AP29" s="10"/>
      <c r="AQ29" s="10"/>
      <c r="AR29" s="10"/>
      <c r="AS29" s="10"/>
      <c r="AX29" s="9">
        <v>11</v>
      </c>
      <c r="AY29" s="8">
        <v>2</v>
      </c>
      <c r="AZ29" s="11">
        <v>2</v>
      </c>
      <c r="BA29" s="11">
        <v>8</v>
      </c>
      <c r="BB29" s="11">
        <v>1</v>
      </c>
      <c r="BC29" s="1">
        <v>3</v>
      </c>
      <c r="BD29" s="9">
        <v>3</v>
      </c>
      <c r="BF29" s="11"/>
      <c r="BG29" s="23"/>
    </row>
    <row r="30" spans="2:59" ht="21" customHeight="1">
      <c r="B30" s="1">
        <v>23</v>
      </c>
      <c r="C30" s="1">
        <v>4</v>
      </c>
      <c r="D30" s="1">
        <v>5</v>
      </c>
      <c r="E30" s="1">
        <v>3</v>
      </c>
      <c r="F30" s="1">
        <v>2</v>
      </c>
      <c r="G30" s="1">
        <v>1</v>
      </c>
      <c r="H30" s="1">
        <f t="shared" si="12"/>
        <v>15</v>
      </c>
      <c r="J30" s="36"/>
      <c r="K30" s="119"/>
      <c r="L30" s="119"/>
      <c r="M30" s="119"/>
      <c r="N30" s="119"/>
      <c r="O30" s="119"/>
      <c r="P30" s="119"/>
      <c r="Q30" s="119"/>
      <c r="R30" s="119"/>
      <c r="U30" s="85"/>
      <c r="V30" s="85"/>
      <c r="W30" s="86"/>
      <c r="X30" s="83" t="s">
        <v>50</v>
      </c>
      <c r="Y30" s="92">
        <v>87</v>
      </c>
      <c r="Z30" s="85" t="s">
        <v>81</v>
      </c>
      <c r="AA30" s="85"/>
      <c r="AE30" s="1">
        <v>23</v>
      </c>
      <c r="AF30" s="49">
        <v>3</v>
      </c>
      <c r="AG30" s="49">
        <v>2</v>
      </c>
      <c r="AH30" s="49">
        <v>4</v>
      </c>
      <c r="AI30" s="49">
        <v>4</v>
      </c>
      <c r="AL30" s="10"/>
      <c r="AM30" s="109" t="s">
        <v>125</v>
      </c>
      <c r="AN30" s="109"/>
      <c r="AO30" s="109"/>
      <c r="AP30" s="109"/>
      <c r="AQ30" s="109"/>
      <c r="AR30" s="109"/>
      <c r="AS30" s="109"/>
      <c r="AX30" s="9">
        <v>12</v>
      </c>
      <c r="AY30" s="1">
        <v>3</v>
      </c>
      <c r="AZ30" s="11">
        <v>7</v>
      </c>
      <c r="BA30" s="11">
        <v>5</v>
      </c>
      <c r="BB30" s="11">
        <v>2</v>
      </c>
      <c r="BC30" s="1">
        <v>4</v>
      </c>
      <c r="BD30" s="9">
        <v>6</v>
      </c>
      <c r="BF30" s="11"/>
      <c r="BG30" s="23"/>
    </row>
    <row r="31" spans="2:59" ht="23.25">
      <c r="B31" s="1">
        <v>24</v>
      </c>
      <c r="C31" s="1">
        <v>4</v>
      </c>
      <c r="D31" s="1">
        <v>5</v>
      </c>
      <c r="E31" s="1">
        <v>3</v>
      </c>
      <c r="F31" s="1">
        <v>2</v>
      </c>
      <c r="G31" s="1">
        <v>1</v>
      </c>
      <c r="H31" s="1">
        <f t="shared" si="12"/>
        <v>15</v>
      </c>
      <c r="J31" s="36"/>
      <c r="K31" s="36"/>
      <c r="L31" s="36"/>
      <c r="M31" s="36"/>
      <c r="N31" s="36"/>
      <c r="U31" s="85"/>
      <c r="V31" s="85"/>
      <c r="W31" s="85"/>
      <c r="X31" s="83" t="s">
        <v>49</v>
      </c>
      <c r="Y31" s="92">
        <v>84</v>
      </c>
      <c r="Z31" s="85" t="s">
        <v>81</v>
      </c>
      <c r="AA31" s="85"/>
      <c r="AE31" s="1">
        <v>24</v>
      </c>
      <c r="AF31" s="49">
        <v>2</v>
      </c>
      <c r="AG31" s="49">
        <v>0</v>
      </c>
      <c r="AH31" s="49">
        <v>5</v>
      </c>
      <c r="AI31" s="49">
        <v>6</v>
      </c>
      <c r="AL31" s="10"/>
      <c r="AM31" s="109"/>
      <c r="AN31" s="109"/>
      <c r="AO31" s="109"/>
      <c r="AP31" s="109"/>
      <c r="AQ31" s="109"/>
      <c r="AR31" s="109"/>
      <c r="AS31" s="109"/>
      <c r="AX31" s="9">
        <v>12</v>
      </c>
      <c r="AY31" s="9">
        <v>6</v>
      </c>
      <c r="AZ31" s="9">
        <v>8</v>
      </c>
      <c r="BA31" s="9">
        <v>4</v>
      </c>
      <c r="BB31" s="9">
        <v>1</v>
      </c>
      <c r="BC31" s="1">
        <v>1</v>
      </c>
      <c r="BD31" s="9">
        <v>6</v>
      </c>
      <c r="BF31" s="10"/>
      <c r="BG31" s="23"/>
    </row>
    <row r="32" spans="2:59" ht="18.75">
      <c r="B32" s="1">
        <v>25</v>
      </c>
      <c r="C32" s="1">
        <v>5</v>
      </c>
      <c r="D32" s="1">
        <v>4</v>
      </c>
      <c r="E32" s="1">
        <v>2</v>
      </c>
      <c r="F32" s="1">
        <v>3</v>
      </c>
      <c r="G32" s="13">
        <v>1</v>
      </c>
      <c r="H32" s="1">
        <f t="shared" si="12"/>
        <v>15</v>
      </c>
      <c r="U32" s="85"/>
      <c r="V32" s="85"/>
      <c r="W32" s="85"/>
      <c r="X32" s="83" t="s">
        <v>52</v>
      </c>
      <c r="Y32" s="92">
        <v>81</v>
      </c>
      <c r="Z32" s="85" t="s">
        <v>81</v>
      </c>
      <c r="AA32" s="85"/>
      <c r="AE32" s="1">
        <v>25</v>
      </c>
      <c r="AF32" s="49">
        <v>2</v>
      </c>
      <c r="AG32" s="49">
        <v>0</v>
      </c>
      <c r="AH32" s="49">
        <v>2</v>
      </c>
      <c r="AI32" s="49">
        <v>4</v>
      </c>
      <c r="AL32" s="10"/>
      <c r="AM32" s="76"/>
      <c r="AN32" s="76"/>
      <c r="AO32" s="76"/>
      <c r="AP32" s="76"/>
      <c r="AQ32" s="76"/>
      <c r="AR32" s="76"/>
      <c r="AS32" s="76"/>
      <c r="AX32" s="9">
        <v>13</v>
      </c>
      <c r="AY32" s="9">
        <v>6</v>
      </c>
      <c r="AZ32" s="9">
        <v>9</v>
      </c>
      <c r="BA32" s="9">
        <v>6</v>
      </c>
      <c r="BB32" s="9">
        <v>4</v>
      </c>
      <c r="BC32" s="1">
        <v>3</v>
      </c>
      <c r="BD32" s="9">
        <v>4</v>
      </c>
      <c r="BF32" s="10"/>
      <c r="BG32" s="23"/>
    </row>
    <row r="33" spans="2:56" ht="21">
      <c r="B33" s="1">
        <v>26</v>
      </c>
      <c r="C33" s="1">
        <v>5</v>
      </c>
      <c r="D33" s="1">
        <v>3</v>
      </c>
      <c r="E33" s="1">
        <v>4</v>
      </c>
      <c r="F33" s="1">
        <v>1</v>
      </c>
      <c r="G33" s="13">
        <v>2</v>
      </c>
      <c r="H33" s="1">
        <f t="shared" si="12"/>
        <v>15</v>
      </c>
      <c r="U33" s="85"/>
      <c r="V33" s="85"/>
      <c r="W33" s="85"/>
      <c r="X33" s="83" t="s">
        <v>51</v>
      </c>
      <c r="Y33" s="92">
        <v>68</v>
      </c>
      <c r="Z33" s="85" t="s">
        <v>90</v>
      </c>
      <c r="AA33" s="85"/>
      <c r="AE33" s="1">
        <v>26</v>
      </c>
      <c r="AF33" s="49">
        <v>0</v>
      </c>
      <c r="AG33" s="49">
        <v>3</v>
      </c>
      <c r="AH33" s="49">
        <v>3</v>
      </c>
      <c r="AI33" s="49">
        <v>8</v>
      </c>
      <c r="AM33" s="93" t="s">
        <v>150</v>
      </c>
      <c r="AN33" s="5"/>
      <c r="AO33" s="70" t="s">
        <v>128</v>
      </c>
      <c r="AP33" s="5">
        <v>6.136363636363637</v>
      </c>
      <c r="AQ33" s="5" t="s">
        <v>81</v>
      </c>
      <c r="AR33" s="5" t="s">
        <v>132</v>
      </c>
      <c r="AS33" s="5">
        <f>AP33-AP34</f>
        <v>2.090909090909091</v>
      </c>
      <c r="AX33" s="9">
        <v>13</v>
      </c>
      <c r="AY33" s="9">
        <v>4</v>
      </c>
      <c r="AZ33" s="9">
        <v>8</v>
      </c>
      <c r="BA33" s="9">
        <v>8</v>
      </c>
      <c r="BB33" s="9">
        <v>3</v>
      </c>
      <c r="BC33" s="1">
        <v>5</v>
      </c>
      <c r="BD33" s="9">
        <v>3</v>
      </c>
    </row>
    <row r="34" spans="2:56" ht="18.75">
      <c r="B34" s="1">
        <v>27</v>
      </c>
      <c r="C34" s="1">
        <v>5</v>
      </c>
      <c r="D34" s="1">
        <v>4</v>
      </c>
      <c r="E34" s="1">
        <v>1</v>
      </c>
      <c r="F34" s="1">
        <v>2</v>
      </c>
      <c r="G34" s="19">
        <v>3</v>
      </c>
      <c r="H34" s="1">
        <f t="shared" si="12"/>
        <v>15</v>
      </c>
      <c r="U34" s="85"/>
      <c r="V34" s="85"/>
      <c r="W34" s="85"/>
      <c r="X34" s="81" t="s">
        <v>48</v>
      </c>
      <c r="Y34" s="92">
        <v>55</v>
      </c>
      <c r="Z34" s="85" t="s">
        <v>82</v>
      </c>
      <c r="AA34" s="85"/>
      <c r="AE34" s="1">
        <v>27</v>
      </c>
      <c r="AF34" s="49">
        <v>2</v>
      </c>
      <c r="AG34" s="49">
        <v>1</v>
      </c>
      <c r="AH34" s="49">
        <v>2</v>
      </c>
      <c r="AI34" s="49">
        <v>3</v>
      </c>
      <c r="AM34" s="5"/>
      <c r="AN34" s="5"/>
      <c r="AO34" s="70" t="s">
        <v>131</v>
      </c>
      <c r="AP34" s="5">
        <v>4.045454545454546</v>
      </c>
      <c r="AQ34" s="5" t="s">
        <v>82</v>
      </c>
      <c r="AR34" s="5" t="s">
        <v>133</v>
      </c>
      <c r="AS34" s="5">
        <f>AP34-AP35</f>
        <v>0.954545454545455</v>
      </c>
      <c r="AX34" s="9">
        <v>14</v>
      </c>
      <c r="AY34" s="9">
        <v>3</v>
      </c>
      <c r="AZ34" s="9">
        <v>7</v>
      </c>
      <c r="BA34" s="9">
        <v>8</v>
      </c>
      <c r="BB34" s="9">
        <v>5</v>
      </c>
      <c r="BC34" s="1">
        <v>4</v>
      </c>
      <c r="BD34" s="9">
        <v>4</v>
      </c>
    </row>
    <row r="35" spans="2:56" ht="21">
      <c r="B35" s="2" t="s">
        <v>0</v>
      </c>
      <c r="C35" s="3">
        <f>SUM(C8:C34)</f>
        <v>118</v>
      </c>
      <c r="D35" s="3">
        <f>SUM(D8:D34)</f>
        <v>96</v>
      </c>
      <c r="E35" s="3">
        <f>SUM(E8:E34)</f>
        <v>88</v>
      </c>
      <c r="F35" s="3">
        <v>65</v>
      </c>
      <c r="G35" s="3">
        <v>38</v>
      </c>
      <c r="H35" s="1">
        <f>SUM(C35:G35)</f>
        <v>405</v>
      </c>
      <c r="U35" s="85"/>
      <c r="V35" s="85"/>
      <c r="W35" s="85"/>
      <c r="X35" s="85"/>
      <c r="Y35" s="85"/>
      <c r="Z35" s="85"/>
      <c r="AA35" s="85"/>
      <c r="AE35" s="1">
        <v>28</v>
      </c>
      <c r="AF35" s="49">
        <v>1</v>
      </c>
      <c r="AG35" s="49">
        <v>3</v>
      </c>
      <c r="AH35" s="49">
        <v>3</v>
      </c>
      <c r="AI35" s="49">
        <v>5</v>
      </c>
      <c r="AM35" s="93" t="s">
        <v>151</v>
      </c>
      <c r="AN35" s="5"/>
      <c r="AO35" s="70" t="s">
        <v>129</v>
      </c>
      <c r="AP35" s="5">
        <v>3.090909090909091</v>
      </c>
      <c r="AQ35" s="5" t="s">
        <v>82</v>
      </c>
      <c r="AR35" s="5" t="s">
        <v>134</v>
      </c>
      <c r="AS35" s="5">
        <f>AP34-AP36</f>
        <v>2.6818181818181825</v>
      </c>
      <c r="AX35" s="9">
        <v>14</v>
      </c>
      <c r="AY35" s="9">
        <v>3</v>
      </c>
      <c r="AZ35" s="9">
        <v>8</v>
      </c>
      <c r="BA35" s="9">
        <v>6</v>
      </c>
      <c r="BB35" s="9">
        <v>6</v>
      </c>
      <c r="BC35" s="1">
        <v>5</v>
      </c>
      <c r="BD35" s="9">
        <v>5</v>
      </c>
    </row>
    <row r="36" spans="2:56" ht="23.25" customHeight="1">
      <c r="B36" s="2"/>
      <c r="C36" s="20"/>
      <c r="D36" s="20"/>
      <c r="E36" s="20"/>
      <c r="F36" s="3"/>
      <c r="U36" s="85"/>
      <c r="V36" s="107" t="s">
        <v>103</v>
      </c>
      <c r="W36" s="107"/>
      <c r="X36" s="107"/>
      <c r="Y36" s="107"/>
      <c r="Z36" s="107"/>
      <c r="AA36" s="107"/>
      <c r="AE36" s="1">
        <v>29</v>
      </c>
      <c r="AF36" s="49">
        <v>2</v>
      </c>
      <c r="AG36" s="49">
        <v>3</v>
      </c>
      <c r="AH36" s="49">
        <v>2</v>
      </c>
      <c r="AI36" s="49">
        <v>5</v>
      </c>
      <c r="AM36" s="5"/>
      <c r="AN36" s="5"/>
      <c r="AO36" s="70" t="s">
        <v>130</v>
      </c>
      <c r="AP36" s="5">
        <v>1.3636363636363635</v>
      </c>
      <c r="AQ36" s="5" t="s">
        <v>83</v>
      </c>
      <c r="AR36" s="5" t="s">
        <v>135</v>
      </c>
      <c r="AS36" s="5">
        <f>AP35-AP36</f>
        <v>1.7272727272727273</v>
      </c>
      <c r="AX36" s="9">
        <v>15</v>
      </c>
      <c r="AY36" s="9">
        <v>7</v>
      </c>
      <c r="AZ36" s="9">
        <v>9</v>
      </c>
      <c r="BA36" s="9">
        <v>8</v>
      </c>
      <c r="BB36" s="9">
        <v>5</v>
      </c>
      <c r="BC36" s="1">
        <v>1</v>
      </c>
      <c r="BD36" s="8">
        <v>7</v>
      </c>
    </row>
    <row r="37" spans="5:56" ht="18">
      <c r="E37" s="19"/>
      <c r="F37" s="19"/>
      <c r="G37" s="19"/>
      <c r="J37" s="12" t="s">
        <v>158</v>
      </c>
      <c r="K37" s="12">
        <f>12/(18*6*7)*((57*57)+(76*76)+(58*58)+(48*48)+(98*98)+(41*41))-3*18*7</f>
        <v>34.34920634920633</v>
      </c>
      <c r="U37" s="85"/>
      <c r="V37" s="107"/>
      <c r="W37" s="107"/>
      <c r="X37" s="107"/>
      <c r="Y37" s="107"/>
      <c r="Z37" s="107"/>
      <c r="AA37" s="107"/>
      <c r="AE37" s="1">
        <v>30</v>
      </c>
      <c r="AF37" s="49">
        <v>0</v>
      </c>
      <c r="AG37" s="49">
        <v>1</v>
      </c>
      <c r="AH37" s="49">
        <v>4</v>
      </c>
      <c r="AI37" s="49">
        <v>3</v>
      </c>
      <c r="AM37" s="93" t="s">
        <v>126</v>
      </c>
      <c r="AN37" s="5"/>
      <c r="AO37" s="5"/>
      <c r="AP37" s="5"/>
      <c r="AQ37" s="5"/>
      <c r="AR37" s="5"/>
      <c r="AS37" s="5"/>
      <c r="AX37" s="9">
        <v>15</v>
      </c>
      <c r="AY37" s="9">
        <v>7</v>
      </c>
      <c r="AZ37" s="9">
        <v>8</v>
      </c>
      <c r="BA37" s="9">
        <v>6</v>
      </c>
      <c r="BB37" s="9">
        <v>6</v>
      </c>
      <c r="BC37" s="1">
        <v>3</v>
      </c>
      <c r="BD37" s="8">
        <v>3</v>
      </c>
    </row>
    <row r="38" spans="1:56" ht="23.25" customHeight="1">
      <c r="A38" s="61"/>
      <c r="B38" s="97"/>
      <c r="C38" s="97"/>
      <c r="D38" s="97"/>
      <c r="E38" s="97"/>
      <c r="F38" s="97"/>
      <c r="G38" s="97"/>
      <c r="K38" s="85"/>
      <c r="L38" s="85"/>
      <c r="M38" s="85"/>
      <c r="N38" s="85"/>
      <c r="O38" s="85"/>
      <c r="P38" s="85"/>
      <c r="Q38" s="85"/>
      <c r="R38" s="85"/>
      <c r="U38" s="85"/>
      <c r="V38" s="107"/>
      <c r="W38" s="107"/>
      <c r="X38" s="107"/>
      <c r="Y38" s="107"/>
      <c r="Z38" s="107"/>
      <c r="AA38" s="107"/>
      <c r="AE38" s="1">
        <v>31</v>
      </c>
      <c r="AF38" s="50">
        <v>1</v>
      </c>
      <c r="AG38" s="50">
        <v>1</v>
      </c>
      <c r="AH38" s="50">
        <v>4</v>
      </c>
      <c r="AI38" s="50">
        <v>2</v>
      </c>
      <c r="AM38" s="5"/>
      <c r="AN38" s="5"/>
      <c r="AO38" s="5"/>
      <c r="AP38" s="76"/>
      <c r="AQ38" s="5"/>
      <c r="AR38" s="5"/>
      <c r="AS38" s="5"/>
      <c r="AT38" s="25"/>
      <c r="AU38" s="72"/>
      <c r="AX38" s="9">
        <v>16</v>
      </c>
      <c r="AY38" s="9">
        <v>7</v>
      </c>
      <c r="AZ38" s="9">
        <v>7</v>
      </c>
      <c r="BA38" s="9">
        <v>8</v>
      </c>
      <c r="BB38" s="9">
        <v>5</v>
      </c>
      <c r="BC38" s="1">
        <v>6</v>
      </c>
      <c r="BD38" s="8">
        <v>2</v>
      </c>
    </row>
    <row r="39" spans="1:56" ht="23.25" customHeight="1">
      <c r="A39" s="61"/>
      <c r="B39" s="97"/>
      <c r="C39" s="97"/>
      <c r="D39" s="97"/>
      <c r="E39" s="97"/>
      <c r="F39" s="97"/>
      <c r="G39" s="97"/>
      <c r="K39" s="106"/>
      <c r="L39" s="85"/>
      <c r="M39" s="78"/>
      <c r="N39" s="78"/>
      <c r="O39" s="78"/>
      <c r="P39" s="76"/>
      <c r="Q39" s="76"/>
      <c r="R39" s="76"/>
      <c r="S39"/>
      <c r="U39" s="85"/>
      <c r="V39" s="107"/>
      <c r="W39" s="107"/>
      <c r="X39" s="107"/>
      <c r="Y39" s="107"/>
      <c r="Z39" s="107"/>
      <c r="AA39" s="107"/>
      <c r="AE39" s="1">
        <v>32</v>
      </c>
      <c r="AF39" s="50">
        <v>3</v>
      </c>
      <c r="AG39" s="50">
        <v>2</v>
      </c>
      <c r="AH39" s="50">
        <v>3</v>
      </c>
      <c r="AI39" s="50">
        <v>4</v>
      </c>
      <c r="AM39" s="93" t="s">
        <v>127</v>
      </c>
      <c r="AN39" s="5"/>
      <c r="AO39" s="5"/>
      <c r="AP39" s="76"/>
      <c r="AQ39" s="5"/>
      <c r="AR39" s="5"/>
      <c r="AS39" s="5"/>
      <c r="AT39" s="25"/>
      <c r="AU39" s="72"/>
      <c r="AX39" s="9">
        <v>16</v>
      </c>
      <c r="AY39" s="9">
        <v>8</v>
      </c>
      <c r="AZ39" s="9">
        <v>7</v>
      </c>
      <c r="BA39" s="9">
        <v>6</v>
      </c>
      <c r="BB39" s="9">
        <v>3</v>
      </c>
      <c r="BC39" s="1">
        <v>1</v>
      </c>
      <c r="BD39" s="8">
        <v>7</v>
      </c>
    </row>
    <row r="40" spans="1:56" ht="23.25" customHeight="1">
      <c r="A40" s="61"/>
      <c r="B40" s="97"/>
      <c r="C40" s="97"/>
      <c r="D40" s="97"/>
      <c r="E40" s="97"/>
      <c r="F40" s="97"/>
      <c r="G40" s="97"/>
      <c r="K40" s="106"/>
      <c r="L40" s="86"/>
      <c r="M40" s="78"/>
      <c r="N40" s="78"/>
      <c r="O40" s="78"/>
      <c r="P40" s="76"/>
      <c r="Q40" s="76"/>
      <c r="R40" s="76"/>
      <c r="S40"/>
      <c r="U40" s="85"/>
      <c r="V40" s="85"/>
      <c r="W40" s="85"/>
      <c r="X40" s="85"/>
      <c r="Y40" s="85"/>
      <c r="Z40" s="85"/>
      <c r="AA40" s="85"/>
      <c r="AE40" s="2" t="s">
        <v>0</v>
      </c>
      <c r="AF40" s="3">
        <f>SUM(AF8:AF39)</f>
        <v>44</v>
      </c>
      <c r="AG40" s="3">
        <f>SUM(AG8:AG39)</f>
        <v>46</v>
      </c>
      <c r="AH40" s="3">
        <f>SUM(AH8:AH39)</f>
        <v>116</v>
      </c>
      <c r="AI40" s="3">
        <f>SUM(AI8:AI39)</f>
        <v>149</v>
      </c>
      <c r="AM40" s="76"/>
      <c r="AN40" s="76"/>
      <c r="AO40" s="76"/>
      <c r="AP40" s="76"/>
      <c r="AQ40" s="76"/>
      <c r="AR40" s="76"/>
      <c r="AS40" s="76"/>
      <c r="AX40" s="9">
        <v>17</v>
      </c>
      <c r="AY40" s="9">
        <v>6</v>
      </c>
      <c r="AZ40" s="9">
        <v>8</v>
      </c>
      <c r="BA40" s="9">
        <v>8</v>
      </c>
      <c r="BB40" s="9">
        <v>1</v>
      </c>
      <c r="BC40" s="1">
        <v>2</v>
      </c>
      <c r="BD40" s="8">
        <v>7</v>
      </c>
    </row>
    <row r="41" spans="1:56" ht="23.25">
      <c r="A41" s="61"/>
      <c r="B41" s="61"/>
      <c r="C41" s="61"/>
      <c r="D41" s="61"/>
      <c r="E41" s="61"/>
      <c r="F41" s="61"/>
      <c r="G41" s="61"/>
      <c r="K41" s="78" t="s">
        <v>93</v>
      </c>
      <c r="L41" s="78">
        <f>((12/(18*6*(6+1))*(57*57+76*76+58*58+48*48+98*98+41*41))-(3*18*(6+1)))</f>
        <v>34.34920634920633</v>
      </c>
      <c r="M41" s="78" t="s">
        <v>94</v>
      </c>
      <c r="N41" s="85"/>
      <c r="O41" s="78"/>
      <c r="P41" s="76"/>
      <c r="Q41" s="76"/>
      <c r="R41" s="76"/>
      <c r="S41"/>
      <c r="W41" s="36"/>
      <c r="AE41" s="2" t="s">
        <v>1</v>
      </c>
      <c r="AF41" s="21">
        <f>AVERAGE(AF8:AF39)</f>
        <v>1.375</v>
      </c>
      <c r="AG41" s="21">
        <f>AVERAGE(AG8:AG39)</f>
        <v>1.4375</v>
      </c>
      <c r="AH41" s="21">
        <f>AVERAGE(AH8:AH39)</f>
        <v>3.625</v>
      </c>
      <c r="AI41" s="21">
        <f>AVERAGE(AI8:AI39)</f>
        <v>4.65625</v>
      </c>
      <c r="AM41" s="110" t="s">
        <v>137</v>
      </c>
      <c r="AN41" s="110"/>
      <c r="AO41" s="110"/>
      <c r="AP41" s="110"/>
      <c r="AQ41" s="110"/>
      <c r="AR41" s="110"/>
      <c r="AS41" s="110"/>
      <c r="AX41" s="9">
        <v>17</v>
      </c>
      <c r="AY41" s="9">
        <v>6</v>
      </c>
      <c r="AZ41" s="9">
        <v>9</v>
      </c>
      <c r="BA41" s="9">
        <v>9</v>
      </c>
      <c r="BB41" s="9">
        <v>4</v>
      </c>
      <c r="BC41" s="1">
        <v>1</v>
      </c>
      <c r="BD41" s="11">
        <v>6</v>
      </c>
    </row>
    <row r="42" spans="1:56" ht="23.25">
      <c r="A42" s="104" t="s">
        <v>76</v>
      </c>
      <c r="B42" s="104"/>
      <c r="C42" s="104"/>
      <c r="D42" s="104"/>
      <c r="E42" s="104"/>
      <c r="F42" s="104"/>
      <c r="G42" s="76"/>
      <c r="K42" s="78"/>
      <c r="L42" s="78"/>
      <c r="M42" s="78"/>
      <c r="N42" s="78"/>
      <c r="O42" s="78"/>
      <c r="P42" s="76"/>
      <c r="Q42" s="76"/>
      <c r="R42" s="76"/>
      <c r="S42"/>
      <c r="AM42" s="110"/>
      <c r="AN42" s="110"/>
      <c r="AO42" s="110"/>
      <c r="AP42" s="110"/>
      <c r="AQ42" s="110"/>
      <c r="AR42" s="110"/>
      <c r="AS42" s="110"/>
      <c r="AX42" s="9">
        <v>18</v>
      </c>
      <c r="AY42" s="9">
        <v>3</v>
      </c>
      <c r="AZ42" s="9">
        <v>8</v>
      </c>
      <c r="BA42" s="9">
        <v>7</v>
      </c>
      <c r="BB42" s="9">
        <v>5</v>
      </c>
      <c r="BC42" s="1">
        <v>2</v>
      </c>
      <c r="BD42" s="9">
        <v>5</v>
      </c>
    </row>
    <row r="43" spans="1:56" ht="40.5">
      <c r="A43" s="77" t="s">
        <v>149</v>
      </c>
      <c r="B43" s="78"/>
      <c r="C43" s="78"/>
      <c r="D43" s="78"/>
      <c r="E43" s="78"/>
      <c r="F43" s="76"/>
      <c r="G43" s="76"/>
      <c r="K43" s="78" t="s">
        <v>95</v>
      </c>
      <c r="L43" s="78"/>
      <c r="M43" s="78"/>
      <c r="N43" s="85"/>
      <c r="O43" s="78"/>
      <c r="P43" s="76"/>
      <c r="Q43" s="76"/>
      <c r="R43" s="76"/>
      <c r="S43"/>
      <c r="AE43" s="102"/>
      <c r="AF43" s="102"/>
      <c r="AG43" s="102"/>
      <c r="AH43" s="102"/>
      <c r="AI43" s="102"/>
      <c r="AM43" s="94"/>
      <c r="AN43" s="94"/>
      <c r="AO43" s="94"/>
      <c r="AP43" s="94"/>
      <c r="AQ43" s="94"/>
      <c r="AR43" s="95"/>
      <c r="AS43" s="96"/>
      <c r="AX43" s="9">
        <v>18</v>
      </c>
      <c r="AY43" s="9">
        <v>3</v>
      </c>
      <c r="AZ43" s="9">
        <v>9</v>
      </c>
      <c r="BA43" s="9">
        <v>8</v>
      </c>
      <c r="BB43" s="9">
        <v>5</v>
      </c>
      <c r="BC43" s="1">
        <v>2</v>
      </c>
      <c r="BD43" s="9">
        <v>2</v>
      </c>
    </row>
    <row r="44" spans="1:56" ht="23.25">
      <c r="A44" s="78" t="s">
        <v>84</v>
      </c>
      <c r="B44" s="78"/>
      <c r="C44" s="78"/>
      <c r="D44" s="78" t="s">
        <v>152</v>
      </c>
      <c r="E44" s="78"/>
      <c r="F44" s="76"/>
      <c r="G44" s="76"/>
      <c r="K44" s="76"/>
      <c r="L44" s="76"/>
      <c r="M44" s="76"/>
      <c r="N44" s="76"/>
      <c r="O44" s="76"/>
      <c r="P44" s="76"/>
      <c r="Q44" s="76"/>
      <c r="R44" s="76"/>
      <c r="S44"/>
      <c r="AE44" s="102"/>
      <c r="AF44" s="102"/>
      <c r="AG44" s="102"/>
      <c r="AH44" s="102"/>
      <c r="AI44" s="102"/>
      <c r="AM44" s="11"/>
      <c r="AN44" s="11"/>
      <c r="AO44" s="11"/>
      <c r="AP44" s="11"/>
      <c r="AQ44" s="11"/>
      <c r="AR44" s="13"/>
      <c r="AS44" s="1"/>
      <c r="AX44" s="9">
        <v>19</v>
      </c>
      <c r="AY44" s="9">
        <v>4</v>
      </c>
      <c r="AZ44" s="9">
        <v>8</v>
      </c>
      <c r="BA44" s="9">
        <v>7</v>
      </c>
      <c r="BB44" s="9">
        <v>3</v>
      </c>
      <c r="BC44" s="1">
        <v>3</v>
      </c>
      <c r="BD44" s="9">
        <v>3</v>
      </c>
    </row>
    <row r="45" spans="1:56" ht="23.25">
      <c r="A45" s="78" t="s">
        <v>77</v>
      </c>
      <c r="B45" s="78">
        <f>38+(2*65)+(3*88)+(4*96)+(5*118)</f>
        <v>1406</v>
      </c>
      <c r="C45" s="76"/>
      <c r="D45" s="76"/>
      <c r="E45" s="76"/>
      <c r="F45" s="76"/>
      <c r="G45" s="76"/>
      <c r="K45" s="78" t="s">
        <v>166</v>
      </c>
      <c r="L45" s="85"/>
      <c r="M45" s="78"/>
      <c r="N45" s="78"/>
      <c r="O45" s="78"/>
      <c r="P45" s="76"/>
      <c r="Q45" s="76"/>
      <c r="R45" s="76"/>
      <c r="S45"/>
      <c r="AE45" s="102"/>
      <c r="AF45" s="102"/>
      <c r="AG45" s="102"/>
      <c r="AH45" s="102"/>
      <c r="AI45" s="102"/>
      <c r="AM45" s="11"/>
      <c r="AN45" s="11"/>
      <c r="AO45" s="11"/>
      <c r="AP45" s="11"/>
      <c r="AQ45" s="11"/>
      <c r="AR45" s="13"/>
      <c r="AS45" s="1"/>
      <c r="AX45" s="9">
        <v>19</v>
      </c>
      <c r="AY45" s="9">
        <v>4</v>
      </c>
      <c r="AZ45" s="9">
        <v>7</v>
      </c>
      <c r="BA45" s="9">
        <v>8</v>
      </c>
      <c r="BB45" s="9">
        <v>2</v>
      </c>
      <c r="BC45" s="1">
        <v>3</v>
      </c>
      <c r="BD45" s="9">
        <v>4</v>
      </c>
    </row>
    <row r="46" spans="1:56" ht="23.25">
      <c r="A46" s="79" t="s">
        <v>78</v>
      </c>
      <c r="B46" s="78"/>
      <c r="C46" s="78"/>
      <c r="D46" s="78"/>
      <c r="E46" s="78"/>
      <c r="F46" s="76"/>
      <c r="G46" s="76"/>
      <c r="K46" s="85"/>
      <c r="L46" s="83" t="s">
        <v>41</v>
      </c>
      <c r="M46" s="87">
        <v>98</v>
      </c>
      <c r="N46" s="85" t="s">
        <v>81</v>
      </c>
      <c r="O46" s="12" t="s">
        <v>159</v>
      </c>
      <c r="P46" s="85"/>
      <c r="Q46" s="85"/>
      <c r="R46" s="85"/>
      <c r="S46"/>
      <c r="AE46" s="102"/>
      <c r="AF46" s="102"/>
      <c r="AG46" s="102"/>
      <c r="AH46" s="102"/>
      <c r="AI46" s="102"/>
      <c r="AM46" s="11"/>
      <c r="AN46" s="11"/>
      <c r="AO46" s="11"/>
      <c r="AP46" s="11"/>
      <c r="AQ46" s="11"/>
      <c r="AR46" s="13"/>
      <c r="AS46" s="1"/>
      <c r="AX46" s="9">
        <v>20</v>
      </c>
      <c r="AY46" s="9">
        <v>7</v>
      </c>
      <c r="AZ46" s="9">
        <v>6</v>
      </c>
      <c r="BA46" s="9">
        <v>6</v>
      </c>
      <c r="BB46" s="9">
        <v>5</v>
      </c>
      <c r="BC46" s="1">
        <v>4</v>
      </c>
      <c r="BD46" s="1">
        <v>4</v>
      </c>
    </row>
    <row r="47" spans="1:56" ht="23.25">
      <c r="A47" s="76"/>
      <c r="B47" s="78"/>
      <c r="C47" s="78"/>
      <c r="D47" s="78"/>
      <c r="E47" s="78"/>
      <c r="F47" s="76"/>
      <c r="G47" s="76"/>
      <c r="K47" s="85"/>
      <c r="L47" s="83" t="s">
        <v>99</v>
      </c>
      <c r="M47" s="87">
        <v>76</v>
      </c>
      <c r="N47" s="85" t="s">
        <v>82</v>
      </c>
      <c r="O47" s="12" t="s">
        <v>160</v>
      </c>
      <c r="P47" s="85" t="s">
        <v>161</v>
      </c>
      <c r="Q47" s="85" t="s">
        <v>162</v>
      </c>
      <c r="R47" s="85"/>
      <c r="S47"/>
      <c r="AE47" s="102"/>
      <c r="AF47" s="102"/>
      <c r="AG47" s="102"/>
      <c r="AH47" s="102"/>
      <c r="AI47" s="102"/>
      <c r="AM47" s="11"/>
      <c r="AN47" s="11"/>
      <c r="AO47" s="11"/>
      <c r="AP47" s="11"/>
      <c r="AQ47" s="11"/>
      <c r="AR47" s="13"/>
      <c r="AS47" s="1"/>
      <c r="AX47" s="9">
        <v>20</v>
      </c>
      <c r="AY47" s="9">
        <v>6</v>
      </c>
      <c r="AZ47" s="9">
        <v>8</v>
      </c>
      <c r="BA47" s="9">
        <v>8</v>
      </c>
      <c r="BB47" s="9">
        <v>6</v>
      </c>
      <c r="BC47" s="1">
        <v>1</v>
      </c>
      <c r="BD47" s="1">
        <v>2</v>
      </c>
    </row>
    <row r="48" spans="1:56" ht="23.25">
      <c r="A48" s="76"/>
      <c r="B48" s="78"/>
      <c r="C48" s="78"/>
      <c r="D48" s="78"/>
      <c r="E48" s="78"/>
      <c r="F48" s="76"/>
      <c r="G48" s="76"/>
      <c r="K48" s="85"/>
      <c r="L48" s="83" t="s">
        <v>39</v>
      </c>
      <c r="M48" s="87">
        <v>58</v>
      </c>
      <c r="N48" s="85" t="s">
        <v>101</v>
      </c>
      <c r="O48" s="12" t="s">
        <v>163</v>
      </c>
      <c r="P48" s="85" t="s">
        <v>164</v>
      </c>
      <c r="Q48" s="85" t="s">
        <v>165</v>
      </c>
      <c r="R48" s="85"/>
      <c r="S48"/>
      <c r="AE48" s="102"/>
      <c r="AF48" s="102"/>
      <c r="AG48" s="102"/>
      <c r="AH48" s="102"/>
      <c r="AI48" s="102"/>
      <c r="AM48" s="11"/>
      <c r="AN48" s="11"/>
      <c r="AO48" s="11"/>
      <c r="AP48" s="11"/>
      <c r="AQ48" s="11"/>
      <c r="AR48" s="13"/>
      <c r="AS48" s="1"/>
      <c r="AX48" s="9">
        <v>21</v>
      </c>
      <c r="AY48" s="9">
        <v>7</v>
      </c>
      <c r="AZ48" s="9">
        <v>9</v>
      </c>
      <c r="BA48" s="9">
        <v>6</v>
      </c>
      <c r="BB48" s="9">
        <v>6</v>
      </c>
      <c r="BC48" s="1">
        <v>3</v>
      </c>
      <c r="BD48" s="9">
        <v>2</v>
      </c>
    </row>
    <row r="49" spans="1:56" ht="23.25">
      <c r="A49" s="76"/>
      <c r="B49" s="78"/>
      <c r="C49" s="78"/>
      <c r="D49" s="78"/>
      <c r="E49" s="78"/>
      <c r="F49" s="76"/>
      <c r="G49" s="76"/>
      <c r="K49" s="85"/>
      <c r="L49" s="81" t="s">
        <v>38</v>
      </c>
      <c r="M49" s="87">
        <v>57</v>
      </c>
      <c r="N49" s="85" t="s">
        <v>101</v>
      </c>
      <c r="P49" s="85"/>
      <c r="Q49" s="85"/>
      <c r="R49" s="85"/>
      <c r="S49"/>
      <c r="AF49" s="10"/>
      <c r="AG49" s="34"/>
      <c r="AH49" s="10"/>
      <c r="AM49" s="11"/>
      <c r="AN49" s="11"/>
      <c r="AO49" s="11"/>
      <c r="AP49" s="11"/>
      <c r="AQ49" s="11"/>
      <c r="AR49" s="13"/>
      <c r="AS49" s="1"/>
      <c r="AX49" s="9">
        <v>21</v>
      </c>
      <c r="AY49" s="9">
        <v>6</v>
      </c>
      <c r="AZ49" s="9">
        <v>7</v>
      </c>
      <c r="BA49" s="9">
        <v>6</v>
      </c>
      <c r="BB49" s="9">
        <v>6</v>
      </c>
      <c r="BC49" s="1">
        <v>5</v>
      </c>
      <c r="BD49" s="9">
        <v>3</v>
      </c>
    </row>
    <row r="50" spans="1:56" ht="23.25">
      <c r="A50" s="76"/>
      <c r="B50" s="78"/>
      <c r="C50" s="78"/>
      <c r="D50" s="78"/>
      <c r="E50" s="78"/>
      <c r="F50" s="76"/>
      <c r="G50" s="76"/>
      <c r="K50" s="85"/>
      <c r="L50" s="83" t="s">
        <v>40</v>
      </c>
      <c r="M50" s="87">
        <v>48</v>
      </c>
      <c r="N50" s="85" t="s">
        <v>83</v>
      </c>
      <c r="P50" s="85"/>
      <c r="Q50" s="85"/>
      <c r="R50" s="85"/>
      <c r="S50"/>
      <c r="AF50" s="10"/>
      <c r="AG50" s="34"/>
      <c r="AH50" s="10"/>
      <c r="AM50" s="11"/>
      <c r="AN50" s="11"/>
      <c r="AO50" s="11"/>
      <c r="AP50" s="11"/>
      <c r="AQ50" s="11"/>
      <c r="AR50" s="13"/>
      <c r="AS50" s="1"/>
      <c r="AX50" s="9">
        <v>22</v>
      </c>
      <c r="AY50" s="9">
        <v>6</v>
      </c>
      <c r="AZ50" s="9">
        <v>8</v>
      </c>
      <c r="BA50" s="9">
        <v>6</v>
      </c>
      <c r="BB50" s="9">
        <v>4</v>
      </c>
      <c r="BC50" s="1">
        <v>4</v>
      </c>
      <c r="BD50" s="9">
        <v>3</v>
      </c>
    </row>
    <row r="51" spans="1:56" ht="23.25">
      <c r="A51" s="76"/>
      <c r="B51" s="78"/>
      <c r="C51" s="78"/>
      <c r="D51" s="78" t="s">
        <v>153</v>
      </c>
      <c r="E51" s="78"/>
      <c r="F51" s="76"/>
      <c r="G51" s="76"/>
      <c r="K51" s="85"/>
      <c r="L51" s="83" t="s">
        <v>42</v>
      </c>
      <c r="M51" s="88">
        <v>41</v>
      </c>
      <c r="N51" s="85" t="s">
        <v>83</v>
      </c>
      <c r="P51" s="85"/>
      <c r="Q51" s="85"/>
      <c r="R51" s="85"/>
      <c r="S51"/>
      <c r="AF51" s="10"/>
      <c r="AG51" s="34"/>
      <c r="AH51" s="10"/>
      <c r="AM51" s="11"/>
      <c r="AN51" s="11"/>
      <c r="AO51" s="11"/>
      <c r="AP51" s="11"/>
      <c r="AQ51" s="11"/>
      <c r="AR51" s="13"/>
      <c r="AS51" s="1"/>
      <c r="AX51" s="9">
        <v>22</v>
      </c>
      <c r="AY51" s="9">
        <v>6</v>
      </c>
      <c r="AZ51" s="9">
        <v>9</v>
      </c>
      <c r="BA51" s="9">
        <v>8</v>
      </c>
      <c r="BB51" s="9">
        <v>4</v>
      </c>
      <c r="BC51" s="1">
        <v>5</v>
      </c>
      <c r="BD51" s="9">
        <v>6</v>
      </c>
    </row>
    <row r="52" spans="1:56" ht="23.25">
      <c r="A52" s="76"/>
      <c r="B52" s="78"/>
      <c r="C52" s="78"/>
      <c r="D52" s="78" t="s">
        <v>154</v>
      </c>
      <c r="E52" s="78"/>
      <c r="F52" s="76"/>
      <c r="G52" s="76"/>
      <c r="K52" s="85"/>
      <c r="L52" s="85"/>
      <c r="M52" s="85"/>
      <c r="N52" s="85"/>
      <c r="O52" s="85"/>
      <c r="P52" s="85"/>
      <c r="Q52" s="85"/>
      <c r="R52" s="76"/>
      <c r="S52"/>
      <c r="AF52" s="10"/>
      <c r="AG52" s="10"/>
      <c r="AH52" s="10"/>
      <c r="AM52" s="11"/>
      <c r="AN52" s="9"/>
      <c r="AO52" s="9"/>
      <c r="AP52" s="9"/>
      <c r="AQ52" s="9"/>
      <c r="AR52" s="13"/>
      <c r="AS52" s="1"/>
      <c r="AX52" s="9">
        <v>23</v>
      </c>
      <c r="AY52" s="9">
        <v>6</v>
      </c>
      <c r="AZ52" s="9">
        <v>8</v>
      </c>
      <c r="BA52" s="9">
        <v>7</v>
      </c>
      <c r="BB52" s="9">
        <v>7</v>
      </c>
      <c r="BC52" s="1">
        <v>4</v>
      </c>
      <c r="BD52" s="9">
        <v>6</v>
      </c>
    </row>
    <row r="53" spans="1:56" ht="28.5">
      <c r="A53" s="80" t="s">
        <v>79</v>
      </c>
      <c r="B53" s="78">
        <f>((12*1406)-((3*27*5)*36))/((5*6)*10.39)</f>
        <v>7.35322425409047</v>
      </c>
      <c r="C53" s="80"/>
      <c r="D53" s="78" t="s">
        <v>155</v>
      </c>
      <c r="E53" s="78"/>
      <c r="F53" s="76"/>
      <c r="G53" s="78" t="s">
        <v>156</v>
      </c>
      <c r="K53" s="107" t="s">
        <v>177</v>
      </c>
      <c r="L53" s="107"/>
      <c r="M53" s="107"/>
      <c r="N53" s="107"/>
      <c r="O53" s="107"/>
      <c r="P53" s="107"/>
      <c r="Q53" s="85"/>
      <c r="R53" s="76"/>
      <c r="S53"/>
      <c r="AF53" s="10"/>
      <c r="AG53" s="10"/>
      <c r="AH53" s="10"/>
      <c r="AM53" s="11"/>
      <c r="AN53" s="9"/>
      <c r="AO53" s="9"/>
      <c r="AP53" s="9"/>
      <c r="AQ53" s="9"/>
      <c r="AR53" s="13"/>
      <c r="AS53" s="1"/>
      <c r="AX53" s="9">
        <v>23</v>
      </c>
      <c r="AY53" s="9">
        <v>3</v>
      </c>
      <c r="AZ53" s="9">
        <v>7</v>
      </c>
      <c r="BA53" s="9">
        <v>7</v>
      </c>
      <c r="BB53" s="9">
        <v>8</v>
      </c>
      <c r="BC53" s="1">
        <v>3</v>
      </c>
      <c r="BD53" s="9">
        <v>4</v>
      </c>
    </row>
    <row r="54" spans="1:56" ht="28.5">
      <c r="A54" s="79" t="s">
        <v>80</v>
      </c>
      <c r="B54" s="80"/>
      <c r="C54" s="80"/>
      <c r="D54" s="76"/>
      <c r="E54" s="76"/>
      <c r="F54" s="76"/>
      <c r="G54" s="76"/>
      <c r="K54" s="107"/>
      <c r="L54" s="107"/>
      <c r="M54" s="107"/>
      <c r="N54" s="107"/>
      <c r="O54" s="107"/>
      <c r="P54" s="107"/>
      <c r="Q54" s="85"/>
      <c r="R54" s="85"/>
      <c r="AM54" s="11"/>
      <c r="AN54" s="11"/>
      <c r="AO54" s="11"/>
      <c r="AP54" s="11"/>
      <c r="AQ54" s="11"/>
      <c r="AR54" s="13"/>
      <c r="AS54" s="1"/>
      <c r="AX54" s="9">
        <v>24</v>
      </c>
      <c r="AY54" s="9">
        <v>3</v>
      </c>
      <c r="AZ54" s="9">
        <v>9</v>
      </c>
      <c r="BA54" s="9">
        <v>8</v>
      </c>
      <c r="BB54" s="9">
        <v>2</v>
      </c>
      <c r="BC54" s="1">
        <v>5</v>
      </c>
      <c r="BD54" s="9">
        <v>3</v>
      </c>
    </row>
    <row r="55" spans="1:56" ht="28.5">
      <c r="A55" s="80" t="s">
        <v>85</v>
      </c>
      <c r="B55" s="80"/>
      <c r="C55" s="80"/>
      <c r="D55" s="76"/>
      <c r="E55" s="76"/>
      <c r="F55" s="76"/>
      <c r="G55" s="76"/>
      <c r="K55" s="107"/>
      <c r="L55" s="107"/>
      <c r="M55" s="107"/>
      <c r="N55" s="107"/>
      <c r="O55" s="107"/>
      <c r="P55" s="107"/>
      <c r="Q55" s="85"/>
      <c r="R55" s="85"/>
      <c r="AM55" s="11"/>
      <c r="AN55" s="11"/>
      <c r="AO55" s="11"/>
      <c r="AP55" s="11"/>
      <c r="AQ55" s="11"/>
      <c r="AR55" s="13"/>
      <c r="AS55" s="1"/>
      <c r="AX55" s="9">
        <v>24</v>
      </c>
      <c r="AY55" s="9">
        <v>7</v>
      </c>
      <c r="AZ55" s="9">
        <v>9</v>
      </c>
      <c r="BA55" s="9">
        <v>6</v>
      </c>
      <c r="BB55" s="9">
        <v>1</v>
      </c>
      <c r="BC55" s="1">
        <v>4</v>
      </c>
      <c r="BD55" s="9">
        <v>4</v>
      </c>
    </row>
    <row r="56" spans="1:56" ht="28.5">
      <c r="A56" s="80"/>
      <c r="B56" s="80"/>
      <c r="C56" s="80"/>
      <c r="D56" s="76"/>
      <c r="E56" s="76"/>
      <c r="F56" s="76"/>
      <c r="G56" s="76"/>
      <c r="K56" s="107"/>
      <c r="L56" s="107"/>
      <c r="M56" s="107"/>
      <c r="N56" s="107"/>
      <c r="O56" s="107"/>
      <c r="P56" s="107"/>
      <c r="Q56" s="85"/>
      <c r="R56" s="85"/>
      <c r="AM56" s="11"/>
      <c r="AN56" s="11"/>
      <c r="AO56" s="11"/>
      <c r="AP56" s="11"/>
      <c r="AQ56" s="11"/>
      <c r="AR56" s="13"/>
      <c r="AS56" s="1"/>
      <c r="AX56" s="9">
        <v>25</v>
      </c>
      <c r="AY56" s="9">
        <v>6</v>
      </c>
      <c r="AZ56" s="9">
        <v>8</v>
      </c>
      <c r="BA56" s="9">
        <v>8</v>
      </c>
      <c r="BB56" s="9">
        <v>1</v>
      </c>
      <c r="BC56" s="1">
        <v>5</v>
      </c>
      <c r="BD56" s="9">
        <v>5</v>
      </c>
    </row>
    <row r="57" spans="1:56" ht="21">
      <c r="A57" s="81" t="s">
        <v>31</v>
      </c>
      <c r="B57" s="82">
        <v>118</v>
      </c>
      <c r="C57" s="79" t="s">
        <v>81</v>
      </c>
      <c r="D57" s="76"/>
      <c r="E57" s="76"/>
      <c r="F57" s="76"/>
      <c r="G57" s="76"/>
      <c r="K57" s="85"/>
      <c r="L57" s="89"/>
      <c r="M57" s="89"/>
      <c r="N57" s="89"/>
      <c r="O57" s="89"/>
      <c r="P57" s="89"/>
      <c r="Q57" s="89"/>
      <c r="R57" s="89"/>
      <c r="AM57" s="11"/>
      <c r="AN57" s="11"/>
      <c r="AO57" s="11"/>
      <c r="AP57" s="11"/>
      <c r="AQ57" s="11"/>
      <c r="AR57" s="13"/>
      <c r="AS57" s="1"/>
      <c r="AX57" s="9">
        <v>25</v>
      </c>
      <c r="AY57" s="9">
        <v>8</v>
      </c>
      <c r="AZ57" s="9">
        <v>8</v>
      </c>
      <c r="BA57" s="9">
        <v>7</v>
      </c>
      <c r="BB57" s="9">
        <v>1</v>
      </c>
      <c r="BC57" s="1">
        <v>1</v>
      </c>
      <c r="BD57" s="9">
        <v>5</v>
      </c>
    </row>
    <row r="58" spans="1:56" ht="21">
      <c r="A58" s="83" t="s">
        <v>86</v>
      </c>
      <c r="B58" s="82">
        <v>96</v>
      </c>
      <c r="C58" s="79" t="s">
        <v>90</v>
      </c>
      <c r="D58" s="76"/>
      <c r="E58" s="76"/>
      <c r="F58" s="76"/>
      <c r="G58" s="76"/>
      <c r="K58" s="85"/>
      <c r="L58" s="90"/>
      <c r="M58" s="84"/>
      <c r="N58" s="84"/>
      <c r="O58" s="84"/>
      <c r="P58" s="84"/>
      <c r="Q58" s="84"/>
      <c r="R58" s="89"/>
      <c r="AM58" s="11"/>
      <c r="AN58" s="11"/>
      <c r="AO58" s="11"/>
      <c r="AP58" s="11"/>
      <c r="AQ58" s="11"/>
      <c r="AR58" s="13"/>
      <c r="AS58" s="1"/>
      <c r="AX58" s="9">
        <v>26</v>
      </c>
      <c r="AY58" s="9">
        <v>5</v>
      </c>
      <c r="AZ58" s="9">
        <v>7</v>
      </c>
      <c r="BA58" s="9">
        <v>8</v>
      </c>
      <c r="BB58" s="9">
        <v>1</v>
      </c>
      <c r="BC58" s="1">
        <v>3</v>
      </c>
      <c r="BD58" s="9">
        <v>4</v>
      </c>
    </row>
    <row r="59" spans="1:56" ht="21">
      <c r="A59" s="83" t="s">
        <v>87</v>
      </c>
      <c r="B59" s="82">
        <v>88</v>
      </c>
      <c r="C59" s="79" t="s">
        <v>82</v>
      </c>
      <c r="D59" s="76"/>
      <c r="E59" s="76"/>
      <c r="F59" s="76"/>
      <c r="G59" s="76"/>
      <c r="K59" s="85"/>
      <c r="L59" s="89"/>
      <c r="M59" s="89"/>
      <c r="N59" s="89"/>
      <c r="O59" s="89"/>
      <c r="P59" s="89"/>
      <c r="Q59" s="89"/>
      <c r="R59" s="89"/>
      <c r="AM59" s="11"/>
      <c r="AN59" s="11"/>
      <c r="AO59" s="11"/>
      <c r="AP59" s="11"/>
      <c r="AQ59" s="11"/>
      <c r="AR59" s="13"/>
      <c r="AS59" s="1"/>
      <c r="AX59" s="9">
        <v>26</v>
      </c>
      <c r="AY59" s="9">
        <v>4</v>
      </c>
      <c r="AZ59" s="9">
        <v>7</v>
      </c>
      <c r="BA59" s="9">
        <v>9</v>
      </c>
      <c r="BB59" s="9">
        <v>4</v>
      </c>
      <c r="BC59" s="1">
        <v>3</v>
      </c>
      <c r="BD59" s="9">
        <v>4</v>
      </c>
    </row>
    <row r="60" spans="1:56" ht="21">
      <c r="A60" s="83" t="s">
        <v>88</v>
      </c>
      <c r="B60" s="82">
        <v>65</v>
      </c>
      <c r="C60" s="79" t="s">
        <v>83</v>
      </c>
      <c r="D60" s="76"/>
      <c r="E60" s="76"/>
      <c r="F60" s="76"/>
      <c r="G60" s="76"/>
      <c r="K60" s="85"/>
      <c r="L60" s="89"/>
      <c r="M60" s="89"/>
      <c r="N60" s="89"/>
      <c r="O60" s="89"/>
      <c r="P60" s="89"/>
      <c r="Q60" s="89"/>
      <c r="R60" s="89"/>
      <c r="AM60" s="11"/>
      <c r="AN60" s="11"/>
      <c r="AO60" s="11"/>
      <c r="AP60" s="11"/>
      <c r="AQ60" s="11"/>
      <c r="AR60" s="13"/>
      <c r="AS60" s="1"/>
      <c r="AX60" s="9">
        <v>27</v>
      </c>
      <c r="AY60" s="9">
        <v>3</v>
      </c>
      <c r="AZ60" s="9">
        <v>8</v>
      </c>
      <c r="BA60" s="9">
        <v>7</v>
      </c>
      <c r="BB60" s="9">
        <v>5</v>
      </c>
      <c r="BC60" s="1">
        <v>1</v>
      </c>
      <c r="BD60" s="9">
        <v>6</v>
      </c>
    </row>
    <row r="61" spans="1:56" ht="21">
      <c r="A61" s="83" t="s">
        <v>89</v>
      </c>
      <c r="B61" s="82">
        <v>38</v>
      </c>
      <c r="C61" s="79" t="s">
        <v>91</v>
      </c>
      <c r="D61" s="76"/>
      <c r="E61" s="76"/>
      <c r="F61" s="76"/>
      <c r="G61" s="76"/>
      <c r="K61" s="85"/>
      <c r="L61" s="89"/>
      <c r="M61" s="89"/>
      <c r="N61" s="89"/>
      <c r="O61" s="89"/>
      <c r="P61" s="89"/>
      <c r="Q61" s="89"/>
      <c r="R61" s="89"/>
      <c r="AM61" s="11"/>
      <c r="AN61" s="11"/>
      <c r="AO61" s="11"/>
      <c r="AP61" s="11"/>
      <c r="AQ61" s="11"/>
      <c r="AR61" s="13"/>
      <c r="AS61" s="1"/>
      <c r="AX61" s="9">
        <v>27</v>
      </c>
      <c r="AY61" s="9">
        <v>3</v>
      </c>
      <c r="AZ61" s="9">
        <v>9</v>
      </c>
      <c r="BA61" s="9">
        <v>6</v>
      </c>
      <c r="BB61" s="9">
        <v>5</v>
      </c>
      <c r="BC61" s="1">
        <v>2</v>
      </c>
      <c r="BD61" s="9">
        <v>7</v>
      </c>
    </row>
    <row r="62" spans="1:56" ht="21">
      <c r="A62" s="84"/>
      <c r="B62" s="82"/>
      <c r="C62" s="79"/>
      <c r="D62" s="76"/>
      <c r="E62" s="76"/>
      <c r="F62" s="76"/>
      <c r="G62" s="76"/>
      <c r="K62" s="85"/>
      <c r="L62" s="85"/>
      <c r="M62" s="85"/>
      <c r="N62" s="85"/>
      <c r="O62" s="85"/>
      <c r="P62" s="85"/>
      <c r="Q62" s="85"/>
      <c r="R62" s="85"/>
      <c r="AM62" s="11"/>
      <c r="AN62" s="13"/>
      <c r="AO62" s="13"/>
      <c r="AP62" s="13"/>
      <c r="AQ62" s="13"/>
      <c r="AR62" s="13"/>
      <c r="AS62" s="1"/>
      <c r="AX62" s="9">
        <v>28</v>
      </c>
      <c r="AY62" s="9">
        <v>5</v>
      </c>
      <c r="AZ62" s="9">
        <v>8</v>
      </c>
      <c r="BA62" s="9">
        <v>8</v>
      </c>
      <c r="BB62" s="9">
        <v>3</v>
      </c>
      <c r="BC62" s="1">
        <v>1</v>
      </c>
      <c r="BD62" s="9">
        <v>3</v>
      </c>
    </row>
    <row r="63" spans="1:56" ht="18" customHeight="1">
      <c r="A63" s="105" t="s">
        <v>92</v>
      </c>
      <c r="B63" s="105"/>
      <c r="C63" s="105"/>
      <c r="D63" s="105"/>
      <c r="E63" s="105"/>
      <c r="F63" s="105"/>
      <c r="G63" s="105"/>
      <c r="AM63" s="9"/>
      <c r="AN63" s="13"/>
      <c r="AO63" s="13"/>
      <c r="AP63" s="13"/>
      <c r="AQ63" s="13"/>
      <c r="AR63" s="13"/>
      <c r="AS63" s="1"/>
      <c r="AX63" s="9">
        <v>28</v>
      </c>
      <c r="AY63" s="9">
        <v>6</v>
      </c>
      <c r="AZ63" s="9">
        <v>9</v>
      </c>
      <c r="BA63" s="9">
        <v>9</v>
      </c>
      <c r="BB63" s="9">
        <v>2</v>
      </c>
      <c r="BC63" s="1">
        <v>2</v>
      </c>
      <c r="BD63" s="9">
        <v>3</v>
      </c>
    </row>
    <row r="64" spans="1:56" ht="18">
      <c r="A64" s="105"/>
      <c r="B64" s="105"/>
      <c r="C64" s="105"/>
      <c r="D64" s="105"/>
      <c r="E64" s="105"/>
      <c r="F64" s="105"/>
      <c r="G64" s="105"/>
      <c r="AM64" s="9"/>
      <c r="AN64" s="13"/>
      <c r="AO64" s="13"/>
      <c r="AP64" s="13"/>
      <c r="AQ64" s="13"/>
      <c r="AR64" s="13"/>
      <c r="AS64" s="1"/>
      <c r="AX64" s="9">
        <v>29</v>
      </c>
      <c r="AY64" s="9">
        <v>4</v>
      </c>
      <c r="AZ64" s="9">
        <v>8</v>
      </c>
      <c r="BA64" s="9">
        <v>7</v>
      </c>
      <c r="BB64" s="9">
        <v>5</v>
      </c>
      <c r="BC64" s="1">
        <v>2</v>
      </c>
      <c r="BD64" s="8">
        <v>4</v>
      </c>
    </row>
    <row r="65" spans="1:56" ht="18">
      <c r="A65" s="105"/>
      <c r="B65" s="105"/>
      <c r="C65" s="105"/>
      <c r="D65" s="105"/>
      <c r="E65" s="105"/>
      <c r="F65" s="105"/>
      <c r="G65" s="105"/>
      <c r="AM65" s="51"/>
      <c r="AN65" s="52"/>
      <c r="AO65" s="52"/>
      <c r="AP65" s="52"/>
      <c r="AQ65" s="52"/>
      <c r="AR65" s="52"/>
      <c r="AS65" s="52"/>
      <c r="AX65" s="9">
        <v>29</v>
      </c>
      <c r="AY65" s="9">
        <v>5</v>
      </c>
      <c r="AZ65" s="9">
        <v>7</v>
      </c>
      <c r="BA65" s="9">
        <v>8</v>
      </c>
      <c r="BB65" s="9">
        <v>6</v>
      </c>
      <c r="BC65" s="1">
        <v>2</v>
      </c>
      <c r="BD65" s="8">
        <v>3</v>
      </c>
    </row>
    <row r="66" spans="1:56" ht="18">
      <c r="A66" s="76"/>
      <c r="B66" s="76"/>
      <c r="C66" s="76"/>
      <c r="D66" s="76"/>
      <c r="E66" s="76"/>
      <c r="F66" s="76"/>
      <c r="G66" s="76"/>
      <c r="AX66" s="9">
        <v>30</v>
      </c>
      <c r="AY66" s="9">
        <v>5</v>
      </c>
      <c r="AZ66" s="9">
        <v>6</v>
      </c>
      <c r="BA66" s="9">
        <v>9</v>
      </c>
      <c r="BB66" s="9">
        <v>6</v>
      </c>
      <c r="BC66" s="1">
        <v>1</v>
      </c>
      <c r="BD66" s="8">
        <v>2</v>
      </c>
    </row>
    <row r="67" spans="1:56" ht="18">
      <c r="A67" s="76"/>
      <c r="B67" s="76"/>
      <c r="C67" s="76"/>
      <c r="D67" s="76"/>
      <c r="E67" s="76"/>
      <c r="F67" s="76"/>
      <c r="G67" s="76"/>
      <c r="AX67" s="9">
        <v>30</v>
      </c>
      <c r="AY67" s="9">
        <v>4</v>
      </c>
      <c r="AZ67" s="9">
        <v>8</v>
      </c>
      <c r="BA67" s="9">
        <v>8</v>
      </c>
      <c r="BB67" s="9">
        <v>6</v>
      </c>
      <c r="BC67" s="1">
        <v>3</v>
      </c>
      <c r="BD67" s="8">
        <v>7</v>
      </c>
    </row>
    <row r="68" spans="1:56" ht="18">
      <c r="A68" s="76"/>
      <c r="B68" s="76"/>
      <c r="C68" s="76"/>
      <c r="D68" s="76"/>
      <c r="E68" s="76"/>
      <c r="F68" s="76"/>
      <c r="G68" s="76"/>
      <c r="AX68" s="9">
        <v>31</v>
      </c>
      <c r="AY68" s="9">
        <v>3</v>
      </c>
      <c r="AZ68" s="9">
        <v>9</v>
      </c>
      <c r="BA68" s="9">
        <v>7</v>
      </c>
      <c r="BB68" s="9">
        <v>4</v>
      </c>
      <c r="BC68" s="1">
        <v>2</v>
      </c>
      <c r="BD68" s="8">
        <v>7</v>
      </c>
    </row>
    <row r="69" spans="1:56" ht="18">
      <c r="A69" s="76"/>
      <c r="B69" s="76"/>
      <c r="C69" s="76"/>
      <c r="D69" s="76"/>
      <c r="E69" s="76"/>
      <c r="F69" s="76"/>
      <c r="G69" s="76"/>
      <c r="AX69" s="9">
        <v>31</v>
      </c>
      <c r="AY69" s="9">
        <v>5</v>
      </c>
      <c r="AZ69" s="9">
        <v>7</v>
      </c>
      <c r="BA69" s="9">
        <v>5</v>
      </c>
      <c r="BB69" s="9">
        <v>4</v>
      </c>
      <c r="BC69" s="1">
        <v>1</v>
      </c>
      <c r="BD69" s="11">
        <v>6</v>
      </c>
    </row>
    <row r="70" spans="1:56" ht="18">
      <c r="A70" s="76"/>
      <c r="B70" s="76"/>
      <c r="C70" s="76"/>
      <c r="D70" s="76"/>
      <c r="E70" s="76"/>
      <c r="F70" s="76"/>
      <c r="G70" s="76"/>
      <c r="AX70" s="9">
        <v>32</v>
      </c>
      <c r="AY70" s="9">
        <v>4</v>
      </c>
      <c r="AZ70" s="9">
        <v>8</v>
      </c>
      <c r="BA70" s="9">
        <v>5</v>
      </c>
      <c r="BB70" s="9">
        <v>7</v>
      </c>
      <c r="BC70" s="1">
        <v>2</v>
      </c>
      <c r="BD70" s="9">
        <v>5</v>
      </c>
    </row>
    <row r="71" spans="1:56" ht="18">
      <c r="A71" s="76"/>
      <c r="B71" s="76"/>
      <c r="C71" s="76"/>
      <c r="D71" s="76"/>
      <c r="E71" s="76"/>
      <c r="F71" s="76"/>
      <c r="G71" s="76"/>
      <c r="AX71" s="9">
        <v>32</v>
      </c>
      <c r="AY71" s="9">
        <v>3</v>
      </c>
      <c r="AZ71" s="9">
        <v>9</v>
      </c>
      <c r="BA71" s="9">
        <v>5</v>
      </c>
      <c r="BB71" s="9">
        <v>8</v>
      </c>
      <c r="BC71" s="1">
        <v>1</v>
      </c>
      <c r="BD71" s="9">
        <v>2</v>
      </c>
    </row>
    <row r="72" spans="1:56" ht="18">
      <c r="A72" s="76"/>
      <c r="B72" s="76"/>
      <c r="C72" s="76"/>
      <c r="D72" s="76"/>
      <c r="E72" s="76"/>
      <c r="F72" s="76"/>
      <c r="G72" s="76"/>
      <c r="AX72" s="9">
        <v>33</v>
      </c>
      <c r="AY72" s="9">
        <v>5</v>
      </c>
      <c r="AZ72" s="9">
        <v>8</v>
      </c>
      <c r="BA72" s="9">
        <v>3</v>
      </c>
      <c r="BB72" s="9">
        <v>2</v>
      </c>
      <c r="BC72" s="1">
        <v>2</v>
      </c>
      <c r="BD72" s="9">
        <v>3</v>
      </c>
    </row>
    <row r="73" spans="1:56" ht="18">
      <c r="A73" s="76"/>
      <c r="B73" s="76"/>
      <c r="C73" s="76"/>
      <c r="D73" s="76"/>
      <c r="E73" s="76"/>
      <c r="F73" s="76"/>
      <c r="G73" s="76"/>
      <c r="AX73" s="9">
        <v>33</v>
      </c>
      <c r="AY73" s="9">
        <v>6</v>
      </c>
      <c r="AZ73" s="9">
        <v>7</v>
      </c>
      <c r="BA73" s="9">
        <v>2</v>
      </c>
      <c r="BB73" s="9">
        <v>1</v>
      </c>
      <c r="BC73" s="1">
        <v>2</v>
      </c>
      <c r="BD73" s="9">
        <v>4</v>
      </c>
    </row>
    <row r="74" spans="1:56" ht="18">
      <c r="A74" s="76"/>
      <c r="B74" s="76"/>
      <c r="C74" s="76"/>
      <c r="D74" s="76"/>
      <c r="E74" s="76"/>
      <c r="F74" s="76"/>
      <c r="G74" s="76"/>
      <c r="AX74" s="9">
        <v>34</v>
      </c>
      <c r="AY74" s="9">
        <v>3</v>
      </c>
      <c r="AZ74" s="9">
        <v>9</v>
      </c>
      <c r="BA74" s="9">
        <v>5</v>
      </c>
      <c r="BB74" s="9">
        <v>1</v>
      </c>
      <c r="BC74" s="1">
        <v>1</v>
      </c>
      <c r="BD74" s="1">
        <v>4</v>
      </c>
    </row>
    <row r="75" spans="1:56" ht="18">
      <c r="A75" s="76"/>
      <c r="B75" s="76"/>
      <c r="C75" s="76"/>
      <c r="D75" s="76"/>
      <c r="E75" s="76"/>
      <c r="F75" s="76"/>
      <c r="G75" s="76"/>
      <c r="AX75" s="9">
        <v>34</v>
      </c>
      <c r="AY75" s="9">
        <v>4</v>
      </c>
      <c r="AZ75" s="9">
        <v>9</v>
      </c>
      <c r="BA75" s="9">
        <v>6</v>
      </c>
      <c r="BB75" s="9">
        <v>4</v>
      </c>
      <c r="BC75" s="1">
        <v>2</v>
      </c>
      <c r="BD75" s="1">
        <v>2</v>
      </c>
    </row>
    <row r="76" spans="1:56" ht="18">
      <c r="A76" s="76"/>
      <c r="B76" s="76"/>
      <c r="C76" s="76"/>
      <c r="D76" s="76"/>
      <c r="E76" s="76"/>
      <c r="F76" s="76"/>
      <c r="G76" s="76"/>
      <c r="AX76" s="9">
        <v>35</v>
      </c>
      <c r="AY76" s="9">
        <v>4</v>
      </c>
      <c r="AZ76" s="9">
        <v>6</v>
      </c>
      <c r="BA76" s="9">
        <v>6</v>
      </c>
      <c r="BB76" s="9">
        <v>3</v>
      </c>
      <c r="BC76" s="1">
        <v>3</v>
      </c>
      <c r="BD76" s="9">
        <v>2</v>
      </c>
    </row>
    <row r="77" spans="1:56" ht="18">
      <c r="A77" s="76"/>
      <c r="B77" s="76"/>
      <c r="C77" s="76"/>
      <c r="D77" s="76"/>
      <c r="E77" s="76"/>
      <c r="F77" s="76"/>
      <c r="G77" s="76"/>
      <c r="AX77" s="9">
        <v>35</v>
      </c>
      <c r="AY77" s="9">
        <v>4</v>
      </c>
      <c r="AZ77" s="9">
        <v>5</v>
      </c>
      <c r="BA77" s="9">
        <v>6</v>
      </c>
      <c r="BB77" s="9">
        <v>2</v>
      </c>
      <c r="BC77" s="1">
        <v>2</v>
      </c>
      <c r="BD77" s="9">
        <v>3</v>
      </c>
    </row>
    <row r="78" spans="50:56" ht="18">
      <c r="AX78" s="9">
        <v>36</v>
      </c>
      <c r="AY78" s="9">
        <v>3</v>
      </c>
      <c r="AZ78" s="9">
        <v>7</v>
      </c>
      <c r="BA78" s="9">
        <v>4</v>
      </c>
      <c r="BB78" s="9">
        <v>5</v>
      </c>
      <c r="BC78" s="1">
        <v>4</v>
      </c>
      <c r="BD78" s="9">
        <v>3</v>
      </c>
    </row>
    <row r="79" spans="50:56" ht="18">
      <c r="AX79" s="9">
        <v>36</v>
      </c>
      <c r="AY79" s="9">
        <v>4</v>
      </c>
      <c r="AZ79" s="9">
        <v>8</v>
      </c>
      <c r="BA79" s="9">
        <v>4</v>
      </c>
      <c r="BB79" s="9">
        <v>2</v>
      </c>
      <c r="BC79" s="1">
        <v>1</v>
      </c>
      <c r="BD79" s="9">
        <v>6</v>
      </c>
    </row>
    <row r="80" spans="50:56" ht="18">
      <c r="AX80" s="9">
        <v>37</v>
      </c>
      <c r="AY80" s="9">
        <v>5</v>
      </c>
      <c r="AZ80" s="9">
        <v>6</v>
      </c>
      <c r="BA80" s="9">
        <v>7</v>
      </c>
      <c r="BB80" s="9">
        <v>3</v>
      </c>
      <c r="BC80" s="1">
        <v>3</v>
      </c>
      <c r="BD80" s="9">
        <v>6</v>
      </c>
    </row>
    <row r="81" spans="50:56" ht="18">
      <c r="AX81" s="9">
        <v>37</v>
      </c>
      <c r="AY81" s="9">
        <v>4</v>
      </c>
      <c r="AZ81" s="9">
        <v>8</v>
      </c>
      <c r="BA81" s="9">
        <v>7</v>
      </c>
      <c r="BB81" s="9">
        <v>3</v>
      </c>
      <c r="BC81" s="1">
        <v>3</v>
      </c>
      <c r="BD81" s="9">
        <v>4</v>
      </c>
    </row>
    <row r="82" spans="50:56" ht="18">
      <c r="AX82" s="9">
        <v>38</v>
      </c>
      <c r="AY82" s="9">
        <v>3</v>
      </c>
      <c r="AZ82" s="9">
        <v>4</v>
      </c>
      <c r="BA82" s="9">
        <v>8</v>
      </c>
      <c r="BB82" s="9">
        <v>2</v>
      </c>
      <c r="BC82" s="1">
        <v>2</v>
      </c>
      <c r="BD82" s="9">
        <v>3</v>
      </c>
    </row>
    <row r="83" spans="50:56" ht="18">
      <c r="AX83" s="9">
        <v>38</v>
      </c>
      <c r="AY83" s="9">
        <v>4</v>
      </c>
      <c r="AZ83" s="9">
        <v>3</v>
      </c>
      <c r="BA83" s="9">
        <v>7</v>
      </c>
      <c r="BB83" s="9">
        <v>1</v>
      </c>
      <c r="BC83" s="1">
        <v>5</v>
      </c>
      <c r="BD83" s="9">
        <v>4</v>
      </c>
    </row>
    <row r="84" spans="50:56" ht="18">
      <c r="AX84" s="9">
        <v>39</v>
      </c>
      <c r="AY84" s="9">
        <v>2</v>
      </c>
      <c r="AZ84" s="9">
        <v>7</v>
      </c>
      <c r="BA84" s="9">
        <v>5</v>
      </c>
      <c r="BB84" s="9">
        <v>1</v>
      </c>
      <c r="BC84" s="1">
        <v>4</v>
      </c>
      <c r="BD84" s="9">
        <v>5</v>
      </c>
    </row>
    <row r="85" spans="50:56" ht="18">
      <c r="AX85" s="9">
        <v>39</v>
      </c>
      <c r="AY85" s="9">
        <v>2</v>
      </c>
      <c r="AZ85" s="9">
        <v>8</v>
      </c>
      <c r="BA85" s="9">
        <v>5</v>
      </c>
      <c r="BB85" s="9">
        <v>1</v>
      </c>
      <c r="BC85" s="1">
        <v>1</v>
      </c>
      <c r="BD85" s="9">
        <v>5</v>
      </c>
    </row>
    <row r="86" spans="50:56" ht="18">
      <c r="AX86" s="9">
        <v>40</v>
      </c>
      <c r="AY86" s="9">
        <v>3</v>
      </c>
      <c r="AZ86" s="9">
        <v>8</v>
      </c>
      <c r="BA86" s="9">
        <v>6</v>
      </c>
      <c r="BB86" s="9">
        <v>3</v>
      </c>
      <c r="BC86" s="1">
        <v>3</v>
      </c>
      <c r="BD86" s="9">
        <v>6</v>
      </c>
    </row>
    <row r="87" spans="50:56" ht="18">
      <c r="AX87" s="9">
        <v>40</v>
      </c>
      <c r="AY87" s="9">
        <v>3</v>
      </c>
      <c r="AZ87" s="9">
        <v>8</v>
      </c>
      <c r="BA87" s="9">
        <v>7</v>
      </c>
      <c r="BB87" s="9">
        <v>3</v>
      </c>
      <c r="BC87">
        <v>4</v>
      </c>
      <c r="BD87" s="9">
        <v>6</v>
      </c>
    </row>
    <row r="88" spans="50:56" ht="18">
      <c r="AX88" s="57" t="s">
        <v>2</v>
      </c>
      <c r="AY88" s="66">
        <f aca="true" t="shared" si="15" ref="AY88:BD88">AVERAGE(AY8:AY87)</f>
        <v>4.85</v>
      </c>
      <c r="AZ88" s="66">
        <f t="shared" si="15"/>
        <v>7.3875</v>
      </c>
      <c r="BA88" s="66">
        <f t="shared" si="15"/>
        <v>6.0875</v>
      </c>
      <c r="BB88" s="66">
        <f t="shared" si="15"/>
        <v>3.775</v>
      </c>
      <c r="BC88" s="66">
        <f t="shared" si="15"/>
        <v>2.5875</v>
      </c>
      <c r="BD88" s="66">
        <f t="shared" si="15"/>
        <v>4.3375</v>
      </c>
    </row>
    <row r="91" spans="50:56" ht="14.25">
      <c r="AX91" s="102" t="s">
        <v>68</v>
      </c>
      <c r="AY91" s="102"/>
      <c r="AZ91" s="102"/>
      <c r="BA91" s="102"/>
      <c r="BB91" s="102"/>
      <c r="BC91" s="102"/>
      <c r="BD91" s="102"/>
    </row>
    <row r="92" spans="50:56" ht="14.25">
      <c r="AX92" s="102"/>
      <c r="AY92" s="102"/>
      <c r="AZ92" s="102"/>
      <c r="BA92" s="102"/>
      <c r="BB92" s="102"/>
      <c r="BC92" s="102"/>
      <c r="BD92" s="102"/>
    </row>
    <row r="93" spans="50:56" ht="14.25">
      <c r="AX93" s="102"/>
      <c r="AY93" s="102"/>
      <c r="AZ93" s="102"/>
      <c r="BA93" s="102"/>
      <c r="BB93" s="102"/>
      <c r="BC93" s="102"/>
      <c r="BD93" s="102"/>
    </row>
    <row r="94" spans="50:56" ht="14.25">
      <c r="AX94" s="102"/>
      <c r="AY94" s="102"/>
      <c r="AZ94" s="102"/>
      <c r="BA94" s="102"/>
      <c r="BB94" s="102"/>
      <c r="BC94" s="102"/>
      <c r="BD94" s="102"/>
    </row>
    <row r="95" spans="50:56" ht="14.25">
      <c r="AX95" s="102"/>
      <c r="AY95" s="102"/>
      <c r="AZ95" s="102"/>
      <c r="BA95" s="102"/>
      <c r="BB95" s="102"/>
      <c r="BC95" s="102"/>
      <c r="BD95" s="102"/>
    </row>
    <row r="96" spans="50:56" ht="14.25">
      <c r="AX96" s="102"/>
      <c r="AY96" s="102"/>
      <c r="AZ96" s="102"/>
      <c r="BA96" s="102"/>
      <c r="BB96" s="102"/>
      <c r="BC96" s="102"/>
      <c r="BD96" s="102"/>
    </row>
  </sheetData>
  <sheetProtection/>
  <mergeCells count="30">
    <mergeCell ref="AX91:BD96"/>
    <mergeCell ref="BJ16:BY18"/>
    <mergeCell ref="AM3:AS5"/>
    <mergeCell ref="K28:R30"/>
    <mergeCell ref="V10:AA13"/>
    <mergeCell ref="AW3:BE4"/>
    <mergeCell ref="AX6:BD6"/>
    <mergeCell ref="B6:H6"/>
    <mergeCell ref="B3:G4"/>
    <mergeCell ref="B5:F5"/>
    <mergeCell ref="BI3:CC4"/>
    <mergeCell ref="BJ6:CC6"/>
    <mergeCell ref="V3:AA4"/>
    <mergeCell ref="V6:AB6"/>
    <mergeCell ref="AE3:AI5"/>
    <mergeCell ref="BJ20:BZ21"/>
    <mergeCell ref="K39:K40"/>
    <mergeCell ref="K53:P56"/>
    <mergeCell ref="AM30:AS31"/>
    <mergeCell ref="AM41:AS42"/>
    <mergeCell ref="K3:R4"/>
    <mergeCell ref="K5:R5"/>
    <mergeCell ref="K6:Q6"/>
    <mergeCell ref="AM16:AS19"/>
    <mergeCell ref="AE43:AI48"/>
    <mergeCell ref="AE6:AI6"/>
    <mergeCell ref="A42:F42"/>
    <mergeCell ref="A63:G65"/>
    <mergeCell ref="V22:V23"/>
    <mergeCell ref="V36:AA39"/>
  </mergeCells>
  <printOptions/>
  <pageMargins left="0.511811024" right="0.511811024" top="0.787401575" bottom="0.787401575" header="0.31496062" footer="0.3149606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Judite</dc:creator>
  <cp:keywords/>
  <dc:description/>
  <cp:lastModifiedBy>julagui@usp.br</cp:lastModifiedBy>
  <dcterms:created xsi:type="dcterms:W3CDTF">2011-03-30T17:33:19Z</dcterms:created>
  <dcterms:modified xsi:type="dcterms:W3CDTF">2023-05-17T01:57:02Z</dcterms:modified>
  <cp:category/>
  <cp:version/>
  <cp:contentType/>
  <cp:contentStatus/>
</cp:coreProperties>
</file>