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mesquita\Dropbox\PRO3342\2019\Excel\"/>
    </mc:Choice>
  </mc:AlternateContent>
  <bookViews>
    <workbookView xWindow="0" yWindow="0" windowWidth="28800" windowHeight="12915"/>
  </bookViews>
  <sheets>
    <sheet name="MM1" sheetId="1" r:id="rId1"/>
    <sheet name="MM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30" i="2"/>
  <c r="C28" i="2"/>
  <c r="C26" i="2"/>
  <c r="C24" i="2"/>
  <c r="C22" i="2"/>
  <c r="C20" i="2"/>
  <c r="C18" i="2"/>
  <c r="D6" i="2"/>
  <c r="G5" i="2"/>
  <c r="C15" i="2" s="1"/>
  <c r="G4" i="2"/>
  <c r="B32" i="2" s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D11" i="1" s="1"/>
  <c r="D6" i="1"/>
  <c r="G5" i="1"/>
  <c r="C30" i="1" s="1"/>
  <c r="G4" i="1"/>
  <c r="E11" i="1" l="1"/>
  <c r="D12" i="1"/>
  <c r="B14" i="2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B32" i="1"/>
  <c r="B13" i="2"/>
  <c r="C14" i="2"/>
  <c r="C16" i="2"/>
  <c r="C13" i="2"/>
  <c r="B17" i="2"/>
  <c r="B19" i="2"/>
  <c r="B21" i="2"/>
  <c r="B23" i="2"/>
  <c r="B25" i="2"/>
  <c r="B27" i="2"/>
  <c r="B29" i="2"/>
  <c r="B31" i="2"/>
  <c r="B15" i="2"/>
  <c r="C17" i="2"/>
  <c r="C19" i="2"/>
  <c r="C21" i="2"/>
  <c r="C23" i="2"/>
  <c r="C25" i="2"/>
  <c r="C27" i="2"/>
  <c r="C29" i="2"/>
  <c r="C31" i="2"/>
  <c r="B16" i="2"/>
  <c r="B18" i="2"/>
  <c r="B20" i="2"/>
  <c r="B22" i="2"/>
  <c r="B24" i="2"/>
  <c r="B26" i="2"/>
  <c r="B28" i="2"/>
  <c r="B30" i="2"/>
  <c r="B33" i="2" l="1"/>
  <c r="D13" i="2"/>
  <c r="C32" i="1"/>
  <c r="C33" i="2"/>
  <c r="E12" i="1"/>
  <c r="D13" i="1"/>
  <c r="I11" i="1"/>
  <c r="G11" i="1"/>
  <c r="F11" i="1"/>
  <c r="H11" i="1" s="1"/>
  <c r="I12" i="1" l="1"/>
  <c r="G12" i="1"/>
  <c r="F12" i="1"/>
  <c r="H12" i="1" s="1"/>
  <c r="F13" i="2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E13" i="1"/>
  <c r="D14" i="1"/>
  <c r="G13" i="2" l="1"/>
  <c r="L13" i="2"/>
  <c r="D15" i="1"/>
  <c r="I13" i="1"/>
  <c r="G13" i="1"/>
  <c r="F13" i="1"/>
  <c r="H13" i="1" s="1"/>
  <c r="D16" i="1" l="1"/>
  <c r="E14" i="1"/>
  <c r="M13" i="2"/>
  <c r="E14" i="2"/>
  <c r="I14" i="1" l="1"/>
  <c r="G14" i="1"/>
  <c r="F14" i="1"/>
  <c r="H14" i="2"/>
  <c r="I14" i="2" s="1"/>
  <c r="F14" i="2"/>
  <c r="J14" i="2"/>
  <c r="K14" i="2" s="1"/>
  <c r="D17" i="1"/>
  <c r="G14" i="2" l="1"/>
  <c r="L14" i="2"/>
  <c r="H14" i="1"/>
  <c r="E15" i="1"/>
  <c r="D18" i="1"/>
  <c r="D19" i="1" l="1"/>
  <c r="I15" i="1"/>
  <c r="G15" i="1"/>
  <c r="F15" i="1"/>
  <c r="M14" i="2"/>
  <c r="E15" i="2"/>
  <c r="H15" i="1" l="1"/>
  <c r="E16" i="1"/>
  <c r="J15" i="2"/>
  <c r="K15" i="2" s="1"/>
  <c r="H15" i="2"/>
  <c r="I15" i="2" s="1"/>
  <c r="F15" i="2"/>
  <c r="D20" i="1"/>
  <c r="I16" i="1" l="1"/>
  <c r="G16" i="1"/>
  <c r="F16" i="1"/>
  <c r="L15" i="2"/>
  <c r="G15" i="2"/>
  <c r="D21" i="1"/>
  <c r="D22" i="1" l="1"/>
  <c r="H16" i="1"/>
  <c r="E17" i="1"/>
  <c r="M15" i="2"/>
  <c r="E16" i="2"/>
  <c r="H16" i="2" l="1"/>
  <c r="I16" i="2" s="1"/>
  <c r="F16" i="2"/>
  <c r="G16" i="2" s="1"/>
  <c r="J16" i="2"/>
  <c r="K16" i="2" s="1"/>
  <c r="D23" i="1"/>
  <c r="I17" i="1"/>
  <c r="G17" i="1"/>
  <c r="F17" i="1"/>
  <c r="D24" i="1" l="1"/>
  <c r="M16" i="2"/>
  <c r="E17" i="2"/>
  <c r="H17" i="1"/>
  <c r="E18" i="1"/>
  <c r="I18" i="1" l="1"/>
  <c r="G18" i="1"/>
  <c r="F18" i="1"/>
  <c r="F17" i="2"/>
  <c r="J17" i="2"/>
  <c r="K17" i="2" s="1"/>
  <c r="H17" i="2"/>
  <c r="I17" i="2" s="1"/>
  <c r="D25" i="1"/>
  <c r="D26" i="1" l="1"/>
  <c r="L17" i="2"/>
  <c r="G17" i="2"/>
  <c r="H18" i="1"/>
  <c r="E19" i="1"/>
  <c r="I19" i="1" l="1"/>
  <c r="G19" i="1"/>
  <c r="F19" i="1"/>
  <c r="M17" i="2"/>
  <c r="E18" i="2"/>
  <c r="D27" i="1"/>
  <c r="J18" i="2" l="1"/>
  <c r="K18" i="2" s="1"/>
  <c r="H18" i="2"/>
  <c r="I18" i="2" s="1"/>
  <c r="F18" i="2"/>
  <c r="D28" i="1"/>
  <c r="H19" i="1"/>
  <c r="E20" i="1"/>
  <c r="G18" i="2" l="1"/>
  <c r="L18" i="2"/>
  <c r="I20" i="1"/>
  <c r="G20" i="1"/>
  <c r="F20" i="1"/>
  <c r="D29" i="1"/>
  <c r="D30" i="1" l="1"/>
  <c r="H20" i="1"/>
  <c r="E21" i="1"/>
  <c r="M18" i="2"/>
  <c r="E19" i="2"/>
  <c r="I21" i="1" l="1"/>
  <c r="G21" i="1"/>
  <c r="F21" i="1"/>
  <c r="F19" i="2"/>
  <c r="J19" i="2"/>
  <c r="K19" i="2" s="1"/>
  <c r="H19" i="2"/>
  <c r="I19" i="2" s="1"/>
  <c r="L19" i="2" l="1"/>
  <c r="G19" i="2"/>
  <c r="H21" i="1"/>
  <c r="E22" i="1"/>
  <c r="I22" i="1" l="1"/>
  <c r="G22" i="1"/>
  <c r="F22" i="1"/>
  <c r="M19" i="2"/>
  <c r="E20" i="2"/>
  <c r="J20" i="2" l="1"/>
  <c r="K20" i="2" s="1"/>
  <c r="H20" i="2"/>
  <c r="I20" i="2" s="1"/>
  <c r="F20" i="2"/>
  <c r="H22" i="1"/>
  <c r="E23" i="1"/>
  <c r="I23" i="1" l="1"/>
  <c r="G23" i="1"/>
  <c r="F23" i="1"/>
  <c r="G20" i="2"/>
  <c r="L20" i="2"/>
  <c r="M20" i="2" l="1"/>
  <c r="E21" i="2"/>
  <c r="H23" i="1"/>
  <c r="E24" i="1"/>
  <c r="I24" i="1" l="1"/>
  <c r="G24" i="1"/>
  <c r="F24" i="1"/>
  <c r="F21" i="2"/>
  <c r="J21" i="2"/>
  <c r="K21" i="2" s="1"/>
  <c r="H21" i="2"/>
  <c r="I21" i="2" s="1"/>
  <c r="H24" i="1" l="1"/>
  <c r="E25" i="1"/>
  <c r="L21" i="2"/>
  <c r="G21" i="2"/>
  <c r="M21" i="2" l="1"/>
  <c r="E22" i="2"/>
  <c r="I25" i="1"/>
  <c r="G25" i="1"/>
  <c r="F25" i="1"/>
  <c r="H25" i="1" l="1"/>
  <c r="E26" i="1"/>
  <c r="J22" i="2"/>
  <c r="K22" i="2" s="1"/>
  <c r="H22" i="2"/>
  <c r="I22" i="2" s="1"/>
  <c r="F22" i="2"/>
  <c r="I26" i="1" l="1"/>
  <c r="G26" i="1"/>
  <c r="F26" i="1"/>
  <c r="G22" i="2"/>
  <c r="L22" i="2"/>
  <c r="M22" i="2" l="1"/>
  <c r="E23" i="2"/>
  <c r="H26" i="1"/>
  <c r="E27" i="1"/>
  <c r="F23" i="2" l="1"/>
  <c r="J23" i="2"/>
  <c r="K23" i="2" s="1"/>
  <c r="H23" i="2"/>
  <c r="I23" i="2" s="1"/>
  <c r="I27" i="1"/>
  <c r="G27" i="1"/>
  <c r="F27" i="1"/>
  <c r="H27" i="1" l="1"/>
  <c r="E28" i="1"/>
  <c r="L23" i="2"/>
  <c r="G23" i="2"/>
  <c r="M23" i="2" l="1"/>
  <c r="E24" i="2"/>
  <c r="I28" i="1"/>
  <c r="G28" i="1"/>
  <c r="F28" i="1"/>
  <c r="H28" i="1" l="1"/>
  <c r="E29" i="1"/>
  <c r="J24" i="2"/>
  <c r="K24" i="2" s="1"/>
  <c r="H24" i="2"/>
  <c r="I24" i="2" s="1"/>
  <c r="F24" i="2"/>
  <c r="G24" i="2" l="1"/>
  <c r="L24" i="2"/>
  <c r="I29" i="1"/>
  <c r="G29" i="1"/>
  <c r="F29" i="1"/>
  <c r="H29" i="1" l="1"/>
  <c r="E30" i="1"/>
  <c r="M24" i="2"/>
  <c r="E25" i="2"/>
  <c r="F25" i="2" l="1"/>
  <c r="J25" i="2"/>
  <c r="K25" i="2" s="1"/>
  <c r="H25" i="2"/>
  <c r="I25" i="2" s="1"/>
  <c r="I30" i="1"/>
  <c r="I31" i="1" s="1"/>
  <c r="G30" i="1"/>
  <c r="F30" i="1"/>
  <c r="H30" i="1" s="1"/>
  <c r="H32" i="1" s="1"/>
  <c r="G33" i="1" l="1"/>
  <c r="G32" i="1"/>
  <c r="L25" i="2"/>
  <c r="G25" i="2"/>
  <c r="M25" i="2" l="1"/>
  <c r="E26" i="2"/>
  <c r="J26" i="2" l="1"/>
  <c r="K26" i="2" s="1"/>
  <c r="H26" i="2"/>
  <c r="I26" i="2" s="1"/>
  <c r="F26" i="2"/>
  <c r="G26" i="2" l="1"/>
  <c r="L26" i="2"/>
  <c r="M26" i="2" l="1"/>
  <c r="E27" i="2"/>
  <c r="F27" i="2" l="1"/>
  <c r="J27" i="2"/>
  <c r="K27" i="2" s="1"/>
  <c r="H27" i="2"/>
  <c r="I27" i="2" s="1"/>
  <c r="L27" i="2" l="1"/>
  <c r="G27" i="2"/>
  <c r="M27" i="2" l="1"/>
  <c r="E28" i="2"/>
  <c r="J28" i="2" l="1"/>
  <c r="K28" i="2" s="1"/>
  <c r="H28" i="2"/>
  <c r="I28" i="2" s="1"/>
  <c r="F28" i="2"/>
  <c r="G28" i="2" l="1"/>
  <c r="L28" i="2"/>
  <c r="M28" i="2" l="1"/>
  <c r="E29" i="2"/>
  <c r="F29" i="2" l="1"/>
  <c r="J29" i="2"/>
  <c r="K29" i="2" s="1"/>
  <c r="H29" i="2"/>
  <c r="I29" i="2" s="1"/>
  <c r="L29" i="2" l="1"/>
  <c r="G29" i="2"/>
  <c r="M29" i="2" l="1"/>
  <c r="E30" i="2"/>
  <c r="J30" i="2" l="1"/>
  <c r="K30" i="2" s="1"/>
  <c r="H30" i="2"/>
  <c r="I30" i="2" s="1"/>
  <c r="F30" i="2"/>
  <c r="G30" i="2" l="1"/>
  <c r="L30" i="2"/>
  <c r="M30" i="2" l="1"/>
  <c r="E31" i="2"/>
  <c r="F31" i="2" l="1"/>
  <c r="J31" i="2"/>
  <c r="K31" i="2" s="1"/>
  <c r="H31" i="2"/>
  <c r="I31" i="2" s="1"/>
  <c r="L31" i="2" l="1"/>
  <c r="G31" i="2"/>
  <c r="M31" i="2" l="1"/>
  <c r="E32" i="2"/>
  <c r="J32" i="2" l="1"/>
  <c r="K32" i="2" s="1"/>
  <c r="H32" i="2"/>
  <c r="I32" i="2" s="1"/>
  <c r="F32" i="2"/>
  <c r="G32" i="2" l="1"/>
  <c r="M32" i="2" s="1"/>
  <c r="M33" i="2" s="1"/>
  <c r="L32" i="2"/>
  <c r="L33" i="2" l="1"/>
  <c r="L34" i="2"/>
</calcChain>
</file>

<file path=xl/sharedStrings.xml><?xml version="1.0" encoding="utf-8"?>
<sst xmlns="http://schemas.openxmlformats.org/spreadsheetml/2006/main" count="53" uniqueCount="31">
  <si>
    <t>Simulação Fila M/M/1</t>
  </si>
  <si>
    <t>Taxa de Chegada</t>
  </si>
  <si>
    <t>clientes por hora</t>
  </si>
  <si>
    <t>min por cliente</t>
  </si>
  <si>
    <t>Taxa de Atendimento</t>
  </si>
  <si>
    <t>Índice de congestionamento</t>
  </si>
  <si>
    <t>Cliente (num.)</t>
  </si>
  <si>
    <t>Interv. Chegada</t>
  </si>
  <si>
    <t>Tempo Atend.</t>
  </si>
  <si>
    <t>Chegada</t>
  </si>
  <si>
    <t>Início Atend.</t>
  </si>
  <si>
    <t>Fim de Atend.</t>
  </si>
  <si>
    <t>Tempo Fila</t>
  </si>
  <si>
    <t>Tempo Total</t>
  </si>
  <si>
    <t>Servidor Ocioso</t>
  </si>
  <si>
    <t>Início</t>
  </si>
  <si>
    <t>Total</t>
  </si>
  <si>
    <t>Média</t>
  </si>
  <si>
    <t>% Fila</t>
  </si>
  <si>
    <t>Simulação Fila M/M/3</t>
  </si>
  <si>
    <t>Cliente</t>
  </si>
  <si>
    <t>Interv.</t>
  </si>
  <si>
    <t>Tempo</t>
  </si>
  <si>
    <t>Servidor 1</t>
  </si>
  <si>
    <t>Servidor 2</t>
  </si>
  <si>
    <t>Servidor 3</t>
  </si>
  <si>
    <t>(num.)</t>
  </si>
  <si>
    <t>Atend.</t>
  </si>
  <si>
    <t>Servidor</t>
  </si>
  <si>
    <t>Fim</t>
  </si>
  <si>
    <t>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</si>
</sst>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  <numFmt numFmtId="167" formatCode="_(* #,##0.000_);_(* \(#,##0.000\);_(* &quot;-&quot;??_);_(@_)"/>
    <numFmt numFmtId="168" formatCode="h:mm:ss;@"/>
    <numFmt numFmtId="169" formatCode="_-* #,##0_-;\-* #,##0_-;_-* &quot;-&quot;??_-;_-@_-"/>
    <numFmt numFmtId="170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3" applyFont="1" applyBorder="1" applyAlignment="1" applyProtection="1">
      <alignment horizontal="left" vertical="center"/>
      <protection locked="0"/>
    </xf>
    <xf numFmtId="0" fontId="4" fillId="0" borderId="1" xfId="3" applyFont="1" applyBorder="1" applyAlignment="1" applyProtection="1">
      <alignment horizontal="centerContinuous" vertical="center"/>
      <protection locked="0"/>
    </xf>
    <xf numFmtId="20" fontId="4" fillId="0" borderId="1" xfId="3" applyNumberFormat="1" applyFont="1" applyBorder="1" applyAlignment="1" applyProtection="1">
      <alignment horizontal="centerContinuous" vertical="center"/>
      <protection locked="0"/>
    </xf>
    <xf numFmtId="0" fontId="4" fillId="0" borderId="1" xfId="3" applyFont="1" applyBorder="1"/>
    <xf numFmtId="0" fontId="4" fillId="0" borderId="0" xfId="3" applyFont="1"/>
    <xf numFmtId="0" fontId="5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centerContinuous" vertical="center"/>
      <protection locked="0"/>
    </xf>
    <xf numFmtId="20" fontId="4" fillId="0" borderId="0" xfId="3" applyNumberFormat="1" applyFont="1" applyBorder="1" applyAlignment="1" applyProtection="1">
      <alignment horizontal="centerContinuous" vertical="center"/>
      <protection locked="0"/>
    </xf>
    <xf numFmtId="0" fontId="4" fillId="0" borderId="0" xfId="3" applyFont="1" applyBorder="1"/>
    <xf numFmtId="0" fontId="4" fillId="0" borderId="0" xfId="3" applyFont="1" applyProtection="1">
      <protection locked="0"/>
    </xf>
    <xf numFmtId="20" fontId="4" fillId="0" borderId="0" xfId="3" applyNumberFormat="1" applyFont="1" applyProtection="1">
      <protection locked="0"/>
    </xf>
    <xf numFmtId="2" fontId="4" fillId="0" borderId="0" xfId="3" applyNumberFormat="1" applyFont="1"/>
    <xf numFmtId="0" fontId="1" fillId="2" borderId="0" xfId="3" applyFont="1" applyFill="1" applyAlignment="1" applyProtection="1">
      <protection locked="0"/>
    </xf>
    <xf numFmtId="165" fontId="4" fillId="3" borderId="2" xfId="4" applyNumberFormat="1" applyFont="1" applyFill="1" applyBorder="1" applyAlignment="1" applyProtection="1">
      <alignment horizontal="center"/>
      <protection locked="0"/>
    </xf>
    <xf numFmtId="166" fontId="4" fillId="3" borderId="2" xfId="4" applyNumberFormat="1" applyFont="1" applyFill="1" applyBorder="1" applyAlignment="1" applyProtection="1">
      <alignment horizontal="center"/>
      <protection locked="0"/>
    </xf>
    <xf numFmtId="167" fontId="4" fillId="3" borderId="2" xfId="4" applyNumberFormat="1" applyFont="1" applyFill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7" fillId="2" borderId="3" xfId="3" applyFont="1" applyFill="1" applyBorder="1" applyAlignment="1" applyProtection="1">
      <alignment horizontal="center" wrapText="1"/>
      <protection locked="0"/>
    </xf>
    <xf numFmtId="0" fontId="4" fillId="3" borderId="2" xfId="3" applyFont="1" applyFill="1" applyBorder="1" applyAlignment="1" applyProtection="1">
      <alignment horizontal="center" wrapText="1"/>
      <protection locked="0"/>
    </xf>
    <xf numFmtId="2" fontId="4" fillId="3" borderId="2" xfId="3" applyNumberFormat="1" applyFont="1" applyFill="1" applyBorder="1" applyAlignment="1">
      <alignment horizontal="right"/>
    </xf>
    <xf numFmtId="2" fontId="8" fillId="3" borderId="2" xfId="3" applyNumberFormat="1" applyFont="1" applyFill="1" applyBorder="1" applyAlignment="1" applyProtection="1">
      <alignment horizontal="right" wrapText="1"/>
      <protection locked="0"/>
    </xf>
    <xf numFmtId="166" fontId="4" fillId="4" borderId="2" xfId="3" applyNumberFormat="1" applyFont="1" applyFill="1" applyBorder="1" applyAlignment="1" applyProtection="1">
      <alignment horizontal="right" wrapText="1"/>
      <protection locked="0"/>
    </xf>
    <xf numFmtId="2" fontId="8" fillId="4" borderId="2" xfId="3" applyNumberFormat="1" applyFont="1" applyFill="1" applyBorder="1" applyAlignment="1" applyProtection="1">
      <alignment horizontal="right" wrapText="1"/>
      <protection locked="0"/>
    </xf>
    <xf numFmtId="2" fontId="8" fillId="5" borderId="2" xfId="3" applyNumberFormat="1" applyFont="1" applyFill="1" applyBorder="1" applyAlignment="1" applyProtection="1">
      <alignment horizontal="right" wrapText="1"/>
      <protection locked="0"/>
    </xf>
    <xf numFmtId="166" fontId="4" fillId="3" borderId="2" xfId="3" applyNumberFormat="1" applyFont="1" applyFill="1" applyBorder="1" applyAlignment="1" applyProtection="1">
      <alignment horizontal="right"/>
    </xf>
    <xf numFmtId="166" fontId="4" fillId="4" borderId="2" xfId="3" applyNumberFormat="1" applyFont="1" applyFill="1" applyBorder="1" applyAlignment="1" applyProtection="1">
      <alignment horizontal="right" wrapText="1"/>
    </xf>
    <xf numFmtId="166" fontId="4" fillId="5" borderId="2" xfId="3" applyNumberFormat="1" applyFont="1" applyFill="1" applyBorder="1" applyAlignment="1" applyProtection="1">
      <alignment horizontal="right" wrapText="1"/>
      <protection locked="0"/>
    </xf>
    <xf numFmtId="0" fontId="7" fillId="2" borderId="3" xfId="3" applyFont="1" applyFill="1" applyBorder="1"/>
    <xf numFmtId="2" fontId="4" fillId="3" borderId="2" xfId="3" applyNumberFormat="1" applyFont="1" applyFill="1" applyBorder="1" applyAlignment="1">
      <alignment horizontal="center"/>
    </xf>
    <xf numFmtId="9" fontId="4" fillId="3" borderId="2" xfId="2" applyFont="1" applyFill="1" applyBorder="1" applyAlignment="1">
      <alignment horizontal="center"/>
    </xf>
    <xf numFmtId="0" fontId="2" fillId="0" borderId="0" xfId="3"/>
    <xf numFmtId="0" fontId="6" fillId="0" borderId="1" xfId="3" applyFont="1" applyBorder="1" applyProtection="1">
      <protection locked="0"/>
    </xf>
    <xf numFmtId="0" fontId="7" fillId="2" borderId="0" xfId="3" applyFont="1" applyFill="1" applyBorder="1" applyAlignment="1" applyProtection="1">
      <alignment horizontal="center" wrapText="1"/>
      <protection locked="0"/>
    </xf>
    <xf numFmtId="0" fontId="9" fillId="2" borderId="0" xfId="3" applyFont="1" applyFill="1" applyBorder="1"/>
    <xf numFmtId="0" fontId="7" fillId="2" borderId="3" xfId="3" applyFont="1" applyFill="1" applyBorder="1" applyAlignment="1" applyProtection="1">
      <alignment horizontal="center" wrapText="1"/>
      <protection locked="0"/>
    </xf>
    <xf numFmtId="0" fontId="7" fillId="2" borderId="1" xfId="3" applyFont="1" applyFill="1" applyBorder="1" applyAlignment="1" applyProtection="1">
      <alignment horizontal="center" wrapText="1"/>
      <protection locked="0"/>
    </xf>
    <xf numFmtId="0" fontId="4" fillId="3" borderId="2" xfId="3" applyFont="1" applyFill="1" applyBorder="1"/>
    <xf numFmtId="20" fontId="8" fillId="3" borderId="2" xfId="3" applyNumberFormat="1" applyFont="1" applyFill="1" applyBorder="1" applyAlignment="1" applyProtection="1">
      <alignment horizontal="center" wrapText="1"/>
      <protection locked="0"/>
    </xf>
    <xf numFmtId="1" fontId="4" fillId="4" borderId="0" xfId="1" applyNumberFormat="1" applyFont="1" applyFill="1" applyAlignment="1" applyProtection="1">
      <alignment horizontal="right"/>
    </xf>
    <xf numFmtId="0" fontId="8" fillId="4" borderId="2" xfId="3" applyFont="1" applyFill="1" applyBorder="1" applyAlignment="1" applyProtection="1">
      <alignment horizontal="center" wrapText="1"/>
      <protection locked="0"/>
    </xf>
    <xf numFmtId="20" fontId="8" fillId="4" borderId="2" xfId="3" applyNumberFormat="1" applyFont="1" applyFill="1" applyBorder="1" applyAlignment="1" applyProtection="1">
      <alignment horizontal="center" wrapText="1"/>
      <protection locked="0"/>
    </xf>
    <xf numFmtId="0" fontId="8" fillId="5" borderId="2" xfId="3" applyFont="1" applyFill="1" applyBorder="1" applyAlignment="1" applyProtection="1">
      <alignment horizontal="center" wrapText="1"/>
      <protection locked="0"/>
    </xf>
    <xf numFmtId="166" fontId="4" fillId="3" borderId="2" xfId="1" applyNumberFormat="1" applyFont="1" applyFill="1" applyBorder="1" applyAlignment="1" applyProtection="1">
      <alignment horizontal="right"/>
    </xf>
    <xf numFmtId="166" fontId="4" fillId="4" borderId="3" xfId="3" applyNumberFormat="1" applyFont="1" applyFill="1" applyBorder="1" applyAlignment="1" applyProtection="1">
      <alignment horizontal="right"/>
    </xf>
    <xf numFmtId="1" fontId="4" fillId="4" borderId="2" xfId="1" applyNumberFormat="1" applyFont="1" applyFill="1" applyBorder="1" applyAlignment="1" applyProtection="1">
      <alignment horizontal="center" wrapText="1"/>
      <protection locked="0"/>
    </xf>
    <xf numFmtId="166" fontId="4" fillId="4" borderId="2" xfId="1" applyNumberFormat="1" applyFont="1" applyFill="1" applyBorder="1" applyAlignment="1" applyProtection="1">
      <alignment horizontal="right"/>
    </xf>
    <xf numFmtId="166" fontId="4" fillId="5" borderId="2" xfId="1" applyNumberFormat="1" applyFont="1" applyFill="1" applyBorder="1" applyAlignment="1" applyProtection="1">
      <alignment horizontal="right"/>
    </xf>
    <xf numFmtId="1" fontId="4" fillId="0" borderId="0" xfId="3" applyNumberFormat="1" applyFont="1"/>
    <xf numFmtId="168" fontId="4" fillId="0" borderId="0" xfId="3" applyNumberFormat="1" applyFont="1"/>
    <xf numFmtId="0" fontId="7" fillId="2" borderId="1" xfId="3" applyFont="1" applyFill="1" applyBorder="1"/>
    <xf numFmtId="43" fontId="4" fillId="3" borderId="2" xfId="1" applyNumberFormat="1" applyFont="1" applyFill="1" applyBorder="1" applyAlignment="1" applyProtection="1">
      <alignment horizontal="center"/>
    </xf>
    <xf numFmtId="169" fontId="4" fillId="3" borderId="2" xfId="1" applyNumberFormat="1" applyFont="1" applyFill="1" applyBorder="1" applyAlignment="1" applyProtection="1">
      <alignment horizontal="center"/>
    </xf>
    <xf numFmtId="170" fontId="4" fillId="3" borderId="2" xfId="1" applyNumberFormat="1" applyFont="1" applyFill="1" applyBorder="1" applyAlignment="1" applyProtection="1">
      <alignment horizontal="center"/>
    </xf>
    <xf numFmtId="0" fontId="4" fillId="3" borderId="2" xfId="3" applyFont="1" applyFill="1" applyBorder="1" applyAlignment="1">
      <alignment horizontal="center"/>
    </xf>
    <xf numFmtId="9" fontId="4" fillId="3" borderId="2" xfId="5" applyFont="1" applyFill="1" applyBorder="1" applyAlignment="1">
      <alignment horizontal="right"/>
    </xf>
    <xf numFmtId="9" fontId="4" fillId="3" borderId="2" xfId="5" applyFont="1" applyFill="1" applyBorder="1" applyAlignment="1">
      <alignment horizontal="center"/>
    </xf>
  </cellXfs>
  <cellStyles count="6">
    <cellStyle name="Normal" xfId="0" builtinId="0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20" zoomScaleNormal="120" workbookViewId="0">
      <selection activeCell="A2" sqref="A2"/>
    </sheetView>
  </sheetViews>
  <sheetFormatPr defaultRowHeight="12.75" x14ac:dyDescent="0.2"/>
  <cols>
    <col min="1" max="9" width="10.7109375" style="5" customWidth="1"/>
    <col min="10" max="256" width="9.140625" style="5"/>
    <col min="257" max="265" width="10.7109375" style="5" customWidth="1"/>
    <col min="266" max="512" width="9.140625" style="5"/>
    <col min="513" max="521" width="10.7109375" style="5" customWidth="1"/>
    <col min="522" max="768" width="9.140625" style="5"/>
    <col min="769" max="777" width="10.7109375" style="5" customWidth="1"/>
    <col min="778" max="1024" width="9.140625" style="5"/>
    <col min="1025" max="1033" width="10.7109375" style="5" customWidth="1"/>
    <col min="1034" max="1280" width="9.140625" style="5"/>
    <col min="1281" max="1289" width="10.7109375" style="5" customWidth="1"/>
    <col min="1290" max="1536" width="9.140625" style="5"/>
    <col min="1537" max="1545" width="10.7109375" style="5" customWidth="1"/>
    <col min="1546" max="1792" width="9.140625" style="5"/>
    <col min="1793" max="1801" width="10.7109375" style="5" customWidth="1"/>
    <col min="1802" max="2048" width="9.140625" style="5"/>
    <col min="2049" max="2057" width="10.7109375" style="5" customWidth="1"/>
    <col min="2058" max="2304" width="9.140625" style="5"/>
    <col min="2305" max="2313" width="10.7109375" style="5" customWidth="1"/>
    <col min="2314" max="2560" width="9.140625" style="5"/>
    <col min="2561" max="2569" width="10.7109375" style="5" customWidth="1"/>
    <col min="2570" max="2816" width="9.140625" style="5"/>
    <col min="2817" max="2825" width="10.7109375" style="5" customWidth="1"/>
    <col min="2826" max="3072" width="9.140625" style="5"/>
    <col min="3073" max="3081" width="10.7109375" style="5" customWidth="1"/>
    <col min="3082" max="3328" width="9.140625" style="5"/>
    <col min="3329" max="3337" width="10.7109375" style="5" customWidth="1"/>
    <col min="3338" max="3584" width="9.140625" style="5"/>
    <col min="3585" max="3593" width="10.7109375" style="5" customWidth="1"/>
    <col min="3594" max="3840" width="9.140625" style="5"/>
    <col min="3841" max="3849" width="10.7109375" style="5" customWidth="1"/>
    <col min="3850" max="4096" width="9.140625" style="5"/>
    <col min="4097" max="4105" width="10.7109375" style="5" customWidth="1"/>
    <col min="4106" max="4352" width="9.140625" style="5"/>
    <col min="4353" max="4361" width="10.7109375" style="5" customWidth="1"/>
    <col min="4362" max="4608" width="9.140625" style="5"/>
    <col min="4609" max="4617" width="10.7109375" style="5" customWidth="1"/>
    <col min="4618" max="4864" width="9.140625" style="5"/>
    <col min="4865" max="4873" width="10.7109375" style="5" customWidth="1"/>
    <col min="4874" max="5120" width="9.140625" style="5"/>
    <col min="5121" max="5129" width="10.7109375" style="5" customWidth="1"/>
    <col min="5130" max="5376" width="9.140625" style="5"/>
    <col min="5377" max="5385" width="10.7109375" style="5" customWidth="1"/>
    <col min="5386" max="5632" width="9.140625" style="5"/>
    <col min="5633" max="5641" width="10.7109375" style="5" customWidth="1"/>
    <col min="5642" max="5888" width="9.140625" style="5"/>
    <col min="5889" max="5897" width="10.7109375" style="5" customWidth="1"/>
    <col min="5898" max="6144" width="9.140625" style="5"/>
    <col min="6145" max="6153" width="10.7109375" style="5" customWidth="1"/>
    <col min="6154" max="6400" width="9.140625" style="5"/>
    <col min="6401" max="6409" width="10.7109375" style="5" customWidth="1"/>
    <col min="6410" max="6656" width="9.140625" style="5"/>
    <col min="6657" max="6665" width="10.7109375" style="5" customWidth="1"/>
    <col min="6666" max="6912" width="9.140625" style="5"/>
    <col min="6913" max="6921" width="10.7109375" style="5" customWidth="1"/>
    <col min="6922" max="7168" width="9.140625" style="5"/>
    <col min="7169" max="7177" width="10.7109375" style="5" customWidth="1"/>
    <col min="7178" max="7424" width="9.140625" style="5"/>
    <col min="7425" max="7433" width="10.7109375" style="5" customWidth="1"/>
    <col min="7434" max="7680" width="9.140625" style="5"/>
    <col min="7681" max="7689" width="10.7109375" style="5" customWidth="1"/>
    <col min="7690" max="7936" width="9.140625" style="5"/>
    <col min="7937" max="7945" width="10.7109375" style="5" customWidth="1"/>
    <col min="7946" max="8192" width="9.140625" style="5"/>
    <col min="8193" max="8201" width="10.7109375" style="5" customWidth="1"/>
    <col min="8202" max="8448" width="9.140625" style="5"/>
    <col min="8449" max="8457" width="10.7109375" style="5" customWidth="1"/>
    <col min="8458" max="8704" width="9.140625" style="5"/>
    <col min="8705" max="8713" width="10.7109375" style="5" customWidth="1"/>
    <col min="8714" max="8960" width="9.140625" style="5"/>
    <col min="8961" max="8969" width="10.7109375" style="5" customWidth="1"/>
    <col min="8970" max="9216" width="9.140625" style="5"/>
    <col min="9217" max="9225" width="10.7109375" style="5" customWidth="1"/>
    <col min="9226" max="9472" width="9.140625" style="5"/>
    <col min="9473" max="9481" width="10.7109375" style="5" customWidth="1"/>
    <col min="9482" max="9728" width="9.140625" style="5"/>
    <col min="9729" max="9737" width="10.7109375" style="5" customWidth="1"/>
    <col min="9738" max="9984" width="9.140625" style="5"/>
    <col min="9985" max="9993" width="10.7109375" style="5" customWidth="1"/>
    <col min="9994" max="10240" width="9.140625" style="5"/>
    <col min="10241" max="10249" width="10.7109375" style="5" customWidth="1"/>
    <col min="10250" max="10496" width="9.140625" style="5"/>
    <col min="10497" max="10505" width="10.7109375" style="5" customWidth="1"/>
    <col min="10506" max="10752" width="9.140625" style="5"/>
    <col min="10753" max="10761" width="10.7109375" style="5" customWidth="1"/>
    <col min="10762" max="11008" width="9.140625" style="5"/>
    <col min="11009" max="11017" width="10.7109375" style="5" customWidth="1"/>
    <col min="11018" max="11264" width="9.140625" style="5"/>
    <col min="11265" max="11273" width="10.7109375" style="5" customWidth="1"/>
    <col min="11274" max="11520" width="9.140625" style="5"/>
    <col min="11521" max="11529" width="10.7109375" style="5" customWidth="1"/>
    <col min="11530" max="11776" width="9.140625" style="5"/>
    <col min="11777" max="11785" width="10.7109375" style="5" customWidth="1"/>
    <col min="11786" max="12032" width="9.140625" style="5"/>
    <col min="12033" max="12041" width="10.7109375" style="5" customWidth="1"/>
    <col min="12042" max="12288" width="9.140625" style="5"/>
    <col min="12289" max="12297" width="10.7109375" style="5" customWidth="1"/>
    <col min="12298" max="12544" width="9.140625" style="5"/>
    <col min="12545" max="12553" width="10.7109375" style="5" customWidth="1"/>
    <col min="12554" max="12800" width="9.140625" style="5"/>
    <col min="12801" max="12809" width="10.7109375" style="5" customWidth="1"/>
    <col min="12810" max="13056" width="9.140625" style="5"/>
    <col min="13057" max="13065" width="10.7109375" style="5" customWidth="1"/>
    <col min="13066" max="13312" width="9.140625" style="5"/>
    <col min="13313" max="13321" width="10.7109375" style="5" customWidth="1"/>
    <col min="13322" max="13568" width="9.140625" style="5"/>
    <col min="13569" max="13577" width="10.7109375" style="5" customWidth="1"/>
    <col min="13578" max="13824" width="9.140625" style="5"/>
    <col min="13825" max="13833" width="10.7109375" style="5" customWidth="1"/>
    <col min="13834" max="14080" width="9.140625" style="5"/>
    <col min="14081" max="14089" width="10.7109375" style="5" customWidth="1"/>
    <col min="14090" max="14336" width="9.140625" style="5"/>
    <col min="14337" max="14345" width="10.7109375" style="5" customWidth="1"/>
    <col min="14346" max="14592" width="9.140625" style="5"/>
    <col min="14593" max="14601" width="10.7109375" style="5" customWidth="1"/>
    <col min="14602" max="14848" width="9.140625" style="5"/>
    <col min="14849" max="14857" width="10.7109375" style="5" customWidth="1"/>
    <col min="14858" max="15104" width="9.140625" style="5"/>
    <col min="15105" max="15113" width="10.7109375" style="5" customWidth="1"/>
    <col min="15114" max="15360" width="9.140625" style="5"/>
    <col min="15361" max="15369" width="10.7109375" style="5" customWidth="1"/>
    <col min="15370" max="15616" width="9.140625" style="5"/>
    <col min="15617" max="15625" width="10.7109375" style="5" customWidth="1"/>
    <col min="15626" max="15872" width="9.140625" style="5"/>
    <col min="15873" max="15881" width="10.7109375" style="5" customWidth="1"/>
    <col min="15882" max="16128" width="9.140625" style="5"/>
    <col min="16129" max="16137" width="10.7109375" style="5" customWidth="1"/>
    <col min="16138" max="16384" width="9.140625" style="5"/>
  </cols>
  <sheetData>
    <row r="1" spans="1:9" ht="21" x14ac:dyDescent="0.2">
      <c r="A1" s="1" t="s">
        <v>0</v>
      </c>
      <c r="B1" s="2"/>
      <c r="C1" s="3"/>
      <c r="D1" s="3"/>
      <c r="E1" s="3"/>
      <c r="F1" s="3"/>
      <c r="G1" s="4"/>
      <c r="H1" s="4"/>
      <c r="I1" s="4"/>
    </row>
    <row r="2" spans="1:9" ht="18.75" x14ac:dyDescent="0.2">
      <c r="A2" s="6"/>
      <c r="B2" s="7"/>
      <c r="C2" s="8"/>
      <c r="D2" s="8"/>
      <c r="E2" s="8"/>
      <c r="F2" s="8"/>
      <c r="G2" s="9"/>
      <c r="H2" s="9"/>
      <c r="I2" s="9"/>
    </row>
    <row r="3" spans="1:9" x14ac:dyDescent="0.2">
      <c r="A3" s="10"/>
      <c r="B3" s="10"/>
      <c r="C3" s="11"/>
      <c r="F3" s="11"/>
      <c r="H3" s="12"/>
    </row>
    <row r="4" spans="1:9" ht="15" x14ac:dyDescent="0.25">
      <c r="A4" s="13" t="s">
        <v>1</v>
      </c>
      <c r="B4" s="13"/>
      <c r="C4" s="13"/>
      <c r="D4" s="14">
        <v>10</v>
      </c>
      <c r="E4" s="5" t="s">
        <v>2</v>
      </c>
      <c r="G4" s="15">
        <f>(1/D4)*60</f>
        <v>6</v>
      </c>
      <c r="H4" s="5" t="s">
        <v>3</v>
      </c>
    </row>
    <row r="5" spans="1:9" ht="15" x14ac:dyDescent="0.25">
      <c r="A5" s="13" t="s">
        <v>4</v>
      </c>
      <c r="B5" s="13"/>
      <c r="C5" s="13"/>
      <c r="D5" s="14">
        <v>12</v>
      </c>
      <c r="E5" s="5" t="s">
        <v>2</v>
      </c>
      <c r="G5" s="15">
        <f>(1/D5)*60</f>
        <v>5</v>
      </c>
      <c r="H5" s="5" t="s">
        <v>3</v>
      </c>
    </row>
    <row r="6" spans="1:9" ht="15" x14ac:dyDescent="0.25">
      <c r="A6" s="13" t="s">
        <v>5</v>
      </c>
      <c r="B6" s="13"/>
      <c r="C6" s="13"/>
      <c r="D6" s="16">
        <f>D4/D5</f>
        <v>0.83333333333333337</v>
      </c>
      <c r="H6" s="12"/>
    </row>
    <row r="7" spans="1:9" ht="15" x14ac:dyDescent="0.25">
      <c r="A7" s="17"/>
    </row>
    <row r="8" spans="1:9" x14ac:dyDescent="0.2">
      <c r="A8" s="4"/>
      <c r="B8" s="4"/>
      <c r="C8" s="4"/>
      <c r="D8" s="4"/>
    </row>
    <row r="9" spans="1:9" ht="25.5" x14ac:dyDescent="0.2">
      <c r="A9" s="18" t="s">
        <v>6</v>
      </c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18" t="s">
        <v>12</v>
      </c>
      <c r="H9" s="18" t="s">
        <v>13</v>
      </c>
      <c r="I9" s="18" t="s">
        <v>14</v>
      </c>
    </row>
    <row r="10" spans="1:9" x14ac:dyDescent="0.2">
      <c r="A10" s="19" t="s">
        <v>15</v>
      </c>
      <c r="B10" s="20"/>
      <c r="C10" s="21"/>
      <c r="D10" s="22">
        <v>0</v>
      </c>
      <c r="E10" s="23"/>
      <c r="F10" s="23"/>
      <c r="G10" s="24"/>
      <c r="H10" s="24"/>
      <c r="I10" s="24"/>
    </row>
    <row r="11" spans="1:9" x14ac:dyDescent="0.2">
      <c r="A11" s="19">
        <v>1</v>
      </c>
      <c r="B11" s="25">
        <f t="shared" ref="B11:B30" ca="1" si="0">-$G$4*LN(RAND())</f>
        <v>2.1515456808491686</v>
      </c>
      <c r="C11" s="25">
        <f t="shared" ref="C11:C30" ca="1" si="1">-$G$5*LN(RAND())</f>
        <v>0.73075828769070061</v>
      </c>
      <c r="D11" s="26">
        <f ca="1">D10+B11</f>
        <v>2.1515456808491686</v>
      </c>
      <c r="E11" s="22">
        <f ca="1">MAX(D11,F10)</f>
        <v>2.1515456808491686</v>
      </c>
      <c r="F11" s="22">
        <f t="shared" ref="F11:F30" ca="1" si="2">E11+C11</f>
        <v>2.882303968539869</v>
      </c>
      <c r="G11" s="27">
        <f ca="1">E11-D11</f>
        <v>0</v>
      </c>
      <c r="H11" s="27">
        <f ca="1">F11-D11</f>
        <v>0.73075828769070039</v>
      </c>
      <c r="I11" s="27">
        <f t="shared" ref="I11:I30" ca="1" si="3">E11-F10</f>
        <v>2.1515456808491686</v>
      </c>
    </row>
    <row r="12" spans="1:9" x14ac:dyDescent="0.2">
      <c r="A12" s="19">
        <v>2</v>
      </c>
      <c r="B12" s="25">
        <f t="shared" ca="1" si="0"/>
        <v>1.4746113474956308</v>
      </c>
      <c r="C12" s="25">
        <f t="shared" ca="1" si="1"/>
        <v>3.9670604802084357</v>
      </c>
      <c r="D12" s="26">
        <f t="shared" ref="D12:D30" ca="1" si="4">D11+B12</f>
        <v>3.6261570283447995</v>
      </c>
      <c r="E12" s="22">
        <f t="shared" ref="E12:E30" ca="1" si="5">MAX(D12,F11)</f>
        <v>3.6261570283447995</v>
      </c>
      <c r="F12" s="22">
        <f t="shared" ca="1" si="2"/>
        <v>7.5932175085532352</v>
      </c>
      <c r="G12" s="27">
        <f t="shared" ref="G12:G30" ca="1" si="6">E12-D12</f>
        <v>0</v>
      </c>
      <c r="H12" s="27">
        <f t="shared" ref="H12:H30" ca="1" si="7">F12-D12</f>
        <v>3.9670604802084357</v>
      </c>
      <c r="I12" s="27">
        <f t="shared" ca="1" si="3"/>
        <v>0.74385305980493044</v>
      </c>
    </row>
    <row r="13" spans="1:9" x14ac:dyDescent="0.2">
      <c r="A13" s="19">
        <v>3</v>
      </c>
      <c r="B13" s="25">
        <f t="shared" ca="1" si="0"/>
        <v>19.973661520218059</v>
      </c>
      <c r="C13" s="25">
        <f t="shared" ca="1" si="1"/>
        <v>1.4979422467155159</v>
      </c>
      <c r="D13" s="26">
        <f t="shared" ca="1" si="4"/>
        <v>23.599818548562858</v>
      </c>
      <c r="E13" s="22">
        <f t="shared" ca="1" si="5"/>
        <v>23.599818548562858</v>
      </c>
      <c r="F13" s="22">
        <f t="shared" ca="1" si="2"/>
        <v>25.097760795278376</v>
      </c>
      <c r="G13" s="27">
        <f t="shared" ca="1" si="6"/>
        <v>0</v>
      </c>
      <c r="H13" s="27">
        <f t="shared" ca="1" si="7"/>
        <v>1.4979422467155175</v>
      </c>
      <c r="I13" s="27">
        <f t="shared" ca="1" si="3"/>
        <v>16.006601040009624</v>
      </c>
    </row>
    <row r="14" spans="1:9" x14ac:dyDescent="0.2">
      <c r="A14" s="19">
        <v>4</v>
      </c>
      <c r="B14" s="25">
        <f t="shared" ca="1" si="0"/>
        <v>0.8071167835348585</v>
      </c>
      <c r="C14" s="25">
        <f t="shared" ca="1" si="1"/>
        <v>11.449268765414537</v>
      </c>
      <c r="D14" s="26">
        <f t="shared" ca="1" si="4"/>
        <v>24.406935332097717</v>
      </c>
      <c r="E14" s="22">
        <f t="shared" ca="1" si="5"/>
        <v>25.097760795278376</v>
      </c>
      <c r="F14" s="22">
        <f t="shared" ca="1" si="2"/>
        <v>36.547029560692913</v>
      </c>
      <c r="G14" s="27">
        <f t="shared" ca="1" si="6"/>
        <v>0.69082546318065852</v>
      </c>
      <c r="H14" s="27">
        <f t="shared" ca="1" si="7"/>
        <v>12.140094228595196</v>
      </c>
      <c r="I14" s="27">
        <f t="shared" ca="1" si="3"/>
        <v>0</v>
      </c>
    </row>
    <row r="15" spans="1:9" x14ac:dyDescent="0.2">
      <c r="A15" s="19">
        <v>5</v>
      </c>
      <c r="B15" s="25">
        <f t="shared" ca="1" si="0"/>
        <v>16.914676935493119</v>
      </c>
      <c r="C15" s="25">
        <f t="shared" ca="1" si="1"/>
        <v>2.4664647552349814</v>
      </c>
      <c r="D15" s="26">
        <f t="shared" ca="1" si="4"/>
        <v>41.321612267590837</v>
      </c>
      <c r="E15" s="22">
        <f t="shared" ca="1" si="5"/>
        <v>41.321612267590837</v>
      </c>
      <c r="F15" s="22">
        <f t="shared" ca="1" si="2"/>
        <v>43.788077022825817</v>
      </c>
      <c r="G15" s="27">
        <f t="shared" ca="1" si="6"/>
        <v>0</v>
      </c>
      <c r="H15" s="27">
        <f t="shared" ca="1" si="7"/>
        <v>2.4664647552349805</v>
      </c>
      <c r="I15" s="27">
        <f t="shared" ca="1" si="3"/>
        <v>4.7745827068979239</v>
      </c>
    </row>
    <row r="16" spans="1:9" x14ac:dyDescent="0.2">
      <c r="A16" s="19">
        <v>6</v>
      </c>
      <c r="B16" s="25">
        <f t="shared" ca="1" si="0"/>
        <v>2.6179432107404028</v>
      </c>
      <c r="C16" s="25">
        <f t="shared" ca="1" si="1"/>
        <v>3.7817860343281184</v>
      </c>
      <c r="D16" s="26">
        <f t="shared" ca="1" si="4"/>
        <v>43.939555478331236</v>
      </c>
      <c r="E16" s="22">
        <f t="shared" ca="1" si="5"/>
        <v>43.939555478331236</v>
      </c>
      <c r="F16" s="22">
        <f t="shared" ca="1" si="2"/>
        <v>47.721341512659357</v>
      </c>
      <c r="G16" s="27">
        <f t="shared" ca="1" si="6"/>
        <v>0</v>
      </c>
      <c r="H16" s="27">
        <f t="shared" ca="1" si="7"/>
        <v>3.7817860343281211</v>
      </c>
      <c r="I16" s="27">
        <f t="shared" ca="1" si="3"/>
        <v>0.15147845550541916</v>
      </c>
    </row>
    <row r="17" spans="1:9" x14ac:dyDescent="0.2">
      <c r="A17" s="19">
        <v>7</v>
      </c>
      <c r="B17" s="25">
        <f t="shared" ca="1" si="0"/>
        <v>4.5419428921778664</v>
      </c>
      <c r="C17" s="25">
        <f t="shared" ca="1" si="1"/>
        <v>9.3950844057980571</v>
      </c>
      <c r="D17" s="26">
        <f t="shared" ca="1" si="4"/>
        <v>48.481498370509101</v>
      </c>
      <c r="E17" s="22">
        <f t="shared" ca="1" si="5"/>
        <v>48.481498370509101</v>
      </c>
      <c r="F17" s="22">
        <f t="shared" ca="1" si="2"/>
        <v>57.87658277630716</v>
      </c>
      <c r="G17" s="27">
        <f t="shared" ca="1" si="6"/>
        <v>0</v>
      </c>
      <c r="H17" s="27">
        <f t="shared" ca="1" si="7"/>
        <v>9.3950844057980589</v>
      </c>
      <c r="I17" s="27">
        <f t="shared" ca="1" si="3"/>
        <v>0.76015685784974352</v>
      </c>
    </row>
    <row r="18" spans="1:9" x14ac:dyDescent="0.2">
      <c r="A18" s="19">
        <v>8</v>
      </c>
      <c r="B18" s="25">
        <f t="shared" ca="1" si="0"/>
        <v>2.6795989323485729</v>
      </c>
      <c r="C18" s="25">
        <f t="shared" ca="1" si="1"/>
        <v>9.9106171469819007</v>
      </c>
      <c r="D18" s="26">
        <f t="shared" ca="1" si="4"/>
        <v>51.161097302857677</v>
      </c>
      <c r="E18" s="22">
        <f t="shared" ca="1" si="5"/>
        <v>57.87658277630716</v>
      </c>
      <c r="F18" s="22">
        <f t="shared" ca="1" si="2"/>
        <v>67.787199923289066</v>
      </c>
      <c r="G18" s="27">
        <f t="shared" ca="1" si="6"/>
        <v>6.7154854734494833</v>
      </c>
      <c r="H18" s="27">
        <f t="shared" ca="1" si="7"/>
        <v>16.626102620431389</v>
      </c>
      <c r="I18" s="27">
        <f t="shared" ca="1" si="3"/>
        <v>0</v>
      </c>
    </row>
    <row r="19" spans="1:9" x14ac:dyDescent="0.2">
      <c r="A19" s="19">
        <v>9</v>
      </c>
      <c r="B19" s="25">
        <f t="shared" ca="1" si="0"/>
        <v>2.2200951503384418</v>
      </c>
      <c r="C19" s="25">
        <f t="shared" ca="1" si="1"/>
        <v>13.27659353837354</v>
      </c>
      <c r="D19" s="26">
        <f t="shared" ca="1" si="4"/>
        <v>53.381192453196121</v>
      </c>
      <c r="E19" s="22">
        <f t="shared" ca="1" si="5"/>
        <v>67.787199923289066</v>
      </c>
      <c r="F19" s="22">
        <f t="shared" ca="1" si="2"/>
        <v>81.063793461662613</v>
      </c>
      <c r="G19" s="27">
        <f t="shared" ca="1" si="6"/>
        <v>14.406007470092945</v>
      </c>
      <c r="H19" s="27">
        <f t="shared" ca="1" si="7"/>
        <v>27.682601008466492</v>
      </c>
      <c r="I19" s="27">
        <f t="shared" ca="1" si="3"/>
        <v>0</v>
      </c>
    </row>
    <row r="20" spans="1:9" x14ac:dyDescent="0.2">
      <c r="A20" s="19">
        <v>10</v>
      </c>
      <c r="B20" s="25">
        <f t="shared" ca="1" si="0"/>
        <v>2.7236683997033628</v>
      </c>
      <c r="C20" s="25">
        <f t="shared" ca="1" si="1"/>
        <v>2.5191292430820535</v>
      </c>
      <c r="D20" s="26">
        <f t="shared" ca="1" si="4"/>
        <v>56.104860852899485</v>
      </c>
      <c r="E20" s="22">
        <f t="shared" ca="1" si="5"/>
        <v>81.063793461662613</v>
      </c>
      <c r="F20" s="22">
        <f t="shared" ca="1" si="2"/>
        <v>83.582922704744661</v>
      </c>
      <c r="G20" s="27">
        <f t="shared" ca="1" si="6"/>
        <v>24.958932608763128</v>
      </c>
      <c r="H20" s="27">
        <f t="shared" ca="1" si="7"/>
        <v>27.478061851845176</v>
      </c>
      <c r="I20" s="27">
        <f t="shared" ca="1" si="3"/>
        <v>0</v>
      </c>
    </row>
    <row r="21" spans="1:9" x14ac:dyDescent="0.2">
      <c r="A21" s="19">
        <v>11</v>
      </c>
      <c r="B21" s="25">
        <f t="shared" ca="1" si="0"/>
        <v>13.395377384811908</v>
      </c>
      <c r="C21" s="25">
        <f t="shared" ca="1" si="1"/>
        <v>10.301665473648306</v>
      </c>
      <c r="D21" s="26">
        <f t="shared" ca="1" si="4"/>
        <v>69.500238237711386</v>
      </c>
      <c r="E21" s="22">
        <f t="shared" ca="1" si="5"/>
        <v>83.582922704744661</v>
      </c>
      <c r="F21" s="22">
        <f t="shared" ca="1" si="2"/>
        <v>93.88458817839296</v>
      </c>
      <c r="G21" s="27">
        <f t="shared" ca="1" si="6"/>
        <v>14.082684467033275</v>
      </c>
      <c r="H21" s="27">
        <f t="shared" ca="1" si="7"/>
        <v>24.384349940681574</v>
      </c>
      <c r="I21" s="27">
        <f t="shared" ca="1" si="3"/>
        <v>0</v>
      </c>
    </row>
    <row r="22" spans="1:9" x14ac:dyDescent="0.2">
      <c r="A22" s="19">
        <v>12</v>
      </c>
      <c r="B22" s="25">
        <f t="shared" ca="1" si="0"/>
        <v>4.4350843982110497</v>
      </c>
      <c r="C22" s="25">
        <f t="shared" ca="1" si="1"/>
        <v>2.6884394751568719</v>
      </c>
      <c r="D22" s="26">
        <f t="shared" ca="1" si="4"/>
        <v>73.935322635922432</v>
      </c>
      <c r="E22" s="22">
        <f t="shared" ca="1" si="5"/>
        <v>93.88458817839296</v>
      </c>
      <c r="F22" s="22">
        <f t="shared" ca="1" si="2"/>
        <v>96.573027653549829</v>
      </c>
      <c r="G22" s="27">
        <f t="shared" ca="1" si="6"/>
        <v>19.949265542470528</v>
      </c>
      <c r="H22" s="27">
        <f t="shared" ca="1" si="7"/>
        <v>22.637705017627397</v>
      </c>
      <c r="I22" s="27">
        <f t="shared" ca="1" si="3"/>
        <v>0</v>
      </c>
    </row>
    <row r="23" spans="1:9" x14ac:dyDescent="0.2">
      <c r="A23" s="19">
        <v>13</v>
      </c>
      <c r="B23" s="25">
        <f t="shared" ca="1" si="0"/>
        <v>3.5088610375971943</v>
      </c>
      <c r="C23" s="25">
        <f t="shared" ca="1" si="1"/>
        <v>4.6911833400533975</v>
      </c>
      <c r="D23" s="26">
        <f t="shared" ca="1" si="4"/>
        <v>77.444183673519632</v>
      </c>
      <c r="E23" s="22">
        <f t="shared" ca="1" si="5"/>
        <v>96.573027653549829</v>
      </c>
      <c r="F23" s="22">
        <f t="shared" ca="1" si="2"/>
        <v>101.26421099360323</v>
      </c>
      <c r="G23" s="27">
        <f t="shared" ca="1" si="6"/>
        <v>19.128843980030197</v>
      </c>
      <c r="H23" s="27">
        <f t="shared" ca="1" si="7"/>
        <v>23.820027320083597</v>
      </c>
      <c r="I23" s="27">
        <f t="shared" ca="1" si="3"/>
        <v>0</v>
      </c>
    </row>
    <row r="24" spans="1:9" x14ac:dyDescent="0.2">
      <c r="A24" s="19">
        <v>14</v>
      </c>
      <c r="B24" s="25">
        <f t="shared" ca="1" si="0"/>
        <v>4.8784403123232867</v>
      </c>
      <c r="C24" s="25">
        <f t="shared" ca="1" si="1"/>
        <v>4.6245787425048368</v>
      </c>
      <c r="D24" s="26">
        <f t="shared" ca="1" si="4"/>
        <v>82.322623985842924</v>
      </c>
      <c r="E24" s="22">
        <f t="shared" ca="1" si="5"/>
        <v>101.26421099360323</v>
      </c>
      <c r="F24" s="22">
        <f t="shared" ca="1" si="2"/>
        <v>105.88878973610807</v>
      </c>
      <c r="G24" s="27">
        <f t="shared" ca="1" si="6"/>
        <v>18.941587007760305</v>
      </c>
      <c r="H24" s="27">
        <f t="shared" ca="1" si="7"/>
        <v>23.566165750265142</v>
      </c>
      <c r="I24" s="27">
        <f t="shared" ca="1" si="3"/>
        <v>0</v>
      </c>
    </row>
    <row r="25" spans="1:9" x14ac:dyDescent="0.2">
      <c r="A25" s="19">
        <v>15</v>
      </c>
      <c r="B25" s="25">
        <f t="shared" ca="1" si="0"/>
        <v>6.8554968379255534</v>
      </c>
      <c r="C25" s="25">
        <f t="shared" ca="1" si="1"/>
        <v>18.976093188256083</v>
      </c>
      <c r="D25" s="26">
        <f t="shared" ca="1" si="4"/>
        <v>89.178120823768481</v>
      </c>
      <c r="E25" s="22">
        <f t="shared" ca="1" si="5"/>
        <v>105.88878973610807</v>
      </c>
      <c r="F25" s="22">
        <f t="shared" ca="1" si="2"/>
        <v>124.86488292436415</v>
      </c>
      <c r="G25" s="27">
        <f t="shared" ca="1" si="6"/>
        <v>16.710668912339585</v>
      </c>
      <c r="H25" s="27">
        <f t="shared" ca="1" si="7"/>
        <v>35.686762100595672</v>
      </c>
      <c r="I25" s="27">
        <f t="shared" ca="1" si="3"/>
        <v>0</v>
      </c>
    </row>
    <row r="26" spans="1:9" x14ac:dyDescent="0.2">
      <c r="A26" s="19">
        <v>16</v>
      </c>
      <c r="B26" s="25">
        <f t="shared" ca="1" si="0"/>
        <v>6.4261149133321105</v>
      </c>
      <c r="C26" s="25">
        <f t="shared" ca="1" si="1"/>
        <v>2.3816538249594319</v>
      </c>
      <c r="D26" s="26">
        <f t="shared" ca="1" si="4"/>
        <v>95.604235737100595</v>
      </c>
      <c r="E26" s="22">
        <f t="shared" ca="1" si="5"/>
        <v>124.86488292436415</v>
      </c>
      <c r="F26" s="22">
        <f t="shared" ca="1" si="2"/>
        <v>127.24653674932358</v>
      </c>
      <c r="G26" s="27">
        <f t="shared" ca="1" si="6"/>
        <v>29.260647187263558</v>
      </c>
      <c r="H26" s="27">
        <f t="shared" ca="1" si="7"/>
        <v>31.642301012222987</v>
      </c>
      <c r="I26" s="27">
        <f t="shared" ca="1" si="3"/>
        <v>0</v>
      </c>
    </row>
    <row r="27" spans="1:9" x14ac:dyDescent="0.2">
      <c r="A27" s="19">
        <v>17</v>
      </c>
      <c r="B27" s="25">
        <f t="shared" ca="1" si="0"/>
        <v>3.3348020454772906</v>
      </c>
      <c r="C27" s="25">
        <f t="shared" ca="1" si="1"/>
        <v>1.6742823270599183</v>
      </c>
      <c r="D27" s="26">
        <f t="shared" ca="1" si="4"/>
        <v>98.939037782577884</v>
      </c>
      <c r="E27" s="22">
        <f t="shared" ca="1" si="5"/>
        <v>127.24653674932358</v>
      </c>
      <c r="F27" s="22">
        <f t="shared" ca="1" si="2"/>
        <v>128.92081907638351</v>
      </c>
      <c r="G27" s="27">
        <f t="shared" ca="1" si="6"/>
        <v>28.307498966745698</v>
      </c>
      <c r="H27" s="27">
        <f t="shared" ca="1" si="7"/>
        <v>29.981781293805625</v>
      </c>
      <c r="I27" s="27">
        <f t="shared" ca="1" si="3"/>
        <v>0</v>
      </c>
    </row>
    <row r="28" spans="1:9" x14ac:dyDescent="0.2">
      <c r="A28" s="19">
        <v>18</v>
      </c>
      <c r="B28" s="25">
        <f t="shared" ca="1" si="0"/>
        <v>4.02821947652287</v>
      </c>
      <c r="C28" s="25">
        <f t="shared" ca="1" si="1"/>
        <v>0.73231960175221023</v>
      </c>
      <c r="D28" s="26">
        <f t="shared" ca="1" si="4"/>
        <v>102.96725725910075</v>
      </c>
      <c r="E28" s="22">
        <f t="shared" ca="1" si="5"/>
        <v>128.92081907638351</v>
      </c>
      <c r="F28" s="22">
        <f t="shared" ca="1" si="2"/>
        <v>129.65313867813572</v>
      </c>
      <c r="G28" s="27">
        <f t="shared" ca="1" si="6"/>
        <v>25.953561817282761</v>
      </c>
      <c r="H28" s="27">
        <f t="shared" ca="1" si="7"/>
        <v>26.68588141903497</v>
      </c>
      <c r="I28" s="27">
        <f t="shared" ca="1" si="3"/>
        <v>0</v>
      </c>
    </row>
    <row r="29" spans="1:9" x14ac:dyDescent="0.2">
      <c r="A29" s="19">
        <v>19</v>
      </c>
      <c r="B29" s="25">
        <f t="shared" ca="1" si="0"/>
        <v>2.3130701506439437</v>
      </c>
      <c r="C29" s="25">
        <f t="shared" ca="1" si="1"/>
        <v>16.082442852360796</v>
      </c>
      <c r="D29" s="26">
        <f t="shared" ca="1" si="4"/>
        <v>105.28032740974469</v>
      </c>
      <c r="E29" s="22">
        <f t="shared" ca="1" si="5"/>
        <v>129.65313867813572</v>
      </c>
      <c r="F29" s="22">
        <f t="shared" ca="1" si="2"/>
        <v>145.73558153049652</v>
      </c>
      <c r="G29" s="27">
        <f t="shared" ca="1" si="6"/>
        <v>24.372811268391033</v>
      </c>
      <c r="H29" s="27">
        <f t="shared" ca="1" si="7"/>
        <v>40.455254120751832</v>
      </c>
      <c r="I29" s="27">
        <f t="shared" ca="1" si="3"/>
        <v>0</v>
      </c>
    </row>
    <row r="30" spans="1:9" x14ac:dyDescent="0.2">
      <c r="A30" s="19">
        <v>20</v>
      </c>
      <c r="B30" s="25">
        <f t="shared" ca="1" si="0"/>
        <v>2.1376382969342136</v>
      </c>
      <c r="C30" s="25">
        <f t="shared" ca="1" si="1"/>
        <v>4.1163545456809798</v>
      </c>
      <c r="D30" s="26">
        <f t="shared" ca="1" si="4"/>
        <v>107.4179657066789</v>
      </c>
      <c r="E30" s="22">
        <f t="shared" ca="1" si="5"/>
        <v>145.73558153049652</v>
      </c>
      <c r="F30" s="22">
        <f t="shared" ca="1" si="2"/>
        <v>149.85193607617751</v>
      </c>
      <c r="G30" s="27">
        <f t="shared" ca="1" si="6"/>
        <v>38.317615823817619</v>
      </c>
      <c r="H30" s="27">
        <f t="shared" ca="1" si="7"/>
        <v>42.43397036949861</v>
      </c>
      <c r="I30" s="27">
        <f t="shared" ca="1" si="3"/>
        <v>0</v>
      </c>
    </row>
    <row r="31" spans="1:9" x14ac:dyDescent="0.2">
      <c r="A31" s="28" t="s">
        <v>16</v>
      </c>
      <c r="B31" s="29"/>
      <c r="C31" s="29"/>
      <c r="D31" s="29"/>
      <c r="E31" s="29"/>
      <c r="F31" s="29"/>
      <c r="G31" s="29"/>
      <c r="H31" s="29"/>
      <c r="I31" s="29">
        <f ca="1">SUM(I11:I30)</f>
        <v>24.588217800916809</v>
      </c>
    </row>
    <row r="32" spans="1:9" x14ac:dyDescent="0.2">
      <c r="A32" s="28" t="s">
        <v>17</v>
      </c>
      <c r="B32" s="29">
        <f ca="1">AVERAGE(B11:B30)</f>
        <v>5.3708982853339453</v>
      </c>
      <c r="C32" s="29">
        <f ca="1">AVERAGE(C11:C30)</f>
        <v>6.2631859137630332</v>
      </c>
      <c r="D32" s="29"/>
      <c r="E32" s="29"/>
      <c r="F32" s="29"/>
      <c r="G32" s="29">
        <f ca="1">AVERAGE(G11:G30)</f>
        <v>14.089821799431039</v>
      </c>
      <c r="H32" s="29">
        <f ca="1">AVERAGE(H11:H30)</f>
        <v>20.353007713194074</v>
      </c>
      <c r="I32" s="29"/>
    </row>
    <row r="33" spans="1:9" x14ac:dyDescent="0.2">
      <c r="A33" s="28" t="s">
        <v>18</v>
      </c>
      <c r="B33" s="29"/>
      <c r="C33" s="29"/>
      <c r="D33" s="29"/>
      <c r="E33" s="29"/>
      <c r="F33" s="29"/>
      <c r="G33" s="30">
        <f ca="1">COUNTIF(G11:G30,"&gt;0")/COUNT(G11:G30)</f>
        <v>0.7</v>
      </c>
      <c r="H33" s="29"/>
      <c r="I33" s="29"/>
    </row>
  </sheetData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110" zoomScaleNormal="110" workbookViewId="0">
      <selection activeCell="A2" sqref="A2"/>
    </sheetView>
  </sheetViews>
  <sheetFormatPr defaultRowHeight="12.75" x14ac:dyDescent="0.2"/>
  <cols>
    <col min="1" max="9" width="10.7109375" style="5" customWidth="1"/>
    <col min="10" max="256" width="9.140625" style="5"/>
    <col min="257" max="265" width="10.7109375" style="5" customWidth="1"/>
    <col min="266" max="512" width="9.140625" style="5"/>
    <col min="513" max="521" width="10.7109375" style="5" customWidth="1"/>
    <col min="522" max="768" width="9.140625" style="5"/>
    <col min="769" max="777" width="10.7109375" style="5" customWidth="1"/>
    <col min="778" max="1024" width="9.140625" style="5"/>
    <col min="1025" max="1033" width="10.7109375" style="5" customWidth="1"/>
    <col min="1034" max="1280" width="9.140625" style="5"/>
    <col min="1281" max="1289" width="10.7109375" style="5" customWidth="1"/>
    <col min="1290" max="1536" width="9.140625" style="5"/>
    <col min="1537" max="1545" width="10.7109375" style="5" customWidth="1"/>
    <col min="1546" max="1792" width="9.140625" style="5"/>
    <col min="1793" max="1801" width="10.7109375" style="5" customWidth="1"/>
    <col min="1802" max="2048" width="9.140625" style="5"/>
    <col min="2049" max="2057" width="10.7109375" style="5" customWidth="1"/>
    <col min="2058" max="2304" width="9.140625" style="5"/>
    <col min="2305" max="2313" width="10.7109375" style="5" customWidth="1"/>
    <col min="2314" max="2560" width="9.140625" style="5"/>
    <col min="2561" max="2569" width="10.7109375" style="5" customWidth="1"/>
    <col min="2570" max="2816" width="9.140625" style="5"/>
    <col min="2817" max="2825" width="10.7109375" style="5" customWidth="1"/>
    <col min="2826" max="3072" width="9.140625" style="5"/>
    <col min="3073" max="3081" width="10.7109375" style="5" customWidth="1"/>
    <col min="3082" max="3328" width="9.140625" style="5"/>
    <col min="3329" max="3337" width="10.7109375" style="5" customWidth="1"/>
    <col min="3338" max="3584" width="9.140625" style="5"/>
    <col min="3585" max="3593" width="10.7109375" style="5" customWidth="1"/>
    <col min="3594" max="3840" width="9.140625" style="5"/>
    <col min="3841" max="3849" width="10.7109375" style="5" customWidth="1"/>
    <col min="3850" max="4096" width="9.140625" style="5"/>
    <col min="4097" max="4105" width="10.7109375" style="5" customWidth="1"/>
    <col min="4106" max="4352" width="9.140625" style="5"/>
    <col min="4353" max="4361" width="10.7109375" style="5" customWidth="1"/>
    <col min="4362" max="4608" width="9.140625" style="5"/>
    <col min="4609" max="4617" width="10.7109375" style="5" customWidth="1"/>
    <col min="4618" max="4864" width="9.140625" style="5"/>
    <col min="4865" max="4873" width="10.7109375" style="5" customWidth="1"/>
    <col min="4874" max="5120" width="9.140625" style="5"/>
    <col min="5121" max="5129" width="10.7109375" style="5" customWidth="1"/>
    <col min="5130" max="5376" width="9.140625" style="5"/>
    <col min="5377" max="5385" width="10.7109375" style="5" customWidth="1"/>
    <col min="5386" max="5632" width="9.140625" style="5"/>
    <col min="5633" max="5641" width="10.7109375" style="5" customWidth="1"/>
    <col min="5642" max="5888" width="9.140625" style="5"/>
    <col min="5889" max="5897" width="10.7109375" style="5" customWidth="1"/>
    <col min="5898" max="6144" width="9.140625" style="5"/>
    <col min="6145" max="6153" width="10.7109375" style="5" customWidth="1"/>
    <col min="6154" max="6400" width="9.140625" style="5"/>
    <col min="6401" max="6409" width="10.7109375" style="5" customWidth="1"/>
    <col min="6410" max="6656" width="9.140625" style="5"/>
    <col min="6657" max="6665" width="10.7109375" style="5" customWidth="1"/>
    <col min="6666" max="6912" width="9.140625" style="5"/>
    <col min="6913" max="6921" width="10.7109375" style="5" customWidth="1"/>
    <col min="6922" max="7168" width="9.140625" style="5"/>
    <col min="7169" max="7177" width="10.7109375" style="5" customWidth="1"/>
    <col min="7178" max="7424" width="9.140625" style="5"/>
    <col min="7425" max="7433" width="10.7109375" style="5" customWidth="1"/>
    <col min="7434" max="7680" width="9.140625" style="5"/>
    <col min="7681" max="7689" width="10.7109375" style="5" customWidth="1"/>
    <col min="7690" max="7936" width="9.140625" style="5"/>
    <col min="7937" max="7945" width="10.7109375" style="5" customWidth="1"/>
    <col min="7946" max="8192" width="9.140625" style="5"/>
    <col min="8193" max="8201" width="10.7109375" style="5" customWidth="1"/>
    <col min="8202" max="8448" width="9.140625" style="5"/>
    <col min="8449" max="8457" width="10.7109375" style="5" customWidth="1"/>
    <col min="8458" max="8704" width="9.140625" style="5"/>
    <col min="8705" max="8713" width="10.7109375" style="5" customWidth="1"/>
    <col min="8714" max="8960" width="9.140625" style="5"/>
    <col min="8961" max="8969" width="10.7109375" style="5" customWidth="1"/>
    <col min="8970" max="9216" width="9.140625" style="5"/>
    <col min="9217" max="9225" width="10.7109375" style="5" customWidth="1"/>
    <col min="9226" max="9472" width="9.140625" style="5"/>
    <col min="9473" max="9481" width="10.7109375" style="5" customWidth="1"/>
    <col min="9482" max="9728" width="9.140625" style="5"/>
    <col min="9729" max="9737" width="10.7109375" style="5" customWidth="1"/>
    <col min="9738" max="9984" width="9.140625" style="5"/>
    <col min="9985" max="9993" width="10.7109375" style="5" customWidth="1"/>
    <col min="9994" max="10240" width="9.140625" style="5"/>
    <col min="10241" max="10249" width="10.7109375" style="5" customWidth="1"/>
    <col min="10250" max="10496" width="9.140625" style="5"/>
    <col min="10497" max="10505" width="10.7109375" style="5" customWidth="1"/>
    <col min="10506" max="10752" width="9.140625" style="5"/>
    <col min="10753" max="10761" width="10.7109375" style="5" customWidth="1"/>
    <col min="10762" max="11008" width="9.140625" style="5"/>
    <col min="11009" max="11017" width="10.7109375" style="5" customWidth="1"/>
    <col min="11018" max="11264" width="9.140625" style="5"/>
    <col min="11265" max="11273" width="10.7109375" style="5" customWidth="1"/>
    <col min="11274" max="11520" width="9.140625" style="5"/>
    <col min="11521" max="11529" width="10.7109375" style="5" customWidth="1"/>
    <col min="11530" max="11776" width="9.140625" style="5"/>
    <col min="11777" max="11785" width="10.7109375" style="5" customWidth="1"/>
    <col min="11786" max="12032" width="9.140625" style="5"/>
    <col min="12033" max="12041" width="10.7109375" style="5" customWidth="1"/>
    <col min="12042" max="12288" width="9.140625" style="5"/>
    <col min="12289" max="12297" width="10.7109375" style="5" customWidth="1"/>
    <col min="12298" max="12544" width="9.140625" style="5"/>
    <col min="12545" max="12553" width="10.7109375" style="5" customWidth="1"/>
    <col min="12554" max="12800" width="9.140625" style="5"/>
    <col min="12801" max="12809" width="10.7109375" style="5" customWidth="1"/>
    <col min="12810" max="13056" width="9.140625" style="5"/>
    <col min="13057" max="13065" width="10.7109375" style="5" customWidth="1"/>
    <col min="13066" max="13312" width="9.140625" style="5"/>
    <col min="13313" max="13321" width="10.7109375" style="5" customWidth="1"/>
    <col min="13322" max="13568" width="9.140625" style="5"/>
    <col min="13569" max="13577" width="10.7109375" style="5" customWidth="1"/>
    <col min="13578" max="13824" width="9.140625" style="5"/>
    <col min="13825" max="13833" width="10.7109375" style="5" customWidth="1"/>
    <col min="13834" max="14080" width="9.140625" style="5"/>
    <col min="14081" max="14089" width="10.7109375" style="5" customWidth="1"/>
    <col min="14090" max="14336" width="9.140625" style="5"/>
    <col min="14337" max="14345" width="10.7109375" style="5" customWidth="1"/>
    <col min="14346" max="14592" width="9.140625" style="5"/>
    <col min="14593" max="14601" width="10.7109375" style="5" customWidth="1"/>
    <col min="14602" max="14848" width="9.140625" style="5"/>
    <col min="14849" max="14857" width="10.7109375" style="5" customWidth="1"/>
    <col min="14858" max="15104" width="9.140625" style="5"/>
    <col min="15105" max="15113" width="10.7109375" style="5" customWidth="1"/>
    <col min="15114" max="15360" width="9.140625" style="5"/>
    <col min="15361" max="15369" width="10.7109375" style="5" customWidth="1"/>
    <col min="15370" max="15616" width="9.140625" style="5"/>
    <col min="15617" max="15625" width="10.7109375" style="5" customWidth="1"/>
    <col min="15626" max="15872" width="9.140625" style="5"/>
    <col min="15873" max="15881" width="10.7109375" style="5" customWidth="1"/>
    <col min="15882" max="16128" width="9.140625" style="5"/>
    <col min="16129" max="16137" width="10.7109375" style="5" customWidth="1"/>
    <col min="16138" max="16384" width="9.140625" style="5"/>
  </cols>
  <sheetData>
    <row r="1" spans="1:18" ht="21" x14ac:dyDescent="0.2">
      <c r="A1" s="1" t="s">
        <v>19</v>
      </c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8" x14ac:dyDescent="0.2">
      <c r="A2" s="10"/>
      <c r="B2" s="10"/>
      <c r="C2" s="11"/>
      <c r="F2" s="11"/>
    </row>
    <row r="3" spans="1:18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8" ht="15" x14ac:dyDescent="0.25">
      <c r="A4" s="13" t="s">
        <v>1</v>
      </c>
      <c r="B4" s="13"/>
      <c r="C4" s="13"/>
      <c r="D4" s="14">
        <v>10</v>
      </c>
      <c r="E4" s="5" t="s">
        <v>2</v>
      </c>
      <c r="G4" s="15">
        <f>(1/D4)*60</f>
        <v>6</v>
      </c>
      <c r="H4" s="5" t="s">
        <v>3</v>
      </c>
    </row>
    <row r="5" spans="1:18" ht="15" x14ac:dyDescent="0.25">
      <c r="A5" s="13" t="s">
        <v>4</v>
      </c>
      <c r="B5" s="13"/>
      <c r="C5" s="13"/>
      <c r="D5" s="14">
        <v>4</v>
      </c>
      <c r="E5" s="5" t="s">
        <v>2</v>
      </c>
      <c r="G5" s="15">
        <f>(1/D5)*60</f>
        <v>15</v>
      </c>
      <c r="H5" s="5" t="s">
        <v>3</v>
      </c>
    </row>
    <row r="6" spans="1:18" ht="15" x14ac:dyDescent="0.25">
      <c r="A6" s="13" t="s">
        <v>5</v>
      </c>
      <c r="B6" s="13"/>
      <c r="C6" s="13"/>
      <c r="D6" s="16">
        <f>D4/D5</f>
        <v>2.5</v>
      </c>
      <c r="H6" s="12"/>
    </row>
    <row r="7" spans="1:18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8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8" ht="15" x14ac:dyDescent="0.25">
      <c r="A9" s="3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8" x14ac:dyDescent="0.2">
      <c r="A10" s="33" t="s">
        <v>20</v>
      </c>
      <c r="B10" s="33" t="s">
        <v>21</v>
      </c>
      <c r="C10" s="33" t="s">
        <v>22</v>
      </c>
      <c r="D10" s="34"/>
      <c r="E10" s="33"/>
      <c r="F10" s="35" t="s">
        <v>23</v>
      </c>
      <c r="G10" s="35"/>
      <c r="H10" s="35" t="s">
        <v>24</v>
      </c>
      <c r="I10" s="35"/>
      <c r="J10" s="35" t="s">
        <v>25</v>
      </c>
      <c r="K10" s="35"/>
      <c r="L10" s="33" t="s">
        <v>22</v>
      </c>
      <c r="M10" s="33" t="s">
        <v>22</v>
      </c>
    </row>
    <row r="11" spans="1:18" x14ac:dyDescent="0.2">
      <c r="A11" s="36" t="s">
        <v>26</v>
      </c>
      <c r="B11" s="36" t="s">
        <v>9</v>
      </c>
      <c r="C11" s="36" t="s">
        <v>27</v>
      </c>
      <c r="D11" s="36" t="s">
        <v>9</v>
      </c>
      <c r="E11" s="36" t="s">
        <v>28</v>
      </c>
      <c r="F11" s="36" t="s">
        <v>15</v>
      </c>
      <c r="G11" s="36" t="s">
        <v>29</v>
      </c>
      <c r="H11" s="36" t="s">
        <v>15</v>
      </c>
      <c r="I11" s="36" t="s">
        <v>29</v>
      </c>
      <c r="J11" s="36" t="s">
        <v>15</v>
      </c>
      <c r="K11" s="36" t="s">
        <v>29</v>
      </c>
      <c r="L11" s="36" t="s">
        <v>30</v>
      </c>
      <c r="M11" s="36" t="s">
        <v>16</v>
      </c>
    </row>
    <row r="12" spans="1:18" x14ac:dyDescent="0.2">
      <c r="A12" s="19" t="s">
        <v>15</v>
      </c>
      <c r="B12" s="37"/>
      <c r="C12" s="38"/>
      <c r="D12" s="39">
        <v>0</v>
      </c>
      <c r="E12" s="40"/>
      <c r="F12" s="41"/>
      <c r="G12" s="41"/>
      <c r="H12" s="41"/>
      <c r="I12" s="41"/>
      <c r="J12" s="41"/>
      <c r="K12" s="41"/>
      <c r="L12" s="42"/>
      <c r="M12" s="42"/>
    </row>
    <row r="13" spans="1:18" x14ac:dyDescent="0.2">
      <c r="A13" s="19">
        <v>1</v>
      </c>
      <c r="B13" s="43">
        <f ca="1">-$G$4*LN(RAND())</f>
        <v>19.604578621483199</v>
      </c>
      <c r="C13" s="25">
        <f ca="1">-$G$5*LN(RAND())</f>
        <v>3.1157568791935071</v>
      </c>
      <c r="D13" s="44">
        <f ca="1">D12+B13</f>
        <v>19.604578621483199</v>
      </c>
      <c r="E13" s="45">
        <v>1</v>
      </c>
      <c r="F13" s="46">
        <f ca="1">D13</f>
        <v>19.604578621483199</v>
      </c>
      <c r="G13" s="46">
        <f ca="1">F13+C13</f>
        <v>22.720335500676708</v>
      </c>
      <c r="H13" s="46"/>
      <c r="I13" s="46"/>
      <c r="J13" s="46"/>
      <c r="K13" s="46"/>
      <c r="L13" s="47">
        <f t="shared" ref="L13:L32" ca="1" si="0">IF(MAX(F13,H13,J13)=0,"",MAX(F13,H13,J13)-D13)</f>
        <v>0</v>
      </c>
      <c r="M13" s="47">
        <f t="shared" ref="M13:M32" ca="1" si="1">IF(MAX(G13,I13,K13)=0,"",MAX(G13,I13,K13)-D13)</f>
        <v>3.1157568791935084</v>
      </c>
      <c r="N13" s="48"/>
      <c r="P13" s="49"/>
      <c r="Q13" s="49"/>
      <c r="R13" s="49"/>
    </row>
    <row r="14" spans="1:18" x14ac:dyDescent="0.2">
      <c r="A14" s="19">
        <v>2</v>
      </c>
      <c r="B14" s="43">
        <f t="shared" ref="B14:B32" ca="1" si="2">-$G$4*LN(RAND())</f>
        <v>1.409276403976593</v>
      </c>
      <c r="C14" s="25">
        <f t="shared" ref="C14:C32" ca="1" si="3">-$G$5*LN(RAND())</f>
        <v>7.1302211055359619</v>
      </c>
      <c r="D14" s="44">
        <f t="shared" ref="D14:D32" ca="1" si="4">D13+B14</f>
        <v>21.013855025459794</v>
      </c>
      <c r="E14" s="45">
        <f ca="1">IF(MIN(MAX(G$13:G13),MAX(I$13:I13),MAX(K$13:K13))=MIN(MAX(G$13:G13)),1,IF(MIN(MAX(I$13:I13),MAX(K$13:K13))=MIN(MAX(I$13:I13)),2,3))</f>
        <v>2</v>
      </c>
      <c r="F14" s="46" t="str">
        <f ca="1">IF($E14=1,MAX($D14,MAX(G$13:G13)),"")</f>
        <v/>
      </c>
      <c r="G14" s="46" t="str">
        <f t="shared" ref="G14:I29" ca="1" si="5">IF(F14="","",F14+$C14)</f>
        <v/>
      </c>
      <c r="H14" s="46">
        <f ca="1">IF($E14=2,MAX($D14,MAX(I$13:I13)),"")</f>
        <v>21.013855025459794</v>
      </c>
      <c r="I14" s="46">
        <f t="shared" ca="1" si="5"/>
        <v>28.144076130995757</v>
      </c>
      <c r="J14" s="46" t="str">
        <f ca="1">IF($E14=3,MAX($D14,MAX(K$13:K13)),"")</f>
        <v/>
      </c>
      <c r="K14" s="46" t="str">
        <f t="shared" ref="K14:K32" ca="1" si="6">IF(J14="","",J14+$C14)</f>
        <v/>
      </c>
      <c r="L14" s="47">
        <f t="shared" ca="1" si="0"/>
        <v>0</v>
      </c>
      <c r="M14" s="47">
        <f t="shared" ca="1" si="1"/>
        <v>7.1302211055359628</v>
      </c>
      <c r="N14" s="48"/>
    </row>
    <row r="15" spans="1:18" x14ac:dyDescent="0.2">
      <c r="A15" s="19">
        <v>3</v>
      </c>
      <c r="B15" s="43">
        <f t="shared" ca="1" si="2"/>
        <v>1.5597317920920724</v>
      </c>
      <c r="C15" s="25">
        <f t="shared" ca="1" si="3"/>
        <v>17.838115935647096</v>
      </c>
      <c r="D15" s="44">
        <f t="shared" ca="1" si="4"/>
        <v>22.573586817551867</v>
      </c>
      <c r="E15" s="45">
        <f ca="1">IF(MIN(MAX(G$13:G14),MAX(I$13:I14),MAX(K$13:K14))=MIN(MAX(G$13:G14)),1,IF(MIN(MAX(I$13:I14),MAX(K$13:K14))=MIN(MAX(I$13:I14)),2,3))</f>
        <v>3</v>
      </c>
      <c r="F15" s="46" t="str">
        <f ca="1">IF($E15=1,MAX($D15,MAX(G$13:G14)),"")</f>
        <v/>
      </c>
      <c r="G15" s="46" t="str">
        <f t="shared" ca="1" si="5"/>
        <v/>
      </c>
      <c r="H15" s="46" t="str">
        <f ca="1">IF($E15=2,MAX($D15,MAX(I$13:I14)),"")</f>
        <v/>
      </c>
      <c r="I15" s="46" t="str">
        <f t="shared" ca="1" si="5"/>
        <v/>
      </c>
      <c r="J15" s="46">
        <f ca="1">IF($E15=3,MAX($D15,MAX(K$13:K14)),"")</f>
        <v>22.573586817551867</v>
      </c>
      <c r="K15" s="46">
        <f t="shared" ca="1" si="6"/>
        <v>40.411702753198966</v>
      </c>
      <c r="L15" s="47">
        <f t="shared" ca="1" si="0"/>
        <v>0</v>
      </c>
      <c r="M15" s="47">
        <f t="shared" ca="1" si="1"/>
        <v>17.8381159356471</v>
      </c>
      <c r="N15" s="48"/>
    </row>
    <row r="16" spans="1:18" x14ac:dyDescent="0.2">
      <c r="A16" s="19">
        <v>4</v>
      </c>
      <c r="B16" s="43">
        <f t="shared" ca="1" si="2"/>
        <v>5.8010290878273212</v>
      </c>
      <c r="C16" s="25">
        <f t="shared" ca="1" si="3"/>
        <v>5.1248957853464026</v>
      </c>
      <c r="D16" s="44">
        <f t="shared" ca="1" si="4"/>
        <v>28.374615905379187</v>
      </c>
      <c r="E16" s="45">
        <f ca="1">IF(MIN(MAX(G$13:G15),MAX(I$13:I15),MAX(K$13:K15))=MIN(MAX(G$13:G15)),1,IF(MIN(MAX(I$13:I15),MAX(K$13:K15))=MIN(MAX(I$13:I15)),2,3))</f>
        <v>1</v>
      </c>
      <c r="F16" s="46">
        <f ca="1">IF($E16=1,MAX($D16,MAX(G$13:G15)),"")</f>
        <v>28.374615905379187</v>
      </c>
      <c r="G16" s="46">
        <f t="shared" ca="1" si="5"/>
        <v>33.499511690725591</v>
      </c>
      <c r="H16" s="46" t="str">
        <f ca="1">IF($E16=2,MAX($D16,MAX(I$13:I15)),"")</f>
        <v/>
      </c>
      <c r="I16" s="46" t="str">
        <f t="shared" ca="1" si="5"/>
        <v/>
      </c>
      <c r="J16" s="46" t="str">
        <f ca="1">IF($E16=3,MAX($D16,MAX(K$13:K15)),"")</f>
        <v/>
      </c>
      <c r="K16" s="46" t="str">
        <f t="shared" ca="1" si="6"/>
        <v/>
      </c>
      <c r="L16" s="47">
        <v>0</v>
      </c>
      <c r="M16" s="47">
        <f t="shared" ca="1" si="1"/>
        <v>5.1248957853464034</v>
      </c>
      <c r="N16" s="48"/>
    </row>
    <row r="17" spans="1:14" x14ac:dyDescent="0.2">
      <c r="A17" s="19">
        <v>5</v>
      </c>
      <c r="B17" s="43">
        <f t="shared" ca="1" si="2"/>
        <v>15.799569876588762</v>
      </c>
      <c r="C17" s="25">
        <f t="shared" ca="1" si="3"/>
        <v>2.1723790026034115</v>
      </c>
      <c r="D17" s="44">
        <f t="shared" ca="1" si="4"/>
        <v>44.17418578196795</v>
      </c>
      <c r="E17" s="45">
        <f ca="1">IF(MIN(MAX(G$13:G16),MAX(I$13:I16),MAX(K$13:K16))=MIN(MAX(G$13:G16)),1,IF(MIN(MAX(I$13:I16),MAX(K$13:K16))=MIN(MAX(I$13:I16)),2,3))</f>
        <v>2</v>
      </c>
      <c r="F17" s="46" t="str">
        <f ca="1">IF($E17=1,MAX($D17,MAX(G$13:G16)),"")</f>
        <v/>
      </c>
      <c r="G17" s="46" t="str">
        <f t="shared" ca="1" si="5"/>
        <v/>
      </c>
      <c r="H17" s="46">
        <f ca="1">IF($E17=2,MAX($D17,MAX(I$13:I16)),"")</f>
        <v>44.17418578196795</v>
      </c>
      <c r="I17" s="46">
        <f t="shared" ca="1" si="5"/>
        <v>46.346564784571363</v>
      </c>
      <c r="J17" s="46" t="str">
        <f ca="1">IF($E17=3,MAX($D17,MAX(K$13:K16)),"")</f>
        <v/>
      </c>
      <c r="K17" s="46" t="str">
        <f t="shared" ca="1" si="6"/>
        <v/>
      </c>
      <c r="L17" s="47">
        <f t="shared" ca="1" si="0"/>
        <v>0</v>
      </c>
      <c r="M17" s="47">
        <f t="shared" ca="1" si="1"/>
        <v>2.1723790026034138</v>
      </c>
      <c r="N17" s="48"/>
    </row>
    <row r="18" spans="1:14" x14ac:dyDescent="0.2">
      <c r="A18" s="19">
        <v>6</v>
      </c>
      <c r="B18" s="43">
        <f t="shared" ca="1" si="2"/>
        <v>4.1358488085395155</v>
      </c>
      <c r="C18" s="25">
        <f t="shared" ca="1" si="3"/>
        <v>7.4810683835816558</v>
      </c>
      <c r="D18" s="44">
        <f t="shared" ca="1" si="4"/>
        <v>48.310034590507463</v>
      </c>
      <c r="E18" s="45">
        <f ca="1">IF(MIN(MAX(G$13:G17),MAX(I$13:I17),MAX(K$13:K17))=MIN(MAX(G$13:G17)),1,IF(MIN(MAX(I$13:I17),MAX(K$13:K17))=MIN(MAX(I$13:I17)),2,3))</f>
        <v>1</v>
      </c>
      <c r="F18" s="46">
        <f ca="1">IF($E18=1,MAX($D18,MAX(G$13:G17)),"")</f>
        <v>48.310034590507463</v>
      </c>
      <c r="G18" s="46">
        <f t="shared" ca="1" si="5"/>
        <v>55.791102974089121</v>
      </c>
      <c r="H18" s="46" t="str">
        <f ca="1">IF($E18=2,MAX($D18,MAX(I$13:I17)),"")</f>
        <v/>
      </c>
      <c r="I18" s="46" t="str">
        <f t="shared" ca="1" si="5"/>
        <v/>
      </c>
      <c r="J18" s="46" t="str">
        <f ca="1">IF($E18=3,MAX($D18,MAX(K$13:K17)),"")</f>
        <v/>
      </c>
      <c r="K18" s="46" t="str">
        <f t="shared" ca="1" si="6"/>
        <v/>
      </c>
      <c r="L18" s="47">
        <f t="shared" ca="1" si="0"/>
        <v>0</v>
      </c>
      <c r="M18" s="47">
        <f t="shared" ca="1" si="1"/>
        <v>7.4810683835816576</v>
      </c>
      <c r="N18" s="48"/>
    </row>
    <row r="19" spans="1:14" x14ac:dyDescent="0.2">
      <c r="A19" s="19">
        <v>7</v>
      </c>
      <c r="B19" s="43">
        <f t="shared" ca="1" si="2"/>
        <v>3.8919359794716266</v>
      </c>
      <c r="C19" s="25">
        <f t="shared" ca="1" si="3"/>
        <v>9.0882338463379533</v>
      </c>
      <c r="D19" s="44">
        <f t="shared" ca="1" si="4"/>
        <v>52.201970569979089</v>
      </c>
      <c r="E19" s="45">
        <f ca="1">IF(MIN(MAX(G$13:G18),MAX(I$13:I18),MAX(K$13:K18))=MIN(MAX(G$13:G18)),1,IF(MIN(MAX(I$13:I18),MAX(K$13:K18))=MIN(MAX(I$13:I18)),2,3))</f>
        <v>3</v>
      </c>
      <c r="F19" s="46" t="str">
        <f ca="1">IF($E19=1,MAX($D19,MAX(G$13:G18)),"")</f>
        <v/>
      </c>
      <c r="G19" s="46" t="str">
        <f t="shared" ca="1" si="5"/>
        <v/>
      </c>
      <c r="H19" s="46" t="str">
        <f ca="1">IF($E19=2,MAX($D19,MAX(I$13:I18)),"")</f>
        <v/>
      </c>
      <c r="I19" s="46" t="str">
        <f t="shared" ca="1" si="5"/>
        <v/>
      </c>
      <c r="J19" s="46">
        <f ca="1">IF($E19=3,MAX($D19,MAX(K$13:K18)),"")</f>
        <v>52.201970569979089</v>
      </c>
      <c r="K19" s="46">
        <f t="shared" ca="1" si="6"/>
        <v>61.290204416317039</v>
      </c>
      <c r="L19" s="47">
        <f t="shared" ca="1" si="0"/>
        <v>0</v>
      </c>
      <c r="M19" s="47">
        <f t="shared" ca="1" si="1"/>
        <v>9.0882338463379497</v>
      </c>
      <c r="N19" s="48"/>
    </row>
    <row r="20" spans="1:14" x14ac:dyDescent="0.2">
      <c r="A20" s="19">
        <v>8</v>
      </c>
      <c r="B20" s="43">
        <f t="shared" ca="1" si="2"/>
        <v>13.654110927075942</v>
      </c>
      <c r="C20" s="25">
        <f t="shared" ca="1" si="3"/>
        <v>13.171701333044556</v>
      </c>
      <c r="D20" s="44">
        <f t="shared" ca="1" si="4"/>
        <v>65.85608149705503</v>
      </c>
      <c r="E20" s="45">
        <f ca="1">IF(MIN(MAX(G$13:G19),MAX(I$13:I19),MAX(K$13:K19))=MIN(MAX(G$13:G19)),1,IF(MIN(MAX(I$13:I19),MAX(K$13:K19))=MIN(MAX(I$13:I19)),2,3))</f>
        <v>2</v>
      </c>
      <c r="F20" s="46" t="str">
        <f ca="1">IF($E20=1,MAX($D20,MAX(G$13:G19)),"")</f>
        <v/>
      </c>
      <c r="G20" s="46" t="str">
        <f t="shared" ca="1" si="5"/>
        <v/>
      </c>
      <c r="H20" s="46">
        <f ca="1">IF($E20=2,MAX($D20,MAX(I$13:I19)),"")</f>
        <v>65.85608149705503</v>
      </c>
      <c r="I20" s="46">
        <f t="shared" ca="1" si="5"/>
        <v>79.027782830099582</v>
      </c>
      <c r="J20" s="46" t="str">
        <f ca="1">IF($E20=3,MAX($D20,MAX(K$13:K19)),"")</f>
        <v/>
      </c>
      <c r="K20" s="46" t="str">
        <f t="shared" ca="1" si="6"/>
        <v/>
      </c>
      <c r="L20" s="47">
        <f t="shared" ca="1" si="0"/>
        <v>0</v>
      </c>
      <c r="M20" s="47">
        <f t="shared" ca="1" si="1"/>
        <v>13.171701333044552</v>
      </c>
      <c r="N20" s="48"/>
    </row>
    <row r="21" spans="1:14" x14ac:dyDescent="0.2">
      <c r="A21" s="19">
        <v>9</v>
      </c>
      <c r="B21" s="43">
        <f t="shared" ca="1" si="2"/>
        <v>4.1228292834185165</v>
      </c>
      <c r="C21" s="25">
        <f t="shared" ca="1" si="3"/>
        <v>7.9638986330304071</v>
      </c>
      <c r="D21" s="44">
        <f t="shared" ca="1" si="4"/>
        <v>69.978910780473541</v>
      </c>
      <c r="E21" s="45">
        <f ca="1">IF(MIN(MAX(G$13:G20),MAX(I$13:I20),MAX(K$13:K20))=MIN(MAX(G$13:G20)),1,IF(MIN(MAX(I$13:I20),MAX(K$13:K20))=MIN(MAX(I$13:I20)),2,3))</f>
        <v>1</v>
      </c>
      <c r="F21" s="46">
        <f ca="1">IF($E21=1,MAX($D21,MAX(G$13:G20)),"")</f>
        <v>69.978910780473541</v>
      </c>
      <c r="G21" s="46">
        <f t="shared" ca="1" si="5"/>
        <v>77.942809413503952</v>
      </c>
      <c r="H21" s="46" t="str">
        <f ca="1">IF($E21=2,MAX($D21,MAX(I$13:I20)),"")</f>
        <v/>
      </c>
      <c r="I21" s="46" t="str">
        <f t="shared" ca="1" si="5"/>
        <v/>
      </c>
      <c r="J21" s="46" t="str">
        <f ca="1">IF($E21=3,MAX($D21,MAX(K$13:K20)),"")</f>
        <v/>
      </c>
      <c r="K21" s="46" t="str">
        <f t="shared" ca="1" si="6"/>
        <v/>
      </c>
      <c r="L21" s="47">
        <f t="shared" ca="1" si="0"/>
        <v>0</v>
      </c>
      <c r="M21" s="47">
        <f t="shared" ca="1" si="1"/>
        <v>7.9638986330304107</v>
      </c>
      <c r="N21" s="48"/>
    </row>
    <row r="22" spans="1:14" x14ac:dyDescent="0.2">
      <c r="A22" s="19">
        <v>10</v>
      </c>
      <c r="B22" s="43">
        <f t="shared" ca="1" si="2"/>
        <v>2.1460636595604807</v>
      </c>
      <c r="C22" s="25">
        <f t="shared" ca="1" si="3"/>
        <v>7.6704134487613818</v>
      </c>
      <c r="D22" s="44">
        <f t="shared" ca="1" si="4"/>
        <v>72.124974440034023</v>
      </c>
      <c r="E22" s="45">
        <f ca="1">IF(MIN(MAX(G$13:G21),MAX(I$13:I21),MAX(K$13:K21))=MIN(MAX(G$13:G21)),1,IF(MIN(MAX(I$13:I21),MAX(K$13:K21))=MIN(MAX(I$13:I21)),2,3))</f>
        <v>3</v>
      </c>
      <c r="F22" s="46" t="str">
        <f ca="1">IF($E22=1,MAX($D22,MAX(G$13:G21)),"")</f>
        <v/>
      </c>
      <c r="G22" s="46" t="str">
        <f t="shared" ca="1" si="5"/>
        <v/>
      </c>
      <c r="H22" s="46" t="str">
        <f ca="1">IF($E22=2,MAX($D22,MAX(I$13:I21)),"")</f>
        <v/>
      </c>
      <c r="I22" s="46" t="str">
        <f t="shared" ca="1" si="5"/>
        <v/>
      </c>
      <c r="J22" s="46">
        <f ca="1">IF($E22=3,MAX($D22,MAX(K$13:K21)),"")</f>
        <v>72.124974440034023</v>
      </c>
      <c r="K22" s="46">
        <f t="shared" ca="1" si="6"/>
        <v>79.795387888795403</v>
      </c>
      <c r="L22" s="47">
        <f t="shared" ca="1" si="0"/>
        <v>0</v>
      </c>
      <c r="M22" s="47">
        <f t="shared" ca="1" si="1"/>
        <v>7.67041344876138</v>
      </c>
      <c r="N22" s="48"/>
    </row>
    <row r="23" spans="1:14" x14ac:dyDescent="0.2">
      <c r="A23" s="19">
        <v>11</v>
      </c>
      <c r="B23" s="43">
        <f t="shared" ca="1" si="2"/>
        <v>19.118110538941032</v>
      </c>
      <c r="C23" s="25">
        <f t="shared" ca="1" si="3"/>
        <v>53.903419402827566</v>
      </c>
      <c r="D23" s="44">
        <f t="shared" ca="1" si="4"/>
        <v>91.243084978975048</v>
      </c>
      <c r="E23" s="45">
        <f ca="1">IF(MIN(MAX(G$13:G22),MAX(I$13:I22),MAX(K$13:K22))=MIN(MAX(G$13:G22)),1,IF(MIN(MAX(I$13:I22),MAX(K$13:K22))=MIN(MAX(I$13:I22)),2,3))</f>
        <v>1</v>
      </c>
      <c r="F23" s="46">
        <f ca="1">IF($E23=1,MAX($D23,MAX(G$13:G22)),"")</f>
        <v>91.243084978975048</v>
      </c>
      <c r="G23" s="46">
        <f t="shared" ca="1" si="5"/>
        <v>145.14650438180263</v>
      </c>
      <c r="H23" s="46" t="str">
        <f ca="1">IF($E23=2,MAX($D23,MAX(I$13:I22)),"")</f>
        <v/>
      </c>
      <c r="I23" s="46" t="str">
        <f t="shared" ca="1" si="5"/>
        <v/>
      </c>
      <c r="J23" s="46" t="str">
        <f ca="1">IF($E23=3,MAX($D23,MAX(K$13:K22)),"")</f>
        <v/>
      </c>
      <c r="K23" s="46" t="str">
        <f t="shared" ca="1" si="6"/>
        <v/>
      </c>
      <c r="L23" s="47">
        <f t="shared" ca="1" si="0"/>
        <v>0</v>
      </c>
      <c r="M23" s="47">
        <f t="shared" ca="1" si="1"/>
        <v>53.903419402827581</v>
      </c>
    </row>
    <row r="24" spans="1:14" x14ac:dyDescent="0.2">
      <c r="A24" s="19">
        <v>12</v>
      </c>
      <c r="B24" s="43">
        <f t="shared" ca="1" si="2"/>
        <v>1.9489229770060963</v>
      </c>
      <c r="C24" s="25">
        <f t="shared" ca="1" si="3"/>
        <v>17.237517136252649</v>
      </c>
      <c r="D24" s="44">
        <f t="shared" ca="1" si="4"/>
        <v>93.19200795598114</v>
      </c>
      <c r="E24" s="45">
        <f ca="1">IF(MIN(MAX(G$13:G23),MAX(I$13:I23),MAX(K$13:K23))=MIN(MAX(G$13:G23)),1,IF(MIN(MAX(I$13:I23),MAX(K$13:K23))=MIN(MAX(I$13:I23)),2,3))</f>
        <v>2</v>
      </c>
      <c r="F24" s="46" t="str">
        <f ca="1">IF($E24=1,MAX($D24,MAX(G$13:G23)),"")</f>
        <v/>
      </c>
      <c r="G24" s="46" t="str">
        <f t="shared" ca="1" si="5"/>
        <v/>
      </c>
      <c r="H24" s="46">
        <f ca="1">IF($E24=2,MAX($D24,MAX(I$13:I23)),"")</f>
        <v>93.19200795598114</v>
      </c>
      <c r="I24" s="46">
        <f t="shared" ca="1" si="5"/>
        <v>110.42952509223379</v>
      </c>
      <c r="J24" s="46" t="str">
        <f ca="1">IF($E24=3,MAX($D24,MAX(K$13:K23)),"")</f>
        <v/>
      </c>
      <c r="K24" s="46" t="str">
        <f t="shared" ca="1" si="6"/>
        <v/>
      </c>
      <c r="L24" s="47">
        <f t="shared" ca="1" si="0"/>
        <v>0</v>
      </c>
      <c r="M24" s="47">
        <f t="shared" ca="1" si="1"/>
        <v>17.237517136252649</v>
      </c>
    </row>
    <row r="25" spans="1:14" x14ac:dyDescent="0.2">
      <c r="A25" s="19">
        <v>13</v>
      </c>
      <c r="B25" s="43">
        <f t="shared" ca="1" si="2"/>
        <v>2.3775458332047505</v>
      </c>
      <c r="C25" s="25">
        <f t="shared" ca="1" si="3"/>
        <v>11.651213437256235</v>
      </c>
      <c r="D25" s="44">
        <f t="shared" ca="1" si="4"/>
        <v>95.569553789185889</v>
      </c>
      <c r="E25" s="45">
        <f ca="1">IF(MIN(MAX(G$13:G24),MAX(I$13:I24),MAX(K$13:K24))=MIN(MAX(G$13:G24)),1,IF(MIN(MAX(I$13:I24),MAX(K$13:K24))=MIN(MAX(I$13:I24)),2,3))</f>
        <v>3</v>
      </c>
      <c r="F25" s="46" t="str">
        <f ca="1">IF($E25=1,MAX($D25,MAX(G$13:G24)),"")</f>
        <v/>
      </c>
      <c r="G25" s="46" t="str">
        <f t="shared" ca="1" si="5"/>
        <v/>
      </c>
      <c r="H25" s="46" t="str">
        <f ca="1">IF($E25=2,MAX($D25,MAX(I$13:I24)),"")</f>
        <v/>
      </c>
      <c r="I25" s="46" t="str">
        <f t="shared" ca="1" si="5"/>
        <v/>
      </c>
      <c r="J25" s="46">
        <f ca="1">IF($E25=3,MAX($D25,MAX(K$13:K24)),"")</f>
        <v>95.569553789185889</v>
      </c>
      <c r="K25" s="46">
        <f t="shared" ca="1" si="6"/>
        <v>107.22076722644212</v>
      </c>
      <c r="L25" s="47">
        <f t="shared" ca="1" si="0"/>
        <v>0</v>
      </c>
      <c r="M25" s="47">
        <f t="shared" ca="1" si="1"/>
        <v>11.651213437256231</v>
      </c>
    </row>
    <row r="26" spans="1:14" x14ac:dyDescent="0.2">
      <c r="A26" s="19">
        <v>14</v>
      </c>
      <c r="B26" s="43">
        <f t="shared" ca="1" si="2"/>
        <v>14.528337646843475</v>
      </c>
      <c r="C26" s="25">
        <f t="shared" ca="1" si="3"/>
        <v>3.2137275556283527</v>
      </c>
      <c r="D26" s="44">
        <f t="shared" ca="1" si="4"/>
        <v>110.09789143602936</v>
      </c>
      <c r="E26" s="45">
        <f ca="1">IF(MIN(MAX(G$13:G25),MAX(I$13:I25),MAX(K$13:K25))=MIN(MAX(G$13:G25)),1,IF(MIN(MAX(I$13:I25),MAX(K$13:K25))=MIN(MAX(I$13:I25)),2,3))</f>
        <v>3</v>
      </c>
      <c r="F26" s="46" t="str">
        <f ca="1">IF($E26=1,MAX($D26,MAX(G$13:G25)),"")</f>
        <v/>
      </c>
      <c r="G26" s="46" t="str">
        <f t="shared" ca="1" si="5"/>
        <v/>
      </c>
      <c r="H26" s="46" t="str">
        <f ca="1">IF($E26=2,MAX($D26,MAX(I$13:I25)),"")</f>
        <v/>
      </c>
      <c r="I26" s="46" t="str">
        <f t="shared" ca="1" si="5"/>
        <v/>
      </c>
      <c r="J26" s="46">
        <f ca="1">IF($E26=3,MAX($D26,MAX(K$13:K25)),"")</f>
        <v>110.09789143602936</v>
      </c>
      <c r="K26" s="46">
        <f t="shared" ca="1" si="6"/>
        <v>113.31161899165771</v>
      </c>
      <c r="L26" s="47">
        <f t="shared" ca="1" si="0"/>
        <v>0</v>
      </c>
      <c r="M26" s="47">
        <f t="shared" ca="1" si="1"/>
        <v>3.2137275556283527</v>
      </c>
    </row>
    <row r="27" spans="1:14" x14ac:dyDescent="0.2">
      <c r="A27" s="19">
        <v>15</v>
      </c>
      <c r="B27" s="43">
        <f t="shared" ca="1" si="2"/>
        <v>0.40537270045907137</v>
      </c>
      <c r="C27" s="25">
        <f t="shared" ca="1" si="3"/>
        <v>4.1130391196929983</v>
      </c>
      <c r="D27" s="44">
        <f t="shared" ca="1" si="4"/>
        <v>110.50326413648843</v>
      </c>
      <c r="E27" s="45">
        <f ca="1">IF(MIN(MAX(G$13:G26),MAX(I$13:I26),MAX(K$13:K26))=MIN(MAX(G$13:G26)),1,IF(MIN(MAX(I$13:I26),MAX(K$13:K26))=MIN(MAX(I$13:I26)),2,3))</f>
        <v>2</v>
      </c>
      <c r="F27" s="46" t="str">
        <f ca="1">IF($E27=1,MAX($D27,MAX(G$13:G26)),"")</f>
        <v/>
      </c>
      <c r="G27" s="46" t="str">
        <f t="shared" ca="1" si="5"/>
        <v/>
      </c>
      <c r="H27" s="46">
        <f ca="1">IF($E27=2,MAX($D27,MAX(I$13:I26)),"")</f>
        <v>110.50326413648843</v>
      </c>
      <c r="I27" s="46">
        <f t="shared" ca="1" si="5"/>
        <v>114.61630325618142</v>
      </c>
      <c r="J27" s="46" t="str">
        <f ca="1">IF($E27=3,MAX($D27,MAX(K$13:K26)),"")</f>
        <v/>
      </c>
      <c r="K27" s="46" t="str">
        <f t="shared" ca="1" si="6"/>
        <v/>
      </c>
      <c r="L27" s="47">
        <f t="shared" ca="1" si="0"/>
        <v>0</v>
      </c>
      <c r="M27" s="47">
        <f t="shared" ca="1" si="1"/>
        <v>4.1130391196929992</v>
      </c>
    </row>
    <row r="28" spans="1:14" x14ac:dyDescent="0.2">
      <c r="A28" s="19">
        <v>16</v>
      </c>
      <c r="B28" s="43">
        <f t="shared" ca="1" si="2"/>
        <v>8.135918726803645</v>
      </c>
      <c r="C28" s="25">
        <f t="shared" ca="1" si="3"/>
        <v>83.407488475132865</v>
      </c>
      <c r="D28" s="44">
        <f t="shared" ca="1" si="4"/>
        <v>118.63918286329206</v>
      </c>
      <c r="E28" s="45">
        <f ca="1">IF(MIN(MAX(G$13:G27),MAX(I$13:I27),MAX(K$13:K27))=MIN(MAX(G$13:G27)),1,IF(MIN(MAX(I$13:I27),MAX(K$13:K27))=MIN(MAX(I$13:I27)),2,3))</f>
        <v>3</v>
      </c>
      <c r="F28" s="46" t="str">
        <f ca="1">IF($E28=1,MAX($D28,MAX(G$13:G27)),"")</f>
        <v/>
      </c>
      <c r="G28" s="46" t="str">
        <f t="shared" ca="1" si="5"/>
        <v/>
      </c>
      <c r="H28" s="46" t="str">
        <f ca="1">IF($E28=2,MAX($D28,MAX(I$13:I27)),"")</f>
        <v/>
      </c>
      <c r="I28" s="46" t="str">
        <f t="shared" ca="1" si="5"/>
        <v/>
      </c>
      <c r="J28" s="46">
        <f ca="1">IF($E28=3,MAX($D28,MAX(K$13:K27)),"")</f>
        <v>118.63918286329206</v>
      </c>
      <c r="K28" s="46">
        <f t="shared" ca="1" si="6"/>
        <v>202.04667133842491</v>
      </c>
      <c r="L28" s="47">
        <f t="shared" ca="1" si="0"/>
        <v>0</v>
      </c>
      <c r="M28" s="47">
        <f t="shared" ca="1" si="1"/>
        <v>83.407488475132851</v>
      </c>
    </row>
    <row r="29" spans="1:14" x14ac:dyDescent="0.2">
      <c r="A29" s="19">
        <v>17</v>
      </c>
      <c r="B29" s="43">
        <f t="shared" ca="1" si="2"/>
        <v>4.6845406006255921</v>
      </c>
      <c r="C29" s="25">
        <f t="shared" ca="1" si="3"/>
        <v>32.92366260896334</v>
      </c>
      <c r="D29" s="44">
        <f t="shared" ca="1" si="4"/>
        <v>123.32372346391766</v>
      </c>
      <c r="E29" s="45">
        <f ca="1">IF(MIN(MAX(G$13:G28),MAX(I$13:I28),MAX(K$13:K28))=MIN(MAX(G$13:G28)),1,IF(MIN(MAX(I$13:I28),MAX(K$13:K28))=MIN(MAX(I$13:I28)),2,3))</f>
        <v>2</v>
      </c>
      <c r="F29" s="46" t="str">
        <f ca="1">IF($E29=1,MAX($D29,MAX(G$13:G28)),"")</f>
        <v/>
      </c>
      <c r="G29" s="46" t="str">
        <f t="shared" ca="1" si="5"/>
        <v/>
      </c>
      <c r="H29" s="46">
        <f ca="1">IF($E29=2,MAX($D29,MAX(I$13:I28)),"")</f>
        <v>123.32372346391766</v>
      </c>
      <c r="I29" s="46">
        <f t="shared" ca="1" si="5"/>
        <v>156.247386072881</v>
      </c>
      <c r="J29" s="46" t="str">
        <f ca="1">IF($E29=3,MAX($D29,MAX(K$13:K28)),"")</f>
        <v/>
      </c>
      <c r="K29" s="46" t="str">
        <f t="shared" ca="1" si="6"/>
        <v/>
      </c>
      <c r="L29" s="47">
        <f t="shared" ca="1" si="0"/>
        <v>0</v>
      </c>
      <c r="M29" s="47">
        <f t="shared" ca="1" si="1"/>
        <v>32.92366260896334</v>
      </c>
    </row>
    <row r="30" spans="1:14" x14ac:dyDescent="0.2">
      <c r="A30" s="19">
        <v>18</v>
      </c>
      <c r="B30" s="43">
        <f t="shared" ca="1" si="2"/>
        <v>2.8851752501128018</v>
      </c>
      <c r="C30" s="25">
        <f t="shared" ca="1" si="3"/>
        <v>22.894853709223494</v>
      </c>
      <c r="D30" s="44">
        <f t="shared" ca="1" si="4"/>
        <v>126.20889871403045</v>
      </c>
      <c r="E30" s="45">
        <f ca="1">IF(MIN(MAX(G$13:G29),MAX(I$13:I29),MAX(K$13:K29))=MIN(MAX(G$13:G29)),1,IF(MIN(MAX(I$13:I29),MAX(K$13:K29))=MIN(MAX(I$13:I29)),2,3))</f>
        <v>1</v>
      </c>
      <c r="F30" s="46">
        <f ca="1">IF($E30=1,MAX($D30,MAX(G$13:G29)),"")</f>
        <v>145.14650438180263</v>
      </c>
      <c r="G30" s="46">
        <f t="shared" ref="G30:G47" ca="1" si="7">IF(F30="","",F30+$C30)</f>
        <v>168.04135809102613</v>
      </c>
      <c r="H30" s="46" t="str">
        <f ca="1">IF($E30=2,MAX($D30,MAX(I$13:I29)),"")</f>
        <v/>
      </c>
      <c r="I30" s="46" t="str">
        <f t="shared" ref="I30:I47" ca="1" si="8">IF(H30="","",H30+$C30)</f>
        <v/>
      </c>
      <c r="J30" s="46" t="str">
        <f ca="1">IF($E30=3,MAX($D30,MAX(K$13:K29)),"")</f>
        <v/>
      </c>
      <c r="K30" s="46" t="str">
        <f t="shared" ca="1" si="6"/>
        <v/>
      </c>
      <c r="L30" s="47">
        <f t="shared" ca="1" si="0"/>
        <v>18.937605667772175</v>
      </c>
      <c r="M30" s="47">
        <f t="shared" ca="1" si="1"/>
        <v>41.832459376995672</v>
      </c>
    </row>
    <row r="31" spans="1:14" x14ac:dyDescent="0.2">
      <c r="A31" s="19">
        <v>19</v>
      </c>
      <c r="B31" s="43">
        <f t="shared" ca="1" si="2"/>
        <v>1.8996821800638615</v>
      </c>
      <c r="C31" s="25">
        <f t="shared" ca="1" si="3"/>
        <v>4.4883988450894403</v>
      </c>
      <c r="D31" s="44">
        <f t="shared" ca="1" si="4"/>
        <v>128.1085808940943</v>
      </c>
      <c r="E31" s="45">
        <f ca="1">IF(MIN(MAX(G$13:G30),MAX(I$13:I30),MAX(K$13:K30))=MIN(MAX(G$13:G30)),1,IF(MIN(MAX(I$13:I30),MAX(K$13:K30))=MIN(MAX(I$13:I30)),2,3))</f>
        <v>2</v>
      </c>
      <c r="F31" s="46" t="str">
        <f ca="1">IF($E31=1,MAX($D31,MAX(G$13:G30)),"")</f>
        <v/>
      </c>
      <c r="G31" s="46" t="str">
        <f t="shared" ca="1" si="7"/>
        <v/>
      </c>
      <c r="H31" s="46">
        <f ca="1">IF($E31=2,MAX($D31,MAX(I$13:I30)),"")</f>
        <v>156.247386072881</v>
      </c>
      <c r="I31" s="46">
        <f t="shared" ca="1" si="8"/>
        <v>160.73578491797045</v>
      </c>
      <c r="J31" s="46" t="str">
        <f ca="1">IF($E31=3,MAX($D31,MAX(K$13:K30)),"")</f>
        <v/>
      </c>
      <c r="K31" s="46" t="str">
        <f t="shared" ca="1" si="6"/>
        <v/>
      </c>
      <c r="L31" s="47">
        <f t="shared" ca="1" si="0"/>
        <v>28.138805178786697</v>
      </c>
      <c r="M31" s="47">
        <f t="shared" ca="1" si="1"/>
        <v>32.627204023876146</v>
      </c>
    </row>
    <row r="32" spans="1:14" x14ac:dyDescent="0.2">
      <c r="A32" s="19">
        <v>20</v>
      </c>
      <c r="B32" s="43">
        <f t="shared" ca="1" si="2"/>
        <v>1.1018302540162295</v>
      </c>
      <c r="C32" s="25">
        <f t="shared" ca="1" si="3"/>
        <v>40.811049229062043</v>
      </c>
      <c r="D32" s="44">
        <f t="shared" ca="1" si="4"/>
        <v>129.21041114811052</v>
      </c>
      <c r="E32" s="45">
        <f ca="1">IF(MIN(MAX(G$13:G31),MAX(I$13:I31),MAX(K$13:K31))=MIN(MAX(G$13:G31)),1,IF(MIN(MAX(I$13:I31),MAX(K$13:K31))=MIN(MAX(I$13:I31)),2,3))</f>
        <v>2</v>
      </c>
      <c r="F32" s="46" t="str">
        <f ca="1">IF($E32=1,MAX($D32,MAX(G$13:G31)),"")</f>
        <v/>
      </c>
      <c r="G32" s="46" t="str">
        <f t="shared" ca="1" si="7"/>
        <v/>
      </c>
      <c r="H32" s="46">
        <f ca="1">IF($E32=2,MAX($D32,MAX(I$13:I31)),"")</f>
        <v>160.73578491797045</v>
      </c>
      <c r="I32" s="46">
        <f t="shared" ca="1" si="8"/>
        <v>201.54683414703248</v>
      </c>
      <c r="J32" s="46" t="str">
        <f ca="1">IF($E32=3,MAX($D32,MAX(K$13:K31)),"")</f>
        <v/>
      </c>
      <c r="K32" s="46" t="str">
        <f t="shared" ca="1" si="6"/>
        <v/>
      </c>
      <c r="L32" s="47">
        <f t="shared" ca="1" si="0"/>
        <v>31.525373769859925</v>
      </c>
      <c r="M32" s="47">
        <f t="shared" ca="1" si="1"/>
        <v>72.336422998921961</v>
      </c>
    </row>
    <row r="33" spans="1:13" x14ac:dyDescent="0.2">
      <c r="A33" s="50" t="s">
        <v>17</v>
      </c>
      <c r="B33" s="51">
        <f ca="1">AVERAGE(B13:B32)</f>
        <v>6.460520557405526</v>
      </c>
      <c r="C33" s="51">
        <f ca="1">AVERAGE(C13:C32)</f>
        <v>17.770052693610566</v>
      </c>
      <c r="D33" s="52"/>
      <c r="E33" s="52"/>
      <c r="F33" s="52"/>
      <c r="G33" s="52"/>
      <c r="H33" s="52"/>
      <c r="I33" s="52"/>
      <c r="J33" s="52"/>
      <c r="K33" s="52"/>
      <c r="L33" s="53">
        <f ca="1">AVERAGE(L13:L32)</f>
        <v>3.9300892308209399</v>
      </c>
      <c r="M33" s="53">
        <f ca="1">AVERAGE(M13:M32)</f>
        <v>21.700141924431506</v>
      </c>
    </row>
    <row r="34" spans="1:13" x14ac:dyDescent="0.2">
      <c r="A34" s="50" t="s">
        <v>18</v>
      </c>
      <c r="B34" s="54"/>
      <c r="C34" s="54"/>
      <c r="D34" s="54"/>
      <c r="E34" s="37"/>
      <c r="F34" s="54"/>
      <c r="G34" s="54"/>
      <c r="H34" s="54"/>
      <c r="I34" s="54"/>
      <c r="J34" s="54"/>
      <c r="K34" s="37"/>
      <c r="L34" s="55">
        <f ca="1">COUNTIF(L13:L32,"&gt;0")/COUNT(L13:L32)</f>
        <v>0.15</v>
      </c>
      <c r="M34" s="56"/>
    </row>
  </sheetData>
  <mergeCells count="3">
    <mergeCell ref="F10:G10"/>
    <mergeCell ref="H10:I10"/>
    <mergeCell ref="J10:K10"/>
  </mergeCells>
  <pageMargins left="0.78740157480314965" right="0.78740157480314965" top="0.78740157480314965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MM1</vt:lpstr>
      <vt:lpstr>MM3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Aurélio de Mesquita</dc:creator>
  <cp:lastModifiedBy>Marco Aurélio de Mesquita</cp:lastModifiedBy>
  <dcterms:created xsi:type="dcterms:W3CDTF">2019-08-26T21:47:25Z</dcterms:created>
  <dcterms:modified xsi:type="dcterms:W3CDTF">2019-08-26T21:47:55Z</dcterms:modified>
</cp:coreProperties>
</file>