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40" activeTab="1"/>
  </bookViews>
  <sheets>
    <sheet name="Fo- resultados" sheetId="1" r:id="rId1"/>
    <sheet name="Eliminação" sheetId="2" r:id="rId2"/>
    <sheet name="Absorção" sheetId="3" r:id="rId3"/>
    <sheet name="ASC" sheetId="4" r:id="rId4"/>
  </sheets>
  <calcPr calcId="145621"/>
</workbook>
</file>

<file path=xl/calcChain.xml><?xml version="1.0" encoding="utf-8"?>
<calcChain xmlns="http://schemas.openxmlformats.org/spreadsheetml/2006/main">
  <c r="X19" i="3" l="1"/>
  <c r="E29" i="4" l="1"/>
  <c r="Y6" i="3"/>
  <c r="T21" i="2"/>
  <c r="C18" i="1" l="1"/>
  <c r="C9" i="1"/>
  <c r="C7" i="1"/>
  <c r="C14" i="1"/>
  <c r="C13" i="1"/>
  <c r="C12" i="1"/>
  <c r="C17" i="1"/>
  <c r="C8" i="1"/>
  <c r="L8" i="4" l="1"/>
  <c r="F17" i="4" l="1"/>
  <c r="C19" i="1"/>
  <c r="U6" i="3"/>
  <c r="R6" i="2"/>
  <c r="G17" i="4" l="1"/>
  <c r="L7" i="4" s="1"/>
  <c r="L9" i="4" s="1"/>
  <c r="C25" i="1"/>
  <c r="C22" i="1"/>
</calcChain>
</file>

<file path=xl/sharedStrings.xml><?xml version="1.0" encoding="utf-8"?>
<sst xmlns="http://schemas.openxmlformats.org/spreadsheetml/2006/main" count="218" uniqueCount="123">
  <si>
    <t>T</t>
  </si>
  <si>
    <t>C</t>
  </si>
  <si>
    <t>hora</t>
  </si>
  <si>
    <t>mg/L</t>
  </si>
  <si>
    <t xml:space="preserve">pares </t>
  </si>
  <si>
    <t>T:C</t>
  </si>
  <si>
    <t>ASC</t>
  </si>
  <si>
    <t>LN(C) x T</t>
  </si>
  <si>
    <t>CÁLCULO DA ELIMINAÇÃO</t>
  </si>
  <si>
    <t>E-intercepto</t>
  </si>
  <si>
    <t>E-taxa kel</t>
  </si>
  <si>
    <t>h-1</t>
  </si>
  <si>
    <t>h</t>
  </si>
  <si>
    <t>LN C</t>
  </si>
  <si>
    <t>Ab-intercepto</t>
  </si>
  <si>
    <t>Ab-taxa kab</t>
  </si>
  <si>
    <r>
      <t>C</t>
    </r>
    <r>
      <rPr>
        <b/>
        <sz val="8"/>
        <color theme="1"/>
        <rFont val="Calibri"/>
        <family val="2"/>
        <scheme val="minor"/>
      </rPr>
      <t>ab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</si>
  <si>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C mg/L</t>
    </r>
  </si>
  <si>
    <t>Ab- t(1/2)ab</t>
  </si>
  <si>
    <t>ASC0-t   INTEGRAÇÃO PONTO a PONTO MÉTODO DOS TRAPEZOIDES</t>
  </si>
  <si>
    <r>
      <t xml:space="preserve"> </t>
    </r>
    <r>
      <rPr>
        <b/>
        <sz val="11"/>
        <rFont val="Symbol"/>
        <family val="1"/>
        <charset val="2"/>
      </rPr>
      <t>D</t>
    </r>
    <r>
      <rPr>
        <b/>
        <sz val="11"/>
        <rFont val="Arial"/>
        <family val="2"/>
      </rPr>
      <t>T</t>
    </r>
  </si>
  <si>
    <t>Cmédio</t>
  </si>
  <si>
    <t>ASC intervalo</t>
  </si>
  <si>
    <t>ASC acum</t>
  </si>
  <si>
    <t>mg*h/L</t>
  </si>
  <si>
    <t>Intercepto</t>
  </si>
  <si>
    <t>ASC0-t</t>
  </si>
  <si>
    <t>0-t</t>
  </si>
  <si>
    <t>ASCt-inf</t>
  </si>
  <si>
    <t>t-inf</t>
  </si>
  <si>
    <t>ASC0-inf</t>
  </si>
  <si>
    <t>0-inf</t>
  </si>
  <si>
    <t>soma</t>
  </si>
  <si>
    <t>C0</t>
  </si>
  <si>
    <t>Cn</t>
  </si>
  <si>
    <t>kel</t>
  </si>
  <si>
    <t>1/hora</t>
  </si>
  <si>
    <t>ASCt-infinito</t>
  </si>
  <si>
    <t>C:T</t>
  </si>
  <si>
    <t>Ab+El.</t>
  </si>
  <si>
    <t>LN(C)</t>
  </si>
  <si>
    <t>CURVA 1 -  Concentração x Tempo</t>
  </si>
  <si>
    <t>LN(C):T</t>
  </si>
  <si>
    <t>CURVA 2 -   Concentração x Tempo</t>
  </si>
  <si>
    <t xml:space="preserve">Eliminação  </t>
  </si>
  <si>
    <r>
      <t>C</t>
    </r>
    <r>
      <rPr>
        <b/>
        <sz val="9"/>
        <color theme="1"/>
        <rFont val="Calibri"/>
        <family val="2"/>
        <scheme val="minor"/>
      </rPr>
      <t>ob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sz val="8"/>
        <color theme="1"/>
        <rFont val="Symbol"/>
        <family val="1"/>
        <charset val="2"/>
      </rPr>
      <t>S</t>
    </r>
    <r>
      <rPr>
        <b/>
        <sz val="8"/>
        <color theme="1"/>
        <rFont val="Calibri"/>
        <family val="2"/>
        <scheme val="minor"/>
      </rPr>
      <t>Ab+El)</t>
    </r>
    <r>
      <rPr>
        <b/>
        <sz val="11"/>
        <color theme="1"/>
        <rFont val="Symbol"/>
        <family val="1"/>
        <charset val="2"/>
      </rPr>
      <t xml:space="preserve"> </t>
    </r>
  </si>
  <si>
    <r>
      <t xml:space="preserve"> Fase Absortiva </t>
    </r>
    <r>
      <rPr>
        <b/>
        <sz val="10"/>
        <color rgb="FF0000FF"/>
        <rFont val="Symbol"/>
        <family val="1"/>
        <charset val="2"/>
      </rPr>
      <t/>
    </r>
  </si>
  <si>
    <r>
      <rPr>
        <b/>
        <sz val="11"/>
        <color rgb="FFFF0000"/>
        <rFont val="Symbol"/>
        <family val="1"/>
        <charset val="2"/>
      </rPr>
      <t>D</t>
    </r>
    <r>
      <rPr>
        <b/>
        <sz val="11"/>
        <color rgb="FFFF0000"/>
        <rFont val="Calibri"/>
        <family val="2"/>
        <scheme val="minor"/>
      </rPr>
      <t>T 0,25-1 h</t>
    </r>
  </si>
  <si>
    <t xml:space="preserve">Método dos Resíduos </t>
  </si>
  <si>
    <r>
      <t>LN(C</t>
    </r>
    <r>
      <rPr>
        <b/>
        <sz val="8"/>
        <color theme="1"/>
        <rFont val="Calibri"/>
        <family val="2"/>
        <scheme val="minor"/>
      </rPr>
      <t>ab)</t>
    </r>
  </si>
  <si>
    <r>
      <t xml:space="preserve">S </t>
    </r>
    <r>
      <rPr>
        <b/>
        <sz val="8"/>
        <rFont val="Calibri"/>
        <family val="2"/>
        <scheme val="minor"/>
      </rPr>
      <t>processos</t>
    </r>
  </si>
  <si>
    <t>Fim da Absorção</t>
  </si>
  <si>
    <r>
      <t xml:space="preserve">Fase absortiva  </t>
    </r>
    <r>
      <rPr>
        <b/>
        <sz val="9"/>
        <color rgb="FFFF0000"/>
        <rFont val="Symbol"/>
        <family val="1"/>
        <charset val="2"/>
      </rPr>
      <t>D</t>
    </r>
    <r>
      <rPr>
        <b/>
        <sz val="9"/>
        <color rgb="FFFF0000"/>
        <rFont val="Calibri"/>
        <family val="2"/>
        <scheme val="minor"/>
      </rPr>
      <t>T 0,25-1 hora</t>
    </r>
  </si>
  <si>
    <t>2 processos ocorrendo smultaneamente</t>
  </si>
  <si>
    <t>Até 1 hora</t>
  </si>
  <si>
    <t xml:space="preserve">Absorção + Eliminação </t>
  </si>
  <si>
    <t xml:space="preserve">PASSO 1 </t>
  </si>
  <si>
    <t>Estimativa da reta de eliminação</t>
  </si>
  <si>
    <t>CURVA 3 -   Concentração x Tempo</t>
  </si>
  <si>
    <t>Parâmetros da Eliminação</t>
  </si>
  <si>
    <r>
      <t>E- t(1/2)</t>
    </r>
    <r>
      <rPr>
        <b/>
        <sz val="11"/>
        <color rgb="FF0000FF"/>
        <rFont val="Symbol"/>
        <family val="1"/>
        <charset val="2"/>
      </rPr>
      <t>b</t>
    </r>
  </si>
  <si>
    <t xml:space="preserve">PASSO 2 </t>
  </si>
  <si>
    <t xml:space="preserve">Isolamento da Absorção na Fase distributiva </t>
  </si>
  <si>
    <t>Estimativa da reta de absorção</t>
  </si>
  <si>
    <t>Processos ssimultâneos</t>
  </si>
  <si>
    <t>Reta de Eliminação</t>
  </si>
  <si>
    <t>FOLHA  DE RESULTADOS</t>
  </si>
  <si>
    <t xml:space="preserve">Dose </t>
  </si>
  <si>
    <t>grama</t>
  </si>
  <si>
    <t>PROCESSO ELIMINAÇÃO _ BETA</t>
  </si>
  <si>
    <t>Parâmetro</t>
  </si>
  <si>
    <t>Representação</t>
  </si>
  <si>
    <t>Resultado</t>
  </si>
  <si>
    <t>Unidade</t>
  </si>
  <si>
    <t xml:space="preserve">Taxa </t>
  </si>
  <si>
    <t>Meia vida</t>
  </si>
  <si>
    <t>Equação</t>
  </si>
  <si>
    <t>CL</t>
  </si>
  <si>
    <t>L/h</t>
  </si>
  <si>
    <t>Vd</t>
  </si>
  <si>
    <t>CL/kel</t>
  </si>
  <si>
    <t>L</t>
  </si>
  <si>
    <t>t(1/2)b</t>
  </si>
  <si>
    <r>
      <t xml:space="preserve">Tranferência eletrônica da aba da  folha de cálculo </t>
    </r>
    <r>
      <rPr>
        <b/>
        <sz val="11"/>
        <color indexed="12"/>
        <rFont val="Calibri"/>
        <family val="2"/>
        <scheme val="minor"/>
      </rPr>
      <t>"Copiar"</t>
    </r>
    <r>
      <rPr>
        <b/>
        <sz val="11"/>
        <rFont val="Calibri"/>
        <family val="2"/>
        <scheme val="minor"/>
      </rPr>
      <t xml:space="preserve">  </t>
    </r>
    <r>
      <rPr>
        <b/>
        <sz val="11"/>
        <color indexed="16"/>
        <rFont val="Calibri"/>
        <family val="2"/>
        <scheme val="minor"/>
      </rPr>
      <t>"Colar especial valores"</t>
    </r>
  </si>
  <si>
    <t>PROCESSO ABSORÇÃO</t>
  </si>
  <si>
    <t>INTEGRAÇÃO ASC</t>
  </si>
  <si>
    <t>trapezoide</t>
  </si>
  <si>
    <t>extrapolação</t>
  </si>
  <si>
    <t>S</t>
  </si>
  <si>
    <t>t(1/2)ab</t>
  </si>
  <si>
    <t>Depuração</t>
  </si>
  <si>
    <t>Volume</t>
  </si>
  <si>
    <t>Reta de Absorção</t>
  </si>
  <si>
    <r>
      <t>LN(</t>
    </r>
    <r>
      <rPr>
        <b/>
        <sz val="11"/>
        <color rgb="FFFF0000"/>
        <rFont val="Symbol"/>
        <family val="1"/>
        <charset val="2"/>
      </rPr>
      <t>D</t>
    </r>
    <r>
      <rPr>
        <b/>
        <sz val="11"/>
        <color rgb="FFFF0000"/>
        <rFont val="Calibri"/>
        <family val="2"/>
        <scheme val="minor"/>
      </rPr>
      <t>C) x T</t>
    </r>
  </si>
  <si>
    <r>
      <t>C0</t>
    </r>
    <r>
      <rPr>
        <b/>
        <sz val="8"/>
        <color theme="1"/>
        <rFont val="Calibri"/>
        <family val="2"/>
        <scheme val="minor"/>
      </rPr>
      <t>absorção</t>
    </r>
  </si>
  <si>
    <t>Parâmetros da Absorção</t>
  </si>
  <si>
    <r>
      <t>D/ASC</t>
    </r>
    <r>
      <rPr>
        <b/>
        <sz val="8"/>
        <rFont val="Calibri"/>
        <family val="2"/>
        <scheme val="minor"/>
      </rPr>
      <t>0-inf</t>
    </r>
  </si>
  <si>
    <t>parâmetro</t>
  </si>
  <si>
    <t>unidade</t>
  </si>
  <si>
    <t>ÁREAS SOB A CURVA</t>
  </si>
  <si>
    <t>Curva de Concentração versus Tempo  C:T</t>
  </si>
  <si>
    <r>
      <rPr>
        <b/>
        <sz val="11"/>
        <color indexed="9"/>
        <rFont val="Symbol"/>
        <family val="1"/>
        <charset val="2"/>
      </rPr>
      <t>D</t>
    </r>
    <r>
      <rPr>
        <b/>
        <sz val="11"/>
        <color indexed="9"/>
        <rFont val="Arial"/>
        <family val="2"/>
      </rPr>
      <t>T</t>
    </r>
    <r>
      <rPr>
        <b/>
        <sz val="11"/>
        <color indexed="9"/>
        <rFont val="Arial"/>
        <family val="1"/>
        <charset val="2"/>
      </rPr>
      <t>=B7-B6</t>
    </r>
  </si>
  <si>
    <t>(C6+C7)/2</t>
  </si>
  <si>
    <t>D7*E7</t>
  </si>
  <si>
    <t>F7+G6</t>
  </si>
  <si>
    <t>Integração ASC  Método da Extrapolação ASCt-inf</t>
  </si>
  <si>
    <t>Taxa de eliminação</t>
  </si>
  <si>
    <t>E-disciplina</t>
  </si>
  <si>
    <t>kab</t>
  </si>
  <si>
    <t xml:space="preserve">Cálculo da Absorção </t>
  </si>
  <si>
    <t xml:space="preserve">Isolamento do processo pelo </t>
  </si>
  <si>
    <r>
      <t xml:space="preserve">Co </t>
    </r>
    <r>
      <rPr>
        <b/>
        <sz val="8"/>
        <color theme="1"/>
        <rFont val="Calibri"/>
        <family val="2"/>
        <scheme val="minor"/>
      </rPr>
      <t>Elim.</t>
    </r>
  </si>
  <si>
    <t>C=C0*E-kel.t</t>
  </si>
  <si>
    <r>
      <rPr>
        <b/>
        <sz val="9"/>
        <color rgb="FF0000FF"/>
        <rFont val="Calibri"/>
        <family val="2"/>
        <scheme val="minor"/>
      </rPr>
      <t>previsão</t>
    </r>
    <r>
      <rPr>
        <b/>
        <sz val="11"/>
        <color rgb="FF0000FF"/>
        <rFont val="Calibri"/>
        <family val="2"/>
        <scheme val="minor"/>
      </rPr>
      <t xml:space="preserve"> C</t>
    </r>
    <r>
      <rPr>
        <b/>
        <sz val="8"/>
        <color rgb="FF0000FF"/>
        <rFont val="Calibri"/>
        <family val="2"/>
        <scheme val="minor"/>
      </rPr>
      <t>el</t>
    </r>
  </si>
  <si>
    <t>ocorre somatória de processos - Fase Absortiva</t>
  </si>
  <si>
    <t>E- t(1/2)b</t>
  </si>
  <si>
    <t xml:space="preserve"> LN (C) x T</t>
  </si>
  <si>
    <t xml:space="preserve">T:C </t>
  </si>
  <si>
    <t>Exercício  9 - MODELO ABERTO DE 1C - REGISTRO DE 2 PROCESSOS Absorção - Eliminação estão ocorrendo simultaneamente</t>
  </si>
  <si>
    <t>Exercício 9 - MODELO ABERTO DE 1C - REGISTRO DE 2 PROCESSOS Absorção - Eliminação estão ocorrendo simultaneamente</t>
  </si>
  <si>
    <t>PLOTAR</t>
  </si>
  <si>
    <t>Curva Absorção com 3 pares de dados</t>
  </si>
  <si>
    <r>
      <t>LN</t>
    </r>
    <r>
      <rPr>
        <b/>
        <sz val="11"/>
        <color theme="1"/>
        <rFont val="Symbol"/>
        <family val="1"/>
        <charset val="2"/>
      </rPr>
      <t>(D</t>
    </r>
    <r>
      <rPr>
        <b/>
        <sz val="11"/>
        <color theme="1"/>
        <rFont val="Calibri"/>
        <family val="2"/>
        <scheme val="minor"/>
      </rPr>
      <t>C) mg/L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</si>
</sst>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"/>
    <numFmt numFmtId="165" formatCode="0.0"/>
    <numFmt numFmtId="166" formatCode="0.000000"/>
    <numFmt numFmtId="167" formatCode="0.000000000"/>
  </numFmts>
  <fonts count="7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rgb="FF0000F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00FF"/>
      <name val="Symbol"/>
      <family val="1"/>
      <charset val="2"/>
    </font>
    <font>
      <b/>
      <sz val="8"/>
      <color theme="1"/>
      <name val="Calibri"/>
      <family val="2"/>
      <scheme val="minor"/>
    </font>
    <font>
      <b/>
      <sz val="8"/>
      <color theme="1"/>
      <name val="Symbol"/>
      <family val="1"/>
      <charset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Symbol"/>
      <family val="1"/>
      <charset val="2"/>
    </font>
    <font>
      <b/>
      <sz val="9"/>
      <name val="Arial"/>
      <family val="2"/>
    </font>
    <font>
      <sz val="10"/>
      <name val="Arial"/>
      <family val="2"/>
    </font>
    <font>
      <b/>
      <sz val="11"/>
      <color indexed="9"/>
      <name val="Symbol"/>
      <family val="1"/>
      <charset val="2"/>
    </font>
    <font>
      <b/>
      <sz val="11"/>
      <color indexed="9"/>
      <name val="Arial"/>
      <family val="2"/>
    </font>
    <font>
      <b/>
      <sz val="11"/>
      <color indexed="9"/>
      <name val="Arial"/>
      <family val="1"/>
      <charset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u/>
      <sz val="11"/>
      <color indexed="12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Symbol"/>
      <family val="1"/>
      <charset val="2"/>
    </font>
    <font>
      <b/>
      <sz val="8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0000FF"/>
      <name val="Symbol"/>
      <family val="1"/>
      <charset val="2"/>
    </font>
    <font>
      <b/>
      <sz val="9"/>
      <color rgb="FFFF0000"/>
      <name val="Calibri"/>
      <family val="2"/>
      <scheme val="minor"/>
    </font>
    <font>
      <b/>
      <sz val="9"/>
      <color rgb="FFFF0000"/>
      <name val="Symbol"/>
      <family val="1"/>
      <charset val="2"/>
    </font>
    <font>
      <b/>
      <sz val="10"/>
      <color rgb="FFFF0000"/>
      <name val="Calibri"/>
      <family val="2"/>
      <scheme val="minor"/>
    </font>
    <font>
      <b/>
      <sz val="8"/>
      <name val="Symbol"/>
      <family val="1"/>
      <charset val="2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50"/>
      <name val="Calibri"/>
      <family val="2"/>
      <scheme val="minor"/>
    </font>
    <font>
      <b/>
      <sz val="9"/>
      <color indexed="2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Symbol"/>
      <family val="1"/>
      <charset val="2"/>
    </font>
    <font>
      <b/>
      <sz val="12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indexed="12"/>
      <name val="Arial"/>
      <family val="2"/>
    </font>
    <font>
      <sz val="11"/>
      <color theme="9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mediumGray">
        <fgColor indexed="14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285">
    <xf numFmtId="0" fontId="0" fillId="0" borderId="0" xfId="0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0" fillId="0" borderId="0" xfId="0" applyBorder="1"/>
    <xf numFmtId="0" fontId="0" fillId="0" borderId="0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 readingOrder="1"/>
    </xf>
    <xf numFmtId="0" fontId="5" fillId="0" borderId="0" xfId="0" applyFont="1" applyAlignment="1">
      <alignment horizontal="center" readingOrder="1"/>
    </xf>
    <xf numFmtId="0" fontId="4" fillId="3" borderId="5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0" xfId="0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0" xfId="0" applyFont="1"/>
    <xf numFmtId="0" fontId="10" fillId="3" borderId="5" xfId="0" applyFont="1" applyFill="1" applyBorder="1" applyAlignment="1">
      <alignment horizontal="center"/>
    </xf>
    <xf numFmtId="2" fontId="10" fillId="3" borderId="6" xfId="0" applyNumberFormat="1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1" fillId="0" borderId="0" xfId="0" applyNumberFormat="1" applyFont="1"/>
    <xf numFmtId="0" fontId="2" fillId="0" borderId="6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2" xfId="0" applyFont="1" applyBorder="1"/>
    <xf numFmtId="0" fontId="21" fillId="5" borderId="13" xfId="0" applyFont="1" applyFill="1" applyBorder="1"/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5" borderId="16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Continuous" vertical="center"/>
    </xf>
    <xf numFmtId="0" fontId="22" fillId="6" borderId="2" xfId="0" applyFont="1" applyFill="1" applyBorder="1" applyAlignment="1">
      <alignment horizontal="centerContinuous" vertical="center"/>
    </xf>
    <xf numFmtId="0" fontId="26" fillId="7" borderId="7" xfId="0" applyFont="1" applyFill="1" applyBorder="1"/>
    <xf numFmtId="0" fontId="27" fillId="7" borderId="7" xfId="0" applyFont="1" applyFill="1" applyBorder="1" applyAlignment="1">
      <alignment horizontal="center"/>
    </xf>
    <xf numFmtId="0" fontId="28" fillId="0" borderId="0" xfId="0" applyFont="1"/>
    <xf numFmtId="0" fontId="0" fillId="7" borderId="0" xfId="0" applyFill="1"/>
    <xf numFmtId="2" fontId="22" fillId="0" borderId="0" xfId="0" applyNumberFormat="1" applyFont="1"/>
    <xf numFmtId="0" fontId="18" fillId="0" borderId="3" xfId="0" applyFont="1" applyBorder="1"/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0" fillId="0" borderId="4" xfId="0" applyBorder="1"/>
    <xf numFmtId="0" fontId="18" fillId="0" borderId="5" xfId="0" applyFont="1" applyBorder="1"/>
    <xf numFmtId="0" fontId="29" fillId="0" borderId="0" xfId="0" applyFont="1" applyBorder="1" applyAlignment="1">
      <alignment horizontal="center"/>
    </xf>
    <xf numFmtId="0" fontId="18" fillId="0" borderId="6" xfId="0" applyFont="1" applyFill="1" applyBorder="1"/>
    <xf numFmtId="0" fontId="29" fillId="0" borderId="8" xfId="0" applyFont="1" applyBorder="1" applyAlignment="1">
      <alignment horizontal="center"/>
    </xf>
    <xf numFmtId="164" fontId="18" fillId="8" borderId="8" xfId="0" applyNumberFormat="1" applyFont="1" applyFill="1" applyBorder="1"/>
    <xf numFmtId="0" fontId="18" fillId="0" borderId="4" xfId="0" applyFont="1" applyFill="1" applyBorder="1"/>
    <xf numFmtId="2" fontId="0" fillId="0" borderId="0" xfId="0" applyNumberFormat="1" applyBorder="1"/>
    <xf numFmtId="2" fontId="22" fillId="0" borderId="0" xfId="1" applyNumberFormat="1" applyFont="1" applyFill="1" applyBorder="1"/>
    <xf numFmtId="0" fontId="0" fillId="0" borderId="0" xfId="0" applyFill="1"/>
    <xf numFmtId="2" fontId="18" fillId="0" borderId="0" xfId="1" applyNumberFormat="1" applyFont="1" applyFill="1" applyBorder="1"/>
    <xf numFmtId="0" fontId="31" fillId="0" borderId="9" xfId="0" applyFont="1" applyBorder="1"/>
    <xf numFmtId="0" fontId="32" fillId="0" borderId="17" xfId="0" applyFont="1" applyBorder="1"/>
    <xf numFmtId="0" fontId="32" fillId="0" borderId="10" xfId="0" applyFont="1" applyBorder="1"/>
    <xf numFmtId="0" fontId="0" fillId="0" borderId="5" xfId="0" applyBorder="1"/>
    <xf numFmtId="0" fontId="0" fillId="0" borderId="6" xfId="0" applyBorder="1"/>
    <xf numFmtId="0" fontId="33" fillId="0" borderId="0" xfId="0" applyFont="1" applyBorder="1"/>
    <xf numFmtId="1" fontId="21" fillId="0" borderId="0" xfId="1" applyNumberFormat="1" applyFont="1" applyBorder="1"/>
    <xf numFmtId="165" fontId="34" fillId="0" borderId="0" xfId="1" applyNumberFormat="1" applyFont="1" applyBorder="1" applyAlignment="1">
      <alignment horizontal="right"/>
    </xf>
    <xf numFmtId="2" fontId="35" fillId="10" borderId="0" xfId="1" applyNumberFormat="1" applyFont="1" applyFill="1" applyBorder="1"/>
    <xf numFmtId="0" fontId="22" fillId="0" borderId="6" xfId="1" applyFont="1" applyBorder="1" applyAlignment="1">
      <alignment horizontal="left"/>
    </xf>
    <xf numFmtId="2" fontId="33" fillId="0" borderId="0" xfId="1" applyNumberFormat="1" applyFont="1" applyBorder="1"/>
    <xf numFmtId="0" fontId="18" fillId="0" borderId="8" xfId="0" applyFont="1" applyBorder="1"/>
    <xf numFmtId="0" fontId="22" fillId="0" borderId="4" xfId="0" applyFont="1" applyBorder="1"/>
    <xf numFmtId="0" fontId="18" fillId="6" borderId="17" xfId="1" applyFont="1" applyFill="1" applyBorder="1" applyAlignment="1">
      <alignment horizontal="right" vertical="center"/>
    </xf>
    <xf numFmtId="164" fontId="18" fillId="6" borderId="17" xfId="1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/>
    </xf>
    <xf numFmtId="166" fontId="36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38" fillId="0" borderId="0" xfId="0" applyFont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2" fillId="12" borderId="0" xfId="0" applyFont="1" applyFill="1" applyAlignment="1"/>
    <xf numFmtId="0" fontId="37" fillId="12" borderId="0" xfId="0" applyFont="1" applyFill="1" applyBorder="1" applyAlignment="1"/>
    <xf numFmtId="0" fontId="2" fillId="11" borderId="0" xfId="0" applyFont="1" applyFill="1" applyAlignment="1"/>
    <xf numFmtId="0" fontId="37" fillId="11" borderId="0" xfId="0" applyFont="1" applyFill="1" applyBorder="1" applyAlignment="1"/>
    <xf numFmtId="0" fontId="2" fillId="11" borderId="0" xfId="0" applyFont="1" applyFill="1" applyAlignment="1">
      <alignment horizontal="center"/>
    </xf>
    <xf numFmtId="0" fontId="2" fillId="2" borderId="0" xfId="0" applyFont="1" applyFill="1" applyAlignment="1"/>
    <xf numFmtId="0" fontId="37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40" fillId="0" borderId="0" xfId="0" applyFont="1"/>
    <xf numFmtId="0" fontId="42" fillId="0" borderId="0" xfId="0" applyFont="1" applyFill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48" fillId="0" borderId="0" xfId="0" applyFont="1"/>
    <xf numFmtId="0" fontId="39" fillId="0" borderId="0" xfId="0" applyFont="1" applyAlignment="1">
      <alignment horizontal="left"/>
    </xf>
    <xf numFmtId="0" fontId="6" fillId="0" borderId="0" xfId="0" applyFont="1"/>
    <xf numFmtId="0" fontId="47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9" fillId="2" borderId="0" xfId="0" applyFont="1" applyFill="1"/>
    <xf numFmtId="164" fontId="9" fillId="2" borderId="0" xfId="0" applyNumberFormat="1" applyFont="1" applyFill="1"/>
    <xf numFmtId="167" fontId="0" fillId="0" borderId="0" xfId="0" applyNumberFormat="1"/>
    <xf numFmtId="0" fontId="53" fillId="0" borderId="0" xfId="0" applyFont="1"/>
    <xf numFmtId="0" fontId="0" fillId="12" borderId="0" xfId="0" applyFill="1"/>
    <xf numFmtId="0" fontId="9" fillId="12" borderId="0" xfId="0" applyFont="1" applyFill="1"/>
    <xf numFmtId="0" fontId="9" fillId="0" borderId="0" xfId="0" applyFont="1" applyFill="1" applyAlignment="1"/>
    <xf numFmtId="0" fontId="0" fillId="0" borderId="2" xfId="0" applyBorder="1"/>
    <xf numFmtId="164" fontId="21" fillId="14" borderId="0" xfId="0" applyNumberFormat="1" applyFont="1" applyFill="1" applyBorder="1"/>
    <xf numFmtId="0" fontId="54" fillId="0" borderId="0" xfId="0" applyFont="1" applyBorder="1"/>
    <xf numFmtId="0" fontId="54" fillId="0" borderId="0" xfId="0" applyFont="1" applyFill="1" applyBorder="1"/>
    <xf numFmtId="0" fontId="54" fillId="0" borderId="0" xfId="0" applyFont="1"/>
    <xf numFmtId="0" fontId="58" fillId="0" borderId="0" xfId="1" applyFont="1" applyFill="1" applyBorder="1" applyAlignment="1">
      <alignment horizontal="center" vertical="center"/>
    </xf>
    <xf numFmtId="0" fontId="58" fillId="0" borderId="0" xfId="1" applyFont="1" applyFill="1" applyBorder="1" applyAlignment="1">
      <alignment horizontal="centerContinuous" vertical="center"/>
    </xf>
    <xf numFmtId="0" fontId="58" fillId="13" borderId="0" xfId="1" applyFont="1" applyFill="1" applyBorder="1" applyAlignment="1">
      <alignment horizontal="centerContinuous" vertical="center"/>
    </xf>
    <xf numFmtId="0" fontId="56" fillId="0" borderId="0" xfId="0" applyFont="1" applyFill="1" applyBorder="1"/>
    <xf numFmtId="2" fontId="59" fillId="0" borderId="0" xfId="1" applyNumberFormat="1" applyFont="1" applyFill="1" applyBorder="1"/>
    <xf numFmtId="166" fontId="62" fillId="0" borderId="0" xfId="0" applyNumberFormat="1" applyFont="1" applyFill="1" applyBorder="1"/>
    <xf numFmtId="2" fontId="62" fillId="0" borderId="0" xfId="0" applyNumberFormat="1" applyFont="1" applyFill="1" applyBorder="1"/>
    <xf numFmtId="0" fontId="63" fillId="0" borderId="0" xfId="1" applyFont="1" applyFill="1" applyBorder="1"/>
    <xf numFmtId="0" fontId="56" fillId="0" borderId="0" xfId="1" applyFont="1" applyFill="1" applyBorder="1"/>
    <xf numFmtId="0" fontId="59" fillId="0" borderId="0" xfId="0" applyFont="1" applyBorder="1"/>
    <xf numFmtId="0" fontId="65" fillId="0" borderId="0" xfId="0" applyFont="1" applyBorder="1"/>
    <xf numFmtId="0" fontId="65" fillId="0" borderId="0" xfId="0" applyFont="1"/>
    <xf numFmtId="0" fontId="58" fillId="0" borderId="0" xfId="0" applyFont="1" applyBorder="1"/>
    <xf numFmtId="2" fontId="58" fillId="0" borderId="0" xfId="0" applyNumberFormat="1" applyFont="1" applyFill="1" applyBorder="1"/>
    <xf numFmtId="0" fontId="66" fillId="0" borderId="0" xfId="0" applyFont="1" applyBorder="1"/>
    <xf numFmtId="0" fontId="67" fillId="0" borderId="0" xfId="0" applyFont="1" applyFill="1" applyBorder="1"/>
    <xf numFmtId="0" fontId="65" fillId="0" borderId="0" xfId="0" applyFont="1" applyFill="1" applyBorder="1"/>
    <xf numFmtId="0" fontId="69" fillId="0" borderId="0" xfId="0" applyFont="1" applyFill="1" applyBorder="1"/>
    <xf numFmtId="0" fontId="58" fillId="0" borderId="0" xfId="0" applyFont="1" applyFill="1" applyBorder="1"/>
    <xf numFmtId="0" fontId="70" fillId="0" borderId="0" xfId="0" applyFont="1" applyBorder="1"/>
    <xf numFmtId="164" fontId="58" fillId="8" borderId="0" xfId="0" applyNumberFormat="1" applyFont="1" applyFill="1" applyBorder="1"/>
    <xf numFmtId="2" fontId="58" fillId="0" borderId="0" xfId="0" applyNumberFormat="1" applyFont="1" applyFill="1" applyBorder="1" applyAlignment="1">
      <alignment horizontal="center"/>
    </xf>
    <xf numFmtId="0" fontId="58" fillId="3" borderId="0" xfId="0" applyFont="1" applyFill="1" applyBorder="1"/>
    <xf numFmtId="0" fontId="58" fillId="3" borderId="0" xfId="0" applyFont="1" applyFill="1" applyBorder="1" applyAlignment="1">
      <alignment horizontal="center"/>
    </xf>
    <xf numFmtId="164" fontId="58" fillId="3" borderId="0" xfId="0" applyNumberFormat="1" applyFont="1" applyFill="1" applyBorder="1"/>
    <xf numFmtId="164" fontId="70" fillId="0" borderId="0" xfId="0" applyNumberFormat="1" applyFont="1" applyBorder="1"/>
    <xf numFmtId="164" fontId="70" fillId="0" borderId="0" xfId="0" applyNumberFormat="1" applyFont="1" applyFill="1" applyBorder="1"/>
    <xf numFmtId="0" fontId="58" fillId="4" borderId="0" xfId="0" applyFont="1" applyFill="1" applyBorder="1"/>
    <xf numFmtId="164" fontId="58" fillId="2" borderId="0" xfId="0" applyNumberFormat="1" applyFont="1" applyFill="1" applyBorder="1"/>
    <xf numFmtId="167" fontId="58" fillId="2" borderId="0" xfId="0" applyNumberFormat="1" applyFont="1" applyFill="1" applyBorder="1"/>
    <xf numFmtId="0" fontId="58" fillId="2" borderId="0" xfId="0" applyFont="1" applyFill="1" applyBorder="1"/>
    <xf numFmtId="0" fontId="39" fillId="0" borderId="0" xfId="0" applyFont="1" applyBorder="1"/>
    <xf numFmtId="0" fontId="72" fillId="8" borderId="0" xfId="0" applyFont="1" applyFill="1" applyBorder="1" applyAlignment="1">
      <alignment horizontal="center"/>
    </xf>
    <xf numFmtId="0" fontId="49" fillId="2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/>
    <xf numFmtId="164" fontId="6" fillId="0" borderId="0" xfId="0" applyNumberFormat="1" applyFont="1" applyFill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6" fillId="15" borderId="0" xfId="0" applyFont="1" applyFill="1"/>
    <xf numFmtId="164" fontId="56" fillId="15" borderId="0" xfId="0" applyNumberFormat="1" applyFont="1" applyFill="1"/>
    <xf numFmtId="0" fontId="2" fillId="15" borderId="0" xfId="0" applyFont="1" applyFill="1" applyAlignment="1"/>
    <xf numFmtId="0" fontId="37" fillId="15" borderId="0" xfId="0" applyFont="1" applyFill="1" applyBorder="1" applyAlignment="1"/>
    <xf numFmtId="0" fontId="1" fillId="15" borderId="0" xfId="0" applyFont="1" applyFill="1"/>
    <xf numFmtId="0" fontId="3" fillId="15" borderId="0" xfId="0" applyFont="1" applyFill="1"/>
    <xf numFmtId="0" fontId="49" fillId="15" borderId="0" xfId="0" applyFont="1" applyFill="1" applyBorder="1" applyAlignment="1">
      <alignment horizontal="center"/>
    </xf>
    <xf numFmtId="164" fontId="58" fillId="15" borderId="0" xfId="0" applyNumberFormat="1" applyFont="1" applyFill="1" applyBorder="1"/>
    <xf numFmtId="0" fontId="68" fillId="0" borderId="0" xfId="0" applyFont="1" applyFill="1" applyBorder="1"/>
    <xf numFmtId="0" fontId="71" fillId="0" borderId="0" xfId="0" applyFont="1" applyFill="1" applyBorder="1"/>
    <xf numFmtId="167" fontId="58" fillId="15" borderId="0" xfId="0" applyNumberFormat="1" applyFont="1" applyFill="1" applyBorder="1"/>
    <xf numFmtId="0" fontId="37" fillId="15" borderId="0" xfId="0" applyFont="1" applyFill="1" applyBorder="1"/>
    <xf numFmtId="2" fontId="4" fillId="15" borderId="0" xfId="1" applyNumberFormat="1" applyFont="1" applyFill="1" applyBorder="1"/>
    <xf numFmtId="0" fontId="4" fillId="15" borderId="0" xfId="0" applyFont="1" applyFill="1" applyBorder="1"/>
    <xf numFmtId="2" fontId="22" fillId="0" borderId="0" xfId="0" applyNumberFormat="1" applyFont="1" applyBorder="1" applyAlignment="1">
      <alignment horizontal="center"/>
    </xf>
    <xf numFmtId="2" fontId="22" fillId="9" borderId="6" xfId="1" applyNumberFormat="1" applyFont="1" applyFill="1" applyBorder="1" applyAlignment="1">
      <alignment horizontal="center"/>
    </xf>
    <xf numFmtId="164" fontId="21" fillId="16" borderId="0" xfId="0" applyNumberFormat="1" applyFont="1" applyFill="1" applyBorder="1"/>
    <xf numFmtId="0" fontId="30" fillId="2" borderId="17" xfId="0" applyFont="1" applyFill="1" applyBorder="1" applyAlignment="1">
      <alignment horizontal="center"/>
    </xf>
    <xf numFmtId="164" fontId="9" fillId="2" borderId="17" xfId="0" applyNumberFormat="1" applyFont="1" applyFill="1" applyBorder="1"/>
    <xf numFmtId="0" fontId="0" fillId="17" borderId="9" xfId="0" applyFill="1" applyBorder="1"/>
    <xf numFmtId="2" fontId="22" fillId="17" borderId="0" xfId="1" applyNumberFormat="1" applyFont="1" applyFill="1" applyBorder="1" applyAlignment="1">
      <alignment horizontal="center"/>
    </xf>
    <xf numFmtId="2" fontId="18" fillId="17" borderId="10" xfId="1" applyNumberFormat="1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Continuous" vertical="center"/>
    </xf>
    <xf numFmtId="0" fontId="18" fillId="6" borderId="3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horizontal="left" vertical="center"/>
    </xf>
    <xf numFmtId="0" fontId="18" fillId="6" borderId="8" xfId="0" applyFont="1" applyFill="1" applyBorder="1" applyAlignment="1">
      <alignment horizontal="centerContinuous" vertical="center"/>
    </xf>
    <xf numFmtId="0" fontId="22" fillId="6" borderId="4" xfId="0" applyFont="1" applyFill="1" applyBorder="1" applyAlignment="1">
      <alignment horizontal="centerContinuous" vertical="center"/>
    </xf>
    <xf numFmtId="0" fontId="19" fillId="0" borderId="0" xfId="0" applyFont="1" applyFill="1" applyBorder="1"/>
    <xf numFmtId="0" fontId="0" fillId="0" borderId="0" xfId="0" applyFont="1"/>
    <xf numFmtId="0" fontId="25" fillId="7" borderId="7" xfId="0" applyFont="1" applyFill="1" applyBorder="1" applyAlignment="1">
      <alignment horizontal="center"/>
    </xf>
    <xf numFmtId="0" fontId="55" fillId="7" borderId="0" xfId="0" applyFont="1" applyFill="1" applyAlignment="1">
      <alignment horizontal="center"/>
    </xf>
    <xf numFmtId="0" fontId="57" fillId="0" borderId="7" xfId="0" applyFont="1" applyBorder="1"/>
    <xf numFmtId="0" fontId="54" fillId="0" borderId="7" xfId="0" applyFont="1" applyBorder="1"/>
    <xf numFmtId="0" fontId="57" fillId="0" borderId="2" xfId="0" applyFont="1" applyBorder="1"/>
    <xf numFmtId="0" fontId="54" fillId="0" borderId="6" xfId="0" applyFont="1" applyBorder="1"/>
    <xf numFmtId="0" fontId="58" fillId="0" borderId="5" xfId="0" applyFont="1" applyBorder="1"/>
    <xf numFmtId="2" fontId="58" fillId="0" borderId="6" xfId="0" applyNumberFormat="1" applyFont="1" applyFill="1" applyBorder="1"/>
    <xf numFmtId="0" fontId="64" fillId="0" borderId="5" xfId="0" applyFont="1" applyBorder="1"/>
    <xf numFmtId="0" fontId="64" fillId="2" borderId="5" xfId="0" applyFont="1" applyFill="1" applyBorder="1"/>
    <xf numFmtId="0" fontId="64" fillId="2" borderId="6" xfId="0" applyFont="1" applyFill="1" applyBorder="1"/>
    <xf numFmtId="0" fontId="65" fillId="0" borderId="5" xfId="0" applyFont="1" applyBorder="1"/>
    <xf numFmtId="0" fontId="65" fillId="0" borderId="6" xfId="0" applyFont="1" applyBorder="1"/>
    <xf numFmtId="0" fontId="39" fillId="0" borderId="5" xfId="0" applyFont="1" applyBorder="1"/>
    <xf numFmtId="0" fontId="68" fillId="0" borderId="6" xfId="0" applyFont="1" applyBorder="1"/>
    <xf numFmtId="0" fontId="58" fillId="15" borderId="5" xfId="0" applyFont="1" applyFill="1" applyBorder="1"/>
    <xf numFmtId="0" fontId="58" fillId="15" borderId="6" xfId="0" applyFont="1" applyFill="1" applyBorder="1"/>
    <xf numFmtId="0" fontId="58" fillId="8" borderId="5" xfId="0" applyFont="1" applyFill="1" applyBorder="1"/>
    <xf numFmtId="0" fontId="58" fillId="0" borderId="6" xfId="0" applyFont="1" applyFill="1" applyBorder="1"/>
    <xf numFmtId="0" fontId="70" fillId="0" borderId="5" xfId="0" applyFont="1" applyBorder="1"/>
    <xf numFmtId="0" fontId="70" fillId="0" borderId="6" xfId="0" applyFont="1" applyBorder="1"/>
    <xf numFmtId="0" fontId="58" fillId="3" borderId="5" xfId="0" applyFont="1" applyFill="1" applyBorder="1"/>
    <xf numFmtId="0" fontId="58" fillId="4" borderId="3" xfId="0" applyFont="1" applyFill="1" applyBorder="1"/>
    <xf numFmtId="0" fontId="58" fillId="4" borderId="8" xfId="0" applyFont="1" applyFill="1" applyBorder="1" applyAlignment="1">
      <alignment horizontal="center"/>
    </xf>
    <xf numFmtId="164" fontId="58" fillId="4" borderId="8" xfId="0" applyNumberFormat="1" applyFont="1" applyFill="1" applyBorder="1"/>
    <xf numFmtId="0" fontId="58" fillId="0" borderId="4" xfId="0" applyFont="1" applyFill="1" applyBorder="1"/>
    <xf numFmtId="165" fontId="6" fillId="0" borderId="1" xfId="1" applyNumberFormat="1" applyFont="1" applyFill="1" applyBorder="1"/>
    <xf numFmtId="0" fontId="58" fillId="14" borderId="5" xfId="0" applyFont="1" applyFill="1" applyBorder="1"/>
    <xf numFmtId="0" fontId="49" fillId="14" borderId="0" xfId="0" applyFont="1" applyFill="1" applyBorder="1" applyAlignment="1">
      <alignment horizontal="center"/>
    </xf>
    <xf numFmtId="164" fontId="70" fillId="14" borderId="0" xfId="0" applyNumberFormat="1" applyFont="1" applyFill="1" applyBorder="1"/>
    <xf numFmtId="0" fontId="58" fillId="16" borderId="5" xfId="0" applyFont="1" applyFill="1" applyBorder="1"/>
    <xf numFmtId="0" fontId="49" fillId="16" borderId="0" xfId="0" applyFont="1" applyFill="1" applyBorder="1" applyAlignment="1">
      <alignment horizontal="center"/>
    </xf>
    <xf numFmtId="164" fontId="70" fillId="16" borderId="0" xfId="0" applyNumberFormat="1" applyFont="1" applyFill="1" applyBorder="1"/>
    <xf numFmtId="0" fontId="5" fillId="0" borderId="0" xfId="0" applyFont="1"/>
    <xf numFmtId="0" fontId="73" fillId="0" borderId="0" xfId="0" applyFo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5" fillId="0" borderId="0" xfId="0" applyFont="1"/>
    <xf numFmtId="0" fontId="76" fillId="2" borderId="9" xfId="0" applyFont="1" applyFill="1" applyBorder="1"/>
    <xf numFmtId="0" fontId="76" fillId="2" borderId="17" xfId="0" applyFont="1" applyFill="1" applyBorder="1"/>
    <xf numFmtId="0" fontId="76" fillId="2" borderId="10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75" fillId="0" borderId="6" xfId="0" applyNumberFormat="1" applyFont="1" applyFill="1" applyBorder="1" applyAlignment="1">
      <alignment horizontal="center"/>
    </xf>
    <xf numFmtId="0" fontId="39" fillId="0" borderId="0" xfId="0" applyFont="1"/>
    <xf numFmtId="0" fontId="74" fillId="2" borderId="0" xfId="0" applyFont="1" applyFill="1"/>
    <xf numFmtId="164" fontId="74" fillId="2" borderId="0" xfId="0" applyNumberFormat="1" applyFont="1" applyFill="1"/>
    <xf numFmtId="0" fontId="37" fillId="0" borderId="0" xfId="0" applyFont="1" applyFill="1" applyBorder="1" applyAlignment="1"/>
    <xf numFmtId="164" fontId="1" fillId="0" borderId="0" xfId="0" applyNumberFormat="1" applyFont="1" applyAlignment="1">
      <alignment horizontal="center"/>
    </xf>
    <xf numFmtId="164" fontId="77" fillId="0" borderId="0" xfId="0" applyNumberFormat="1" applyFont="1" applyAlignment="1">
      <alignment horizontal="center"/>
    </xf>
    <xf numFmtId="164" fontId="3" fillId="0" borderId="18" xfId="0" applyNumberFormat="1" applyFont="1" applyBorder="1"/>
    <xf numFmtId="164" fontId="21" fillId="5" borderId="10" xfId="1" applyNumberFormat="1" applyFont="1" applyFill="1" applyBorder="1"/>
    <xf numFmtId="164" fontId="49" fillId="14" borderId="0" xfId="0" applyNumberFormat="1" applyFont="1" applyFill="1" applyBorder="1"/>
    <xf numFmtId="164" fontId="49" fillId="16" borderId="0" xfId="0" applyNumberFormat="1" applyFont="1" applyFill="1" applyBorder="1"/>
    <xf numFmtId="164" fontId="58" fillId="15" borderId="0" xfId="0" applyNumberFormat="1" applyFont="1" applyFill="1"/>
    <xf numFmtId="0" fontId="65" fillId="15" borderId="0" xfId="0" applyFont="1" applyFill="1"/>
    <xf numFmtId="0" fontId="58" fillId="15" borderId="0" xfId="0" applyFont="1" applyFill="1"/>
    <xf numFmtId="164" fontId="49" fillId="8" borderId="0" xfId="0" applyNumberFormat="1" applyFont="1" applyFill="1" applyBorder="1"/>
    <xf numFmtId="0" fontId="78" fillId="0" borderId="5" xfId="0" applyFont="1" applyBorder="1" applyAlignment="1">
      <alignment horizontal="center"/>
    </xf>
    <xf numFmtId="0" fontId="78" fillId="0" borderId="3" xfId="0" applyFont="1" applyBorder="1" applyAlignment="1">
      <alignment horizontal="center"/>
    </xf>
    <xf numFmtId="165" fontId="37" fillId="0" borderId="6" xfId="0" applyNumberFormat="1" applyFont="1" applyBorder="1" applyAlignment="1">
      <alignment horizontal="center"/>
    </xf>
    <xf numFmtId="165" fontId="37" fillId="0" borderId="4" xfId="0" applyNumberFormat="1" applyFont="1" applyBorder="1" applyAlignment="1">
      <alignment horizontal="center"/>
    </xf>
    <xf numFmtId="0" fontId="37" fillId="3" borderId="5" xfId="0" applyFont="1" applyFill="1" applyBorder="1" applyAlignment="1">
      <alignment horizontal="center"/>
    </xf>
    <xf numFmtId="0" fontId="37" fillId="3" borderId="6" xfId="0" applyFont="1" applyFill="1" applyBorder="1" applyAlignment="1">
      <alignment horizontal="center"/>
    </xf>
    <xf numFmtId="0" fontId="37" fillId="4" borderId="5" xfId="0" applyFont="1" applyFill="1" applyBorder="1" applyAlignment="1">
      <alignment horizontal="center"/>
    </xf>
    <xf numFmtId="165" fontId="37" fillId="4" borderId="6" xfId="0" applyNumberFormat="1" applyFont="1" applyFill="1" applyBorder="1" applyAlignment="1">
      <alignment horizontal="center"/>
    </xf>
    <xf numFmtId="0" fontId="37" fillId="4" borderId="3" xfId="0" applyFont="1" applyFill="1" applyBorder="1" applyAlignment="1">
      <alignment horizontal="center"/>
    </xf>
    <xf numFmtId="165" fontId="37" fillId="4" borderId="4" xfId="0" applyNumberFormat="1" applyFont="1" applyFill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165" fontId="37" fillId="0" borderId="6" xfId="0" applyNumberFormat="1" applyFont="1" applyFill="1" applyBorder="1" applyAlignment="1">
      <alignment horizontal="center"/>
    </xf>
    <xf numFmtId="165" fontId="78" fillId="0" borderId="6" xfId="0" applyNumberFormat="1" applyFont="1" applyBorder="1" applyAlignment="1">
      <alignment horizontal="center"/>
    </xf>
    <xf numFmtId="165" fontId="78" fillId="0" borderId="4" xfId="0" applyNumberFormat="1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64" fontId="30" fillId="2" borderId="17" xfId="0" applyNumberFormat="1" applyFont="1" applyFill="1" applyBorder="1" applyAlignment="1">
      <alignment horizontal="center"/>
    </xf>
    <xf numFmtId="164" fontId="18" fillId="2" borderId="0" xfId="0" applyNumberFormat="1" applyFont="1" applyFill="1"/>
    <xf numFmtId="0" fontId="2" fillId="0" borderId="0" xfId="0" applyFont="1" applyFill="1" applyAlignment="1">
      <alignment horizontal="center"/>
    </xf>
    <xf numFmtId="0" fontId="37" fillId="0" borderId="3" xfId="0" applyFont="1" applyFill="1" applyBorder="1" applyAlignment="1">
      <alignment horizontal="center"/>
    </xf>
    <xf numFmtId="165" fontId="37" fillId="0" borderId="4" xfId="0" applyNumberFormat="1" applyFont="1" applyFill="1" applyBorder="1" applyAlignment="1">
      <alignment horizontal="center"/>
    </xf>
  </cellXfs>
  <cellStyles count="2">
    <cellStyle name="Normal" xfId="0" builtinId="0"/>
    <cellStyle name="Normal_Plan1" xfId="1"/>
  </cellStyles>
  <dxfs count="0"/>
  <tableStyles count="0" defaultTableStyle="TableStyleMedium2" defaultPivotStyle="PivotStyleLight16"/>
  <colors>
    <mruColors>
      <color rgb="FF0000FF"/>
      <color rgb="FFFF99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Eliminação!$D$6:$D$16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</c:numCache>
            </c:numRef>
          </c:xVal>
          <c:yVal>
            <c:numRef>
              <c:f>Eliminação!$E$6:$E$16</c:f>
              <c:numCache>
                <c:formatCode>General</c:formatCode>
                <c:ptCount val="11"/>
                <c:pt idx="0">
                  <c:v>0</c:v>
                </c:pt>
                <c:pt idx="1">
                  <c:v>7.2</c:v>
                </c:pt>
                <c:pt idx="2">
                  <c:v>13.2</c:v>
                </c:pt>
                <c:pt idx="3">
                  <c:v>18.399999999999999</c:v>
                </c:pt>
                <c:pt idx="4">
                  <c:v>28.8</c:v>
                </c:pt>
                <c:pt idx="5" formatCode="0.0">
                  <c:v>26.2</c:v>
                </c:pt>
                <c:pt idx="6" formatCode="0.0">
                  <c:v>22.5</c:v>
                </c:pt>
                <c:pt idx="7" formatCode="0.0">
                  <c:v>18</c:v>
                </c:pt>
                <c:pt idx="8" formatCode="0.0">
                  <c:v>10.95</c:v>
                </c:pt>
                <c:pt idx="9" formatCode="0.0">
                  <c:v>9</c:v>
                </c:pt>
                <c:pt idx="10" formatCode="0.0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754752"/>
        <c:axId val="712253440"/>
      </c:scatterChart>
      <c:valAx>
        <c:axId val="7087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2253440"/>
        <c:crosses val="autoZero"/>
        <c:crossBetween val="midCat"/>
      </c:valAx>
      <c:valAx>
        <c:axId val="71225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8754752"/>
        <c:crosses val="autoZero"/>
        <c:crossBetween val="midCat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Eliminação!$H$6:$H$16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</c:numCache>
            </c:numRef>
          </c:xVal>
          <c:yVal>
            <c:numRef>
              <c:f>Eliminação!$I$6:$I$16</c:f>
              <c:numCache>
                <c:formatCode>0.00</c:formatCode>
                <c:ptCount val="11"/>
                <c:pt idx="0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255168"/>
        <c:axId val="712255744"/>
      </c:scatterChart>
      <c:valAx>
        <c:axId val="71225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2255744"/>
        <c:crosses val="autoZero"/>
        <c:crossBetween val="midCat"/>
      </c:valAx>
      <c:valAx>
        <c:axId val="71225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2255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Eliminação!$D$6:$D$16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</c:numCache>
            </c:numRef>
          </c:xVal>
          <c:yVal>
            <c:numRef>
              <c:f>Eliminação!$E$6:$E$16</c:f>
              <c:numCache>
                <c:formatCode>General</c:formatCode>
                <c:ptCount val="11"/>
                <c:pt idx="0">
                  <c:v>0</c:v>
                </c:pt>
                <c:pt idx="1">
                  <c:v>7.2</c:v>
                </c:pt>
                <c:pt idx="2">
                  <c:v>13.2</c:v>
                </c:pt>
                <c:pt idx="3">
                  <c:v>18.399999999999999</c:v>
                </c:pt>
                <c:pt idx="4">
                  <c:v>28.8</c:v>
                </c:pt>
                <c:pt idx="5" formatCode="0.0">
                  <c:v>26.2</c:v>
                </c:pt>
                <c:pt idx="6" formatCode="0.0">
                  <c:v>22.5</c:v>
                </c:pt>
                <c:pt idx="7" formatCode="0.0">
                  <c:v>18</c:v>
                </c:pt>
                <c:pt idx="8" formatCode="0.0">
                  <c:v>10.95</c:v>
                </c:pt>
                <c:pt idx="9" formatCode="0.0">
                  <c:v>9</c:v>
                </c:pt>
                <c:pt idx="10" formatCode="0.0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706880"/>
        <c:axId val="712707456"/>
      </c:scatterChart>
      <c:valAx>
        <c:axId val="71270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2707456"/>
        <c:crosses val="autoZero"/>
        <c:crossBetween val="midCat"/>
      </c:valAx>
      <c:valAx>
        <c:axId val="71270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2706880"/>
        <c:crosses val="autoZero"/>
        <c:crossBetween val="midCat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ASC!$B$7:$B$16</c:f>
              <c:numCache>
                <c:formatCode>General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</c:numCache>
            </c:numRef>
          </c:xVal>
          <c:yVal>
            <c:numRef>
              <c:f>ASC!$C$7:$C$16</c:f>
              <c:numCache>
                <c:formatCode>General</c:formatCode>
                <c:ptCount val="10"/>
                <c:pt idx="0">
                  <c:v>7.2</c:v>
                </c:pt>
                <c:pt idx="1">
                  <c:v>13.2</c:v>
                </c:pt>
                <c:pt idx="2">
                  <c:v>18.399999999999999</c:v>
                </c:pt>
                <c:pt idx="3">
                  <c:v>28.8</c:v>
                </c:pt>
                <c:pt idx="4" formatCode="0.0">
                  <c:v>26.2</c:v>
                </c:pt>
                <c:pt idx="5" formatCode="0.0">
                  <c:v>22.5</c:v>
                </c:pt>
                <c:pt idx="6" formatCode="0.0">
                  <c:v>18</c:v>
                </c:pt>
                <c:pt idx="7" formatCode="0.0">
                  <c:v>10.95</c:v>
                </c:pt>
                <c:pt idx="8" formatCode="0.0">
                  <c:v>9</c:v>
                </c:pt>
                <c:pt idx="9" formatCode="0.0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709184"/>
        <c:axId val="712709760"/>
      </c:scatterChart>
      <c:valAx>
        <c:axId val="7127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2709760"/>
        <c:crosses val="autoZero"/>
        <c:crossBetween val="midCat"/>
      </c:valAx>
      <c:valAx>
        <c:axId val="71270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2709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23</xdr:row>
      <xdr:rowOff>28575</xdr:rowOff>
    </xdr:from>
    <xdr:to>
      <xdr:col>4</xdr:col>
      <xdr:colOff>704850</xdr:colOff>
      <xdr:row>30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23</xdr:row>
      <xdr:rowOff>57150</xdr:rowOff>
    </xdr:from>
    <xdr:to>
      <xdr:col>9</xdr:col>
      <xdr:colOff>495300</xdr:colOff>
      <xdr:row>31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24</xdr:row>
      <xdr:rowOff>133350</xdr:rowOff>
    </xdr:from>
    <xdr:to>
      <xdr:col>5</xdr:col>
      <xdr:colOff>57151</xdr:colOff>
      <xdr:row>32</xdr:row>
      <xdr:rowOff>95250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13</xdr:row>
      <xdr:rowOff>9525</xdr:rowOff>
    </xdr:from>
    <xdr:to>
      <xdr:col>15</xdr:col>
      <xdr:colOff>180975</xdr:colOff>
      <xdr:row>27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sqref="A1:C1"/>
    </sheetView>
  </sheetViews>
  <sheetFormatPr defaultRowHeight="15"/>
  <cols>
    <col min="1" max="1" width="11.28515625" customWidth="1"/>
    <col min="2" max="2" width="11.5703125" customWidth="1"/>
    <col min="3" max="3" width="11.42578125" bestFit="1" customWidth="1"/>
    <col min="7" max="7" width="10.42578125" bestFit="1" customWidth="1"/>
    <col min="13" max="13" width="11.85546875" customWidth="1"/>
  </cols>
  <sheetData>
    <row r="1" spans="1:18" ht="15.75" customHeight="1">
      <c r="A1" s="115" t="s">
        <v>119</v>
      </c>
      <c r="E1" s="125"/>
      <c r="J1" s="5"/>
    </row>
    <row r="2" spans="1:18" ht="15.7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8" ht="15.75">
      <c r="A3" s="224" t="s">
        <v>107</v>
      </c>
      <c r="B3" s="200" t="s">
        <v>66</v>
      </c>
      <c r="C3" s="201"/>
      <c r="D3" s="202"/>
      <c r="E3" s="130"/>
      <c r="F3" s="131" t="s">
        <v>67</v>
      </c>
      <c r="G3" s="132">
        <v>2</v>
      </c>
      <c r="H3" s="133" t="s">
        <v>68</v>
      </c>
      <c r="I3" s="128"/>
      <c r="J3" s="128"/>
      <c r="K3" s="127"/>
      <c r="L3" s="127"/>
      <c r="M3" s="127"/>
      <c r="N3" s="127"/>
      <c r="O3" s="129"/>
      <c r="P3" s="1"/>
    </row>
    <row r="4" spans="1:18">
      <c r="A4" s="76"/>
      <c r="B4" s="4"/>
      <c r="C4" s="4"/>
      <c r="D4" s="203"/>
      <c r="E4" s="127"/>
      <c r="N4" s="128"/>
      <c r="O4" s="129"/>
      <c r="P4" s="1"/>
    </row>
    <row r="5" spans="1:18">
      <c r="A5" s="204" t="s">
        <v>70</v>
      </c>
      <c r="B5" s="143" t="s">
        <v>71</v>
      </c>
      <c r="C5" s="143" t="s">
        <v>72</v>
      </c>
      <c r="D5" s="205" t="s">
        <v>73</v>
      </c>
      <c r="E5" s="140"/>
      <c r="G5" s="180" t="s">
        <v>83</v>
      </c>
      <c r="H5" s="180"/>
      <c r="I5" s="181"/>
      <c r="J5" s="182"/>
      <c r="K5" s="182"/>
      <c r="L5" s="180"/>
      <c r="M5" s="180"/>
      <c r="N5" s="180"/>
      <c r="O5" s="129"/>
      <c r="P5" s="1"/>
    </row>
    <row r="6" spans="1:18">
      <c r="A6" s="206" t="s">
        <v>69</v>
      </c>
      <c r="B6" s="140"/>
      <c r="C6" s="140"/>
      <c r="D6" s="77"/>
      <c r="E6" s="144"/>
      <c r="F6" s="141"/>
      <c r="G6" s="141"/>
      <c r="O6" s="2"/>
      <c r="P6" s="3"/>
    </row>
    <row r="7" spans="1:18">
      <c r="A7" s="207" t="s">
        <v>25</v>
      </c>
      <c r="B7" s="163" t="s">
        <v>33</v>
      </c>
      <c r="C7" s="158">
        <f>G7</f>
        <v>0</v>
      </c>
      <c r="D7" s="208" t="s">
        <v>3</v>
      </c>
      <c r="E7" s="140"/>
      <c r="F7" s="140"/>
      <c r="G7" s="158"/>
      <c r="H7" s="134"/>
      <c r="I7" s="127"/>
      <c r="J7" s="127"/>
      <c r="K7" s="127"/>
      <c r="L7" s="135"/>
      <c r="M7" s="127"/>
      <c r="N7" s="127"/>
      <c r="O7" s="129"/>
      <c r="R7" s="1"/>
    </row>
    <row r="8" spans="1:18">
      <c r="A8" s="207" t="s">
        <v>74</v>
      </c>
      <c r="B8" s="163" t="s">
        <v>35</v>
      </c>
      <c r="C8" s="159">
        <f>G8</f>
        <v>0</v>
      </c>
      <c r="D8" s="208" t="s">
        <v>36</v>
      </c>
      <c r="E8" s="140"/>
      <c r="F8" s="140"/>
      <c r="G8" s="160"/>
      <c r="H8" s="134"/>
      <c r="I8" s="127"/>
      <c r="J8" s="127"/>
      <c r="K8" s="127"/>
      <c r="L8" s="136"/>
      <c r="M8" s="127"/>
      <c r="N8" s="127"/>
      <c r="O8" s="129"/>
      <c r="R8" s="1"/>
    </row>
    <row r="9" spans="1:18">
      <c r="A9" s="207" t="s">
        <v>75</v>
      </c>
      <c r="B9" s="163" t="s">
        <v>82</v>
      </c>
      <c r="C9" s="158">
        <f>G9</f>
        <v>0</v>
      </c>
      <c r="D9" s="208" t="s">
        <v>2</v>
      </c>
      <c r="E9" s="140"/>
      <c r="F9" s="140"/>
      <c r="G9" s="158"/>
      <c r="H9" s="134"/>
      <c r="I9" s="127"/>
      <c r="J9" s="127"/>
      <c r="K9" s="127"/>
      <c r="L9" s="136"/>
      <c r="M9" s="127"/>
      <c r="N9" s="127"/>
      <c r="O9" s="129"/>
      <c r="R9" s="1"/>
    </row>
    <row r="10" spans="1:18">
      <c r="A10" s="209"/>
      <c r="B10" s="140"/>
      <c r="C10" s="145"/>
      <c r="D10" s="210"/>
      <c r="E10" s="140"/>
      <c r="F10" s="146"/>
      <c r="G10" s="145"/>
      <c r="H10" s="134"/>
      <c r="I10" s="127"/>
      <c r="J10" s="127"/>
      <c r="K10" s="127"/>
      <c r="L10" s="127"/>
      <c r="M10" s="127"/>
      <c r="N10" s="127"/>
      <c r="O10" s="129"/>
      <c r="R10" s="1"/>
    </row>
    <row r="11" spans="1:18">
      <c r="A11" s="211" t="s">
        <v>84</v>
      </c>
      <c r="B11" s="161"/>
      <c r="C11" s="147"/>
      <c r="D11" s="212"/>
      <c r="E11" s="146"/>
      <c r="F11" s="177"/>
      <c r="G11" s="147"/>
      <c r="H11" s="137"/>
      <c r="I11" s="127"/>
      <c r="J11" s="127"/>
      <c r="K11" s="127"/>
      <c r="L11" s="127"/>
      <c r="M11" s="127"/>
      <c r="N11" s="127"/>
      <c r="O11" s="129"/>
      <c r="R11" s="1"/>
    </row>
    <row r="12" spans="1:18">
      <c r="A12" s="213" t="s">
        <v>25</v>
      </c>
      <c r="B12" s="175" t="s">
        <v>33</v>
      </c>
      <c r="C12" s="176">
        <f>G12</f>
        <v>0</v>
      </c>
      <c r="D12" s="214" t="s">
        <v>3</v>
      </c>
      <c r="E12" s="178"/>
      <c r="F12" s="178"/>
      <c r="G12" s="251"/>
      <c r="H12" s="138"/>
      <c r="I12" s="127"/>
      <c r="J12" s="127"/>
      <c r="K12" s="127"/>
      <c r="L12" s="127"/>
      <c r="M12" s="127"/>
      <c r="N12" s="127"/>
      <c r="O12" s="129"/>
      <c r="R12" s="1"/>
    </row>
    <row r="13" spans="1:18">
      <c r="A13" s="213" t="s">
        <v>74</v>
      </c>
      <c r="B13" s="175" t="s">
        <v>108</v>
      </c>
      <c r="C13" s="179">
        <f>G13</f>
        <v>0</v>
      </c>
      <c r="D13" s="214" t="s">
        <v>36</v>
      </c>
      <c r="E13" s="178"/>
      <c r="F13" s="178"/>
      <c r="G13" s="252"/>
      <c r="H13" s="139"/>
      <c r="I13" s="127"/>
      <c r="J13" s="127"/>
      <c r="K13" s="127"/>
      <c r="L13" s="127"/>
      <c r="M13" s="127"/>
      <c r="N13" s="127"/>
      <c r="O13" s="129"/>
    </row>
    <row r="14" spans="1:18">
      <c r="A14" s="213" t="s">
        <v>75</v>
      </c>
      <c r="B14" s="175" t="s">
        <v>89</v>
      </c>
      <c r="C14" s="176">
        <f>G14</f>
        <v>0</v>
      </c>
      <c r="D14" s="214" t="s">
        <v>2</v>
      </c>
      <c r="E14" s="178"/>
      <c r="F14" s="178"/>
      <c r="G14" s="253"/>
      <c r="H14" s="139"/>
      <c r="I14" s="127"/>
      <c r="J14" s="127"/>
      <c r="K14" s="127"/>
      <c r="L14" s="127"/>
      <c r="M14" s="127"/>
      <c r="N14" s="127"/>
      <c r="O14" s="129"/>
    </row>
    <row r="15" spans="1:18">
      <c r="A15" s="209"/>
      <c r="B15" s="140"/>
      <c r="C15" s="140"/>
      <c r="D15" s="210"/>
      <c r="E15" s="146"/>
      <c r="F15" s="146"/>
      <c r="G15" s="140"/>
      <c r="H15" s="139"/>
      <c r="I15" s="127"/>
      <c r="J15" s="127"/>
      <c r="K15" s="127"/>
      <c r="L15" s="127"/>
      <c r="M15" s="127"/>
      <c r="N15" s="127"/>
      <c r="O15" s="129"/>
    </row>
    <row r="16" spans="1:18">
      <c r="A16" s="211" t="s">
        <v>85</v>
      </c>
      <c r="B16" s="140"/>
      <c r="C16" s="140"/>
      <c r="D16" s="210"/>
      <c r="E16" s="140"/>
      <c r="F16" s="140"/>
      <c r="G16" s="140"/>
      <c r="H16" s="139"/>
      <c r="I16" s="127"/>
      <c r="J16" s="127"/>
      <c r="K16" s="127"/>
      <c r="L16" s="127"/>
      <c r="M16" s="127"/>
      <c r="N16" s="127"/>
      <c r="O16" s="129"/>
    </row>
    <row r="17" spans="1:15">
      <c r="A17" s="225" t="s">
        <v>26</v>
      </c>
      <c r="B17" s="226" t="s">
        <v>86</v>
      </c>
      <c r="C17" s="227">
        <f>G17</f>
        <v>0</v>
      </c>
      <c r="D17" s="216" t="s">
        <v>24</v>
      </c>
      <c r="E17" s="140"/>
      <c r="F17" s="149"/>
      <c r="G17" s="249"/>
      <c r="H17" s="139"/>
      <c r="I17" s="127"/>
      <c r="J17" s="127"/>
      <c r="K17" s="127"/>
      <c r="L17" s="127"/>
      <c r="M17" s="127"/>
      <c r="N17" s="127"/>
      <c r="O17" s="129"/>
    </row>
    <row r="18" spans="1:15">
      <c r="A18" s="228" t="s">
        <v>28</v>
      </c>
      <c r="B18" s="229" t="s">
        <v>87</v>
      </c>
      <c r="C18" s="230">
        <f>G18</f>
        <v>0</v>
      </c>
      <c r="D18" s="216" t="s">
        <v>24</v>
      </c>
      <c r="E18" s="140"/>
      <c r="F18" s="149"/>
      <c r="G18" s="250"/>
      <c r="H18" s="139"/>
      <c r="I18" s="127"/>
      <c r="J18" s="127"/>
      <c r="K18" s="127"/>
      <c r="L18" s="127"/>
      <c r="M18" s="127"/>
      <c r="N18" s="127"/>
      <c r="O18" s="129"/>
    </row>
    <row r="19" spans="1:15">
      <c r="A19" s="215" t="s">
        <v>30</v>
      </c>
      <c r="B19" s="162" t="s">
        <v>88</v>
      </c>
      <c r="C19" s="150">
        <f>G19</f>
        <v>0</v>
      </c>
      <c r="D19" s="216" t="s">
        <v>24</v>
      </c>
      <c r="E19" s="140"/>
      <c r="F19" s="149"/>
      <c r="G19" s="254"/>
      <c r="H19" s="139"/>
      <c r="I19" s="127"/>
      <c r="J19" s="127"/>
      <c r="K19" s="127"/>
      <c r="L19" s="127"/>
      <c r="M19" s="127"/>
      <c r="N19" s="127"/>
      <c r="O19" s="129"/>
    </row>
    <row r="20" spans="1:15">
      <c r="A20" s="217"/>
      <c r="B20" s="149"/>
      <c r="C20" s="142"/>
      <c r="D20" s="218"/>
      <c r="E20" s="140"/>
      <c r="F20" s="149"/>
      <c r="G20" s="148"/>
      <c r="H20" s="139"/>
      <c r="I20" s="127"/>
      <c r="J20" s="127"/>
      <c r="K20" s="127"/>
      <c r="L20" s="127"/>
      <c r="M20" s="127"/>
      <c r="N20" s="127"/>
      <c r="O20" s="129"/>
    </row>
    <row r="21" spans="1:15">
      <c r="A21" s="204" t="s">
        <v>90</v>
      </c>
      <c r="B21" s="151" t="s">
        <v>76</v>
      </c>
      <c r="C21" s="149"/>
      <c r="D21" s="218"/>
      <c r="E21" s="140"/>
      <c r="F21" s="149"/>
      <c r="G21" s="148"/>
      <c r="H21" s="127"/>
      <c r="I21" s="127"/>
      <c r="J21" s="127"/>
      <c r="K21" s="127"/>
      <c r="L21" s="127"/>
      <c r="M21" s="127"/>
      <c r="N21" s="127"/>
      <c r="O21" s="129"/>
    </row>
    <row r="22" spans="1:15">
      <c r="A22" s="219" t="s">
        <v>77</v>
      </c>
      <c r="B22" s="153" t="s">
        <v>96</v>
      </c>
      <c r="C22" s="154">
        <f>G22</f>
        <v>0</v>
      </c>
      <c r="D22" s="216" t="s">
        <v>78</v>
      </c>
      <c r="E22" s="140"/>
      <c r="F22" s="149"/>
      <c r="G22" s="152"/>
      <c r="H22" s="127"/>
      <c r="I22" s="127"/>
      <c r="J22" s="127"/>
      <c r="K22" s="127"/>
      <c r="L22" s="127"/>
      <c r="M22" s="127"/>
      <c r="N22" s="127"/>
      <c r="O22" s="129"/>
    </row>
    <row r="23" spans="1:15">
      <c r="A23" s="217"/>
      <c r="B23" s="149"/>
      <c r="C23" s="155"/>
      <c r="D23" s="218"/>
      <c r="E23" s="140"/>
      <c r="F23" s="149"/>
      <c r="G23" s="148"/>
      <c r="H23" s="127"/>
      <c r="I23" s="127"/>
      <c r="J23" s="127"/>
      <c r="K23" s="127"/>
      <c r="L23" s="127"/>
      <c r="M23" s="127"/>
      <c r="N23" s="127"/>
      <c r="O23" s="129"/>
    </row>
    <row r="24" spans="1:15">
      <c r="A24" s="204" t="s">
        <v>91</v>
      </c>
      <c r="B24" s="151" t="s">
        <v>76</v>
      </c>
      <c r="C24" s="156"/>
      <c r="D24" s="218"/>
      <c r="E24" s="140"/>
      <c r="F24" s="149"/>
      <c r="G24" s="148"/>
      <c r="H24" s="127"/>
      <c r="I24" s="127"/>
      <c r="J24" s="127"/>
      <c r="K24" s="127"/>
      <c r="L24" s="127"/>
      <c r="M24" s="127"/>
      <c r="N24" s="127"/>
      <c r="O24" s="129"/>
    </row>
    <row r="25" spans="1:15" ht="15.75" thickBot="1">
      <c r="A25" s="220" t="s">
        <v>79</v>
      </c>
      <c r="B25" s="221" t="s">
        <v>80</v>
      </c>
      <c r="C25" s="222">
        <f>G25</f>
        <v>0</v>
      </c>
      <c r="D25" s="223" t="s">
        <v>81</v>
      </c>
      <c r="E25" s="140"/>
      <c r="F25" s="149"/>
      <c r="G25" s="157"/>
      <c r="H25" s="127"/>
      <c r="I25" s="127"/>
      <c r="J25" s="127"/>
      <c r="K25" s="127"/>
      <c r="L25" s="127"/>
      <c r="M25" s="127"/>
      <c r="N25" s="127"/>
      <c r="O25" s="129"/>
    </row>
    <row r="26" spans="1:15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</row>
    <row r="27" spans="1:15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Q11" sqref="Q11:Q16"/>
    </sheetView>
  </sheetViews>
  <sheetFormatPr defaultRowHeight="15"/>
  <cols>
    <col min="2" max="2" width="12.42578125" customWidth="1"/>
    <col min="5" max="5" width="12.5703125" customWidth="1"/>
    <col min="9" max="9" width="11.85546875" customWidth="1"/>
    <col min="17" max="17" width="13" customWidth="1"/>
    <col min="18" max="19" width="12.28515625" customWidth="1"/>
    <col min="20" max="20" width="11.42578125" customWidth="1"/>
  </cols>
  <sheetData>
    <row r="1" spans="1:18" ht="18.75">
      <c r="A1" s="115" t="s">
        <v>118</v>
      </c>
    </row>
    <row r="2" spans="1:18" ht="18.75">
      <c r="K2" s="21"/>
      <c r="P2" s="31" t="s">
        <v>8</v>
      </c>
      <c r="Q2" s="31"/>
      <c r="R2" s="31"/>
    </row>
    <row r="3" spans="1:18" ht="16.5" thickBot="1">
      <c r="D3" s="13" t="s">
        <v>4</v>
      </c>
      <c r="E3" s="14" t="s">
        <v>117</v>
      </c>
      <c r="F3" s="14"/>
      <c r="H3" s="2"/>
      <c r="I3" s="109"/>
    </row>
    <row r="4" spans="1:18">
      <c r="B4" s="113" t="s">
        <v>64</v>
      </c>
      <c r="D4" s="105" t="s">
        <v>0</v>
      </c>
      <c r="E4" s="106" t="s">
        <v>1</v>
      </c>
      <c r="F4" s="265"/>
      <c r="G4" s="265"/>
      <c r="H4" s="105" t="s">
        <v>0</v>
      </c>
      <c r="I4" s="106" t="s">
        <v>40</v>
      </c>
      <c r="J4" s="90"/>
      <c r="P4" s="8" t="s">
        <v>0</v>
      </c>
      <c r="Q4" s="29" t="s">
        <v>13</v>
      </c>
      <c r="R4" s="9" t="s">
        <v>33</v>
      </c>
    </row>
    <row r="5" spans="1:18" ht="15.75" thickBot="1">
      <c r="B5" s="110" t="s">
        <v>52</v>
      </c>
      <c r="D5" s="107" t="s">
        <v>2</v>
      </c>
      <c r="E5" s="108" t="s">
        <v>3</v>
      </c>
      <c r="F5" s="265"/>
      <c r="G5" s="265"/>
      <c r="H5" s="93" t="s">
        <v>2</v>
      </c>
      <c r="I5" s="94" t="s">
        <v>3</v>
      </c>
      <c r="J5" s="21"/>
      <c r="P5" s="6" t="s">
        <v>2</v>
      </c>
      <c r="Q5" s="30" t="s">
        <v>3</v>
      </c>
      <c r="R5" s="7" t="s">
        <v>3</v>
      </c>
    </row>
    <row r="6" spans="1:18" ht="18.75">
      <c r="C6" s="111" t="s">
        <v>50</v>
      </c>
      <c r="D6" s="105">
        <v>0</v>
      </c>
      <c r="E6" s="106">
        <v>0</v>
      </c>
      <c r="F6" s="4"/>
      <c r="G6" s="4"/>
      <c r="H6" s="10">
        <v>0</v>
      </c>
      <c r="I6" s="12">
        <v>0</v>
      </c>
      <c r="L6" s="117" t="s">
        <v>56</v>
      </c>
      <c r="M6" s="116"/>
      <c r="N6" s="116"/>
      <c r="O6" s="116"/>
      <c r="P6" s="22">
        <v>0</v>
      </c>
      <c r="Q6" s="2"/>
      <c r="R6" s="40">
        <f>EXP(Q6)</f>
        <v>1</v>
      </c>
    </row>
    <row r="7" spans="1:18" ht="18.75">
      <c r="C7" s="92" t="s">
        <v>39</v>
      </c>
      <c r="D7" s="259">
        <v>0.25</v>
      </c>
      <c r="E7" s="260">
        <v>7.2</v>
      </c>
      <c r="F7" s="168"/>
      <c r="G7" s="4"/>
      <c r="H7" s="15">
        <v>0.25</v>
      </c>
      <c r="I7" s="16"/>
      <c r="L7" s="116" t="s">
        <v>57</v>
      </c>
      <c r="M7" s="116"/>
      <c r="N7" s="116"/>
      <c r="O7" s="116"/>
      <c r="P7" s="32">
        <v>0.25</v>
      </c>
      <c r="Q7" s="33">
        <v>1.9740810260220096</v>
      </c>
    </row>
    <row r="8" spans="1:18">
      <c r="C8" s="92" t="s">
        <v>39</v>
      </c>
      <c r="D8" s="259">
        <v>0.5</v>
      </c>
      <c r="E8" s="260">
        <v>13.2</v>
      </c>
      <c r="F8" s="168"/>
      <c r="G8" s="4"/>
      <c r="H8" s="15">
        <v>0.5</v>
      </c>
      <c r="I8" s="16"/>
      <c r="J8" s="103"/>
      <c r="P8" s="32">
        <v>0.5</v>
      </c>
      <c r="Q8" s="33">
        <v>2.5802168295923251</v>
      </c>
    </row>
    <row r="9" spans="1:18">
      <c r="C9" s="92" t="s">
        <v>39</v>
      </c>
      <c r="D9" s="259">
        <v>0.75</v>
      </c>
      <c r="E9" s="260">
        <v>18.399999999999999</v>
      </c>
      <c r="F9" s="168"/>
      <c r="G9" s="4"/>
      <c r="H9" s="15">
        <v>0.75</v>
      </c>
      <c r="I9" s="16"/>
      <c r="P9" s="32">
        <v>0.75</v>
      </c>
      <c r="Q9" s="33">
        <v>2.91235066461494</v>
      </c>
    </row>
    <row r="10" spans="1:18">
      <c r="B10" s="112" t="s">
        <v>51</v>
      </c>
      <c r="C10" s="92" t="s">
        <v>39</v>
      </c>
      <c r="D10" s="259">
        <v>1</v>
      </c>
      <c r="E10" s="260">
        <v>28.8</v>
      </c>
      <c r="F10" s="168"/>
      <c r="G10" s="4"/>
      <c r="H10" s="15">
        <v>1</v>
      </c>
      <c r="I10" s="16"/>
      <c r="J10" s="71"/>
      <c r="P10" s="32">
        <v>1</v>
      </c>
      <c r="Q10" s="33">
        <v>3.3603753871419002</v>
      </c>
    </row>
    <row r="11" spans="1:18">
      <c r="C11" s="104" t="s">
        <v>44</v>
      </c>
      <c r="D11" s="261">
        <v>2</v>
      </c>
      <c r="E11" s="262">
        <v>26.2</v>
      </c>
      <c r="F11" s="266"/>
      <c r="G11" s="267"/>
      <c r="H11" s="17">
        <v>2</v>
      </c>
      <c r="I11" s="18"/>
      <c r="P11" s="24">
        <v>2</v>
      </c>
      <c r="Q11" s="25"/>
    </row>
    <row r="12" spans="1:18">
      <c r="C12" s="104" t="s">
        <v>44</v>
      </c>
      <c r="D12" s="261">
        <v>4</v>
      </c>
      <c r="E12" s="262">
        <v>22.5</v>
      </c>
      <c r="F12" s="266"/>
      <c r="G12" s="267"/>
      <c r="H12" s="17">
        <v>4</v>
      </c>
      <c r="I12" s="18"/>
      <c r="P12" s="24">
        <v>4</v>
      </c>
      <c r="Q12" s="25"/>
    </row>
    <row r="13" spans="1:18">
      <c r="C13" s="104" t="s">
        <v>44</v>
      </c>
      <c r="D13" s="261">
        <v>6</v>
      </c>
      <c r="E13" s="262">
        <v>18</v>
      </c>
      <c r="F13" s="266"/>
      <c r="G13" s="267"/>
      <c r="H13" s="17">
        <v>6</v>
      </c>
      <c r="I13" s="18"/>
      <c r="P13" s="24">
        <v>6</v>
      </c>
      <c r="Q13" s="240"/>
    </row>
    <row r="14" spans="1:18">
      <c r="C14" s="104" t="s">
        <v>44</v>
      </c>
      <c r="D14" s="261">
        <v>8</v>
      </c>
      <c r="E14" s="262">
        <v>10.95</v>
      </c>
      <c r="F14" s="266"/>
      <c r="G14" s="267"/>
      <c r="H14" s="17">
        <v>8</v>
      </c>
      <c r="I14" s="18"/>
      <c r="P14" s="24">
        <v>8</v>
      </c>
      <c r="Q14" s="25"/>
    </row>
    <row r="15" spans="1:18">
      <c r="C15" s="104" t="s">
        <v>44</v>
      </c>
      <c r="D15" s="261">
        <v>10</v>
      </c>
      <c r="E15" s="262">
        <v>9</v>
      </c>
      <c r="F15" s="266"/>
      <c r="G15" s="267"/>
      <c r="H15" s="17">
        <v>10</v>
      </c>
      <c r="I15" s="18"/>
      <c r="P15" s="24">
        <v>10</v>
      </c>
      <c r="Q15" s="25"/>
    </row>
    <row r="16" spans="1:18" ht="15.75" thickBot="1">
      <c r="C16" s="104" t="s">
        <v>44</v>
      </c>
      <c r="D16" s="263">
        <v>12</v>
      </c>
      <c r="E16" s="264">
        <v>6</v>
      </c>
      <c r="F16" s="266"/>
      <c r="G16" s="267"/>
      <c r="H16" s="19">
        <v>12</v>
      </c>
      <c r="I16" s="20"/>
      <c r="P16" s="26">
        <v>12</v>
      </c>
      <c r="Q16" s="27"/>
    </row>
    <row r="17" spans="3:21">
      <c r="K17" s="71"/>
      <c r="L17" s="71"/>
      <c r="M17" s="71"/>
      <c r="N17" s="71"/>
    </row>
    <row r="18" spans="3:21">
      <c r="K18" s="71"/>
      <c r="L18" s="71"/>
      <c r="M18" s="71"/>
      <c r="N18" s="71"/>
      <c r="S18" s="21" t="s">
        <v>59</v>
      </c>
    </row>
    <row r="19" spans="3:21">
      <c r="C19" s="97" t="s">
        <v>41</v>
      </c>
      <c r="D19" s="98"/>
      <c r="E19" s="97"/>
      <c r="G19" s="100" t="s">
        <v>43</v>
      </c>
      <c r="H19" s="101"/>
      <c r="I19" s="100"/>
      <c r="J19" s="71"/>
      <c r="K19" s="71"/>
      <c r="L19" s="71"/>
      <c r="M19" s="71"/>
      <c r="N19" s="71"/>
      <c r="O19" s="95" t="s">
        <v>58</v>
      </c>
      <c r="P19" s="96"/>
      <c r="Q19" s="95"/>
      <c r="R19" s="91"/>
      <c r="S19" s="118" t="s">
        <v>9</v>
      </c>
      <c r="T19" s="119"/>
      <c r="U19" s="118" t="s">
        <v>3</v>
      </c>
    </row>
    <row r="20" spans="3:21">
      <c r="F20" s="91"/>
      <c r="O20" s="91"/>
      <c r="P20" s="124" t="s">
        <v>65</v>
      </c>
      <c r="Q20" s="91"/>
      <c r="R20" s="91"/>
      <c r="S20" s="118" t="s">
        <v>10</v>
      </c>
      <c r="T20" s="119"/>
      <c r="U20" s="118" t="s">
        <v>11</v>
      </c>
    </row>
    <row r="21" spans="3:21">
      <c r="C21" s="97"/>
      <c r="D21" s="99" t="s">
        <v>38</v>
      </c>
      <c r="E21" s="97"/>
      <c r="F21" s="91"/>
      <c r="G21" s="100"/>
      <c r="H21" s="102" t="s">
        <v>42</v>
      </c>
      <c r="I21" s="100"/>
      <c r="O21" s="122"/>
      <c r="P21" s="123" t="s">
        <v>7</v>
      </c>
      <c r="Q21" s="122"/>
      <c r="S21" s="118" t="s">
        <v>60</v>
      </c>
      <c r="T21" s="118" t="e">
        <f>0.693/T20</f>
        <v>#DIV/0!</v>
      </c>
      <c r="U21" s="118" t="s">
        <v>12</v>
      </c>
    </row>
    <row r="22" spans="3:21">
      <c r="C22" s="113" t="s">
        <v>53</v>
      </c>
      <c r="G22" s="114" t="s">
        <v>54</v>
      </c>
      <c r="H22" s="113" t="s">
        <v>114</v>
      </c>
    </row>
    <row r="23" spans="3:21">
      <c r="H23" s="114" t="s">
        <v>55</v>
      </c>
      <c r="T23" s="120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/>
  </sheetViews>
  <sheetFormatPr defaultRowHeight="15"/>
  <cols>
    <col min="2" max="2" width="13.28515625" customWidth="1"/>
    <col min="3" max="3" width="10.5703125" customWidth="1"/>
    <col min="5" max="5" width="10.5703125" customWidth="1"/>
    <col min="9" max="9" width="12.140625" customWidth="1"/>
    <col min="10" max="10" width="9.7109375" customWidth="1"/>
    <col min="11" max="11" width="10.140625" customWidth="1"/>
    <col min="12" max="12" width="12.7109375" customWidth="1"/>
    <col min="17" max="17" width="10.85546875" customWidth="1"/>
    <col min="18" max="18" width="12.42578125" customWidth="1"/>
    <col min="19" max="19" width="13.85546875" customWidth="1"/>
    <col min="20" max="20" width="11.140625" customWidth="1"/>
    <col min="23" max="24" width="11.42578125" customWidth="1"/>
    <col min="25" max="25" width="11.5703125" bestFit="1" customWidth="1"/>
    <col min="26" max="26" width="12.28515625" customWidth="1"/>
    <col min="27" max="27" width="10.85546875" customWidth="1"/>
  </cols>
  <sheetData>
    <row r="1" spans="1:28" ht="18.75">
      <c r="A1" s="115" t="s">
        <v>119</v>
      </c>
      <c r="V1" s="168"/>
      <c r="W1" s="168"/>
    </row>
    <row r="2" spans="1:28" ht="15.75">
      <c r="M2" s="109"/>
      <c r="N2" s="109"/>
      <c r="R2" s="232" t="s">
        <v>109</v>
      </c>
      <c r="V2" s="168"/>
      <c r="W2" s="168"/>
    </row>
    <row r="3" spans="1:28" ht="16.5" thickBot="1">
      <c r="D3" s="13" t="s">
        <v>4</v>
      </c>
      <c r="E3" s="14" t="s">
        <v>5</v>
      </c>
      <c r="F3" s="14"/>
      <c r="H3" s="2" t="s">
        <v>47</v>
      </c>
      <c r="I3" s="109" t="s">
        <v>46</v>
      </c>
      <c r="P3" s="21" t="s">
        <v>110</v>
      </c>
      <c r="Q3" s="231"/>
      <c r="T3" s="231" t="s">
        <v>48</v>
      </c>
      <c r="X3" s="13"/>
      <c r="Y3" s="14"/>
    </row>
    <row r="4" spans="1:28">
      <c r="D4" s="105" t="s">
        <v>0</v>
      </c>
      <c r="E4" s="106" t="s">
        <v>1</v>
      </c>
      <c r="F4" s="21"/>
      <c r="G4" s="21"/>
      <c r="H4" s="105" t="s">
        <v>0</v>
      </c>
      <c r="I4" s="106" t="s">
        <v>1</v>
      </c>
      <c r="J4" s="90"/>
      <c r="P4" s="10" t="s">
        <v>0</v>
      </c>
      <c r="Q4" s="9" t="s">
        <v>45</v>
      </c>
      <c r="R4" s="233" t="s">
        <v>113</v>
      </c>
      <c r="S4" s="9" t="s">
        <v>111</v>
      </c>
      <c r="T4" s="35" t="s">
        <v>0</v>
      </c>
      <c r="U4" s="36" t="s">
        <v>16</v>
      </c>
      <c r="W4" s="35" t="s">
        <v>0</v>
      </c>
      <c r="X4" s="36" t="s">
        <v>49</v>
      </c>
      <c r="Y4" s="9" t="s">
        <v>94</v>
      </c>
      <c r="Z4" s="165"/>
      <c r="AA4" s="165"/>
      <c r="AB4" s="165"/>
    </row>
    <row r="5" spans="1:28" ht="15.75" thickBot="1">
      <c r="B5" s="110" t="s">
        <v>52</v>
      </c>
      <c r="D5" s="107" t="s">
        <v>2</v>
      </c>
      <c r="E5" s="108" t="s">
        <v>3</v>
      </c>
      <c r="F5" s="21"/>
      <c r="G5" s="21"/>
      <c r="H5" s="93" t="s">
        <v>2</v>
      </c>
      <c r="I5" s="94" t="s">
        <v>3</v>
      </c>
      <c r="J5" s="21"/>
      <c r="P5" s="11" t="s">
        <v>2</v>
      </c>
      <c r="Q5" s="7" t="s">
        <v>3</v>
      </c>
      <c r="R5" s="234" t="s">
        <v>3</v>
      </c>
      <c r="S5" s="7" t="s">
        <v>3</v>
      </c>
      <c r="T5" s="37" t="s">
        <v>2</v>
      </c>
      <c r="U5" s="38" t="s">
        <v>17</v>
      </c>
      <c r="W5" s="39" t="s">
        <v>2</v>
      </c>
      <c r="X5" s="41" t="s">
        <v>122</v>
      </c>
      <c r="Y5" s="167" t="s">
        <v>3</v>
      </c>
      <c r="Z5" s="165"/>
      <c r="AA5" s="165"/>
      <c r="AB5" s="165"/>
    </row>
    <row r="6" spans="1:28" ht="15.75" thickBot="1">
      <c r="C6" s="111" t="s">
        <v>50</v>
      </c>
      <c r="D6" s="105">
        <v>0</v>
      </c>
      <c r="E6" s="106">
        <v>0</v>
      </c>
      <c r="H6" s="105">
        <v>0</v>
      </c>
      <c r="I6" s="106">
        <v>0</v>
      </c>
      <c r="P6" s="105">
        <v>0</v>
      </c>
      <c r="Q6" s="106">
        <v>0</v>
      </c>
      <c r="R6" s="235" t="s">
        <v>112</v>
      </c>
      <c r="S6" s="245"/>
      <c r="T6" s="35">
        <v>0</v>
      </c>
      <c r="U6" s="273">
        <f>S6-Q6</f>
        <v>0</v>
      </c>
      <c r="W6" s="275">
        <v>0</v>
      </c>
      <c r="X6" s="2"/>
      <c r="Y6" s="247">
        <f>EXP(X8)</f>
        <v>1</v>
      </c>
      <c r="Z6" s="165"/>
      <c r="AA6" s="166"/>
      <c r="AB6" s="165"/>
    </row>
    <row r="7" spans="1:28" ht="18.75">
      <c r="C7" s="92" t="s">
        <v>39</v>
      </c>
      <c r="D7" s="268">
        <v>0.25</v>
      </c>
      <c r="E7" s="269">
        <v>7.2</v>
      </c>
      <c r="H7" s="259">
        <v>0.25</v>
      </c>
      <c r="I7" s="260">
        <v>7.2</v>
      </c>
      <c r="K7" s="117" t="s">
        <v>61</v>
      </c>
      <c r="L7" s="116"/>
      <c r="M7" s="116"/>
      <c r="N7" s="116"/>
      <c r="P7" s="259">
        <v>0.25</v>
      </c>
      <c r="Q7" s="260">
        <v>7.2</v>
      </c>
      <c r="R7" s="34"/>
      <c r="S7" s="246"/>
      <c r="T7" s="39">
        <v>0.25</v>
      </c>
      <c r="U7" s="239"/>
      <c r="W7" s="276">
        <v>0.25</v>
      </c>
      <c r="X7" s="277"/>
    </row>
    <row r="8" spans="1:28" ht="18.75">
      <c r="C8" s="92" t="s">
        <v>39</v>
      </c>
      <c r="D8" s="268">
        <v>0.5</v>
      </c>
      <c r="E8" s="269">
        <v>13.2</v>
      </c>
      <c r="F8" s="103"/>
      <c r="G8" s="103"/>
      <c r="H8" s="259">
        <v>0.5</v>
      </c>
      <c r="I8" s="260">
        <v>13.2</v>
      </c>
      <c r="J8" s="103"/>
      <c r="K8" s="116" t="s">
        <v>62</v>
      </c>
      <c r="L8" s="116"/>
      <c r="M8" s="116"/>
      <c r="N8" s="116"/>
      <c r="P8" s="259">
        <v>0.5</v>
      </c>
      <c r="Q8" s="260">
        <v>13.2</v>
      </c>
      <c r="R8" s="34"/>
      <c r="S8" s="246"/>
      <c r="T8" s="39">
        <v>0.5</v>
      </c>
      <c r="U8" s="239"/>
      <c r="W8" s="15">
        <v>0.5</v>
      </c>
      <c r="X8" s="23"/>
      <c r="Y8" s="21"/>
    </row>
    <row r="9" spans="1:28" ht="15.75" thickBot="1">
      <c r="C9" s="92" t="s">
        <v>39</v>
      </c>
      <c r="D9" s="268">
        <v>0.75</v>
      </c>
      <c r="E9" s="269">
        <v>18.399999999999999</v>
      </c>
      <c r="F9" s="71"/>
      <c r="G9" s="71"/>
      <c r="H9" s="259">
        <v>0.75</v>
      </c>
      <c r="I9" s="260">
        <v>18.399999999999999</v>
      </c>
      <c r="P9" s="259">
        <v>0.75</v>
      </c>
      <c r="Q9" s="260">
        <v>18.399999999999999</v>
      </c>
      <c r="R9" s="34"/>
      <c r="S9" s="246"/>
      <c r="T9" s="39">
        <v>0.75</v>
      </c>
      <c r="U9" s="239"/>
      <c r="W9" s="15">
        <v>0.75</v>
      </c>
      <c r="X9" s="23"/>
    </row>
    <row r="10" spans="1:28" ht="19.5" thickBot="1">
      <c r="B10" s="112" t="s">
        <v>51</v>
      </c>
      <c r="C10" s="92" t="s">
        <v>39</v>
      </c>
      <c r="D10" s="268">
        <v>1</v>
      </c>
      <c r="E10" s="269">
        <v>28.8</v>
      </c>
      <c r="F10" s="103"/>
      <c r="G10" s="103"/>
      <c r="H10" s="259">
        <v>1</v>
      </c>
      <c r="I10" s="260">
        <v>28.8</v>
      </c>
      <c r="J10" s="71"/>
      <c r="K10" s="121" t="s">
        <v>63</v>
      </c>
      <c r="P10" s="259">
        <v>1</v>
      </c>
      <c r="Q10" s="260">
        <v>28.8</v>
      </c>
      <c r="R10" s="34"/>
      <c r="S10" s="246"/>
      <c r="T10" s="37">
        <v>1</v>
      </c>
      <c r="U10" s="274"/>
      <c r="W10" s="278">
        <v>1</v>
      </c>
      <c r="X10" s="279"/>
    </row>
    <row r="11" spans="1:28">
      <c r="C11" s="104" t="s">
        <v>44</v>
      </c>
      <c r="D11" s="268">
        <v>2</v>
      </c>
      <c r="E11" s="270">
        <v>26.2</v>
      </c>
      <c r="F11" s="71"/>
      <c r="G11" s="71"/>
      <c r="H11" s="261">
        <v>2</v>
      </c>
      <c r="I11" s="262">
        <v>26.2</v>
      </c>
      <c r="P11" s="255">
        <v>2</v>
      </c>
      <c r="Q11" s="271">
        <v>26.2</v>
      </c>
    </row>
    <row r="12" spans="1:28">
      <c r="C12" s="104" t="s">
        <v>44</v>
      </c>
      <c r="D12" s="268">
        <v>4</v>
      </c>
      <c r="E12" s="270">
        <v>22.5</v>
      </c>
      <c r="H12" s="261">
        <v>4</v>
      </c>
      <c r="I12" s="262">
        <v>22.5</v>
      </c>
      <c r="P12" s="255">
        <v>4</v>
      </c>
      <c r="Q12" s="271">
        <v>22.5</v>
      </c>
      <c r="S12" s="241" t="s">
        <v>59</v>
      </c>
      <c r="T12" s="141"/>
      <c r="U12" s="141"/>
    </row>
    <row r="13" spans="1:28">
      <c r="C13" s="104" t="s">
        <v>44</v>
      </c>
      <c r="D13" s="268">
        <v>6</v>
      </c>
      <c r="E13" s="270">
        <v>18</v>
      </c>
      <c r="H13" s="261">
        <v>6</v>
      </c>
      <c r="I13" s="262">
        <v>18</v>
      </c>
      <c r="P13" s="255">
        <v>6</v>
      </c>
      <c r="Q13" s="271">
        <v>18</v>
      </c>
      <c r="S13" s="242" t="s">
        <v>9</v>
      </c>
      <c r="T13" s="243"/>
      <c r="U13" s="242" t="s">
        <v>3</v>
      </c>
    </row>
    <row r="14" spans="1:28">
      <c r="C14" s="104" t="s">
        <v>44</v>
      </c>
      <c r="D14" s="268">
        <v>8</v>
      </c>
      <c r="E14" s="270">
        <v>10.95</v>
      </c>
      <c r="H14" s="261">
        <v>8</v>
      </c>
      <c r="I14" s="262">
        <v>10.95</v>
      </c>
      <c r="P14" s="255">
        <v>8</v>
      </c>
      <c r="Q14" s="271">
        <v>10.95</v>
      </c>
      <c r="S14" s="242" t="s">
        <v>10</v>
      </c>
      <c r="T14" s="243"/>
      <c r="U14" s="242" t="s">
        <v>11</v>
      </c>
    </row>
    <row r="15" spans="1:28">
      <c r="C15" s="104" t="s">
        <v>44</v>
      </c>
      <c r="D15" s="268">
        <v>10</v>
      </c>
      <c r="E15" s="270">
        <v>9</v>
      </c>
      <c r="H15" s="261">
        <v>10</v>
      </c>
      <c r="I15" s="262">
        <v>9</v>
      </c>
      <c r="P15" s="255">
        <v>10</v>
      </c>
      <c r="Q15" s="271">
        <v>9</v>
      </c>
      <c r="S15" s="242" t="s">
        <v>115</v>
      </c>
      <c r="T15" s="242"/>
      <c r="U15" s="242" t="s">
        <v>12</v>
      </c>
    </row>
    <row r="16" spans="1:28" ht="15.75" thickBot="1">
      <c r="C16" s="104" t="s">
        <v>44</v>
      </c>
      <c r="D16" s="283">
        <v>12</v>
      </c>
      <c r="E16" s="284">
        <v>6</v>
      </c>
      <c r="H16" s="263">
        <v>12</v>
      </c>
      <c r="I16" s="264">
        <v>6</v>
      </c>
      <c r="P16" s="256">
        <v>12</v>
      </c>
      <c r="Q16" s="272">
        <v>6</v>
      </c>
      <c r="W16" s="113" t="s">
        <v>95</v>
      </c>
      <c r="X16" s="103"/>
      <c r="Y16" s="103"/>
    </row>
    <row r="17" spans="3:25" ht="15.75" thickBot="1">
      <c r="G17" s="114"/>
      <c r="H17" s="107"/>
      <c r="I17" s="258"/>
      <c r="S17" s="171" t="s">
        <v>116</v>
      </c>
      <c r="T17" s="172"/>
      <c r="U17" s="171"/>
      <c r="W17" s="169" t="s">
        <v>14</v>
      </c>
      <c r="X17" s="170"/>
      <c r="Y17" s="169" t="s">
        <v>3</v>
      </c>
    </row>
    <row r="18" spans="3:25">
      <c r="K18" s="71"/>
      <c r="L18" s="71"/>
      <c r="M18" s="71"/>
      <c r="N18" s="71"/>
      <c r="O18" s="71"/>
      <c r="S18" s="164"/>
      <c r="T18" s="164" t="s">
        <v>92</v>
      </c>
      <c r="U18" s="164"/>
      <c r="W18" s="169" t="s">
        <v>15</v>
      </c>
      <c r="X18" s="170"/>
      <c r="Y18" s="169" t="s">
        <v>11</v>
      </c>
    </row>
    <row r="19" spans="3:25">
      <c r="C19" s="97" t="s">
        <v>41</v>
      </c>
      <c r="D19" s="98"/>
      <c r="E19" s="97"/>
      <c r="G19" s="91"/>
      <c r="H19" s="244"/>
      <c r="I19" s="91"/>
      <c r="J19" s="71"/>
      <c r="S19" s="173"/>
      <c r="T19" s="174" t="s">
        <v>93</v>
      </c>
      <c r="U19" s="173"/>
      <c r="V19" s="28"/>
      <c r="W19" s="169" t="s">
        <v>18</v>
      </c>
      <c r="X19" s="169" t="e">
        <f>0.693/X18</f>
        <v>#DIV/0!</v>
      </c>
      <c r="Y19" s="169" t="s">
        <v>12</v>
      </c>
    </row>
    <row r="20" spans="3:25">
      <c r="C20" s="97"/>
      <c r="D20" s="99" t="s">
        <v>38</v>
      </c>
      <c r="E20" s="97"/>
      <c r="F20" s="91"/>
      <c r="G20" s="91"/>
      <c r="H20" s="282"/>
      <c r="I20" s="91"/>
    </row>
    <row r="21" spans="3:25">
      <c r="F21" s="91"/>
      <c r="G21" s="165"/>
      <c r="H21" s="71"/>
      <c r="I21" s="71"/>
      <c r="U21" t="s">
        <v>120</v>
      </c>
      <c r="V21" s="28" t="s">
        <v>121</v>
      </c>
    </row>
    <row r="22" spans="3:25">
      <c r="C22" s="113" t="s">
        <v>53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/>
  <cols>
    <col min="2" max="2" width="14" customWidth="1"/>
    <col min="4" max="5" width="10.85546875" customWidth="1"/>
    <col min="6" max="6" width="10.42578125" customWidth="1"/>
    <col min="7" max="7" width="11.42578125" bestFit="1" customWidth="1"/>
    <col min="12" max="12" width="13.28515625" customWidth="1"/>
  </cols>
  <sheetData>
    <row r="1" spans="1:14" ht="18.75">
      <c r="A1" s="115" t="s">
        <v>119</v>
      </c>
      <c r="B1" s="42"/>
      <c r="C1" s="42"/>
    </row>
    <row r="2" spans="1:14" ht="15.75" thickBot="1">
      <c r="B2" s="43" t="s">
        <v>19</v>
      </c>
    </row>
    <row r="3" spans="1:14" ht="16.5" thickBot="1">
      <c r="A3" s="44"/>
      <c r="B3" s="105" t="s">
        <v>0</v>
      </c>
      <c r="C3" s="106" t="s">
        <v>1</v>
      </c>
      <c r="D3" s="45" t="s">
        <v>20</v>
      </c>
      <c r="E3" s="46" t="s">
        <v>21</v>
      </c>
      <c r="F3" s="47" t="s">
        <v>22</v>
      </c>
      <c r="G3" s="48" t="s">
        <v>23</v>
      </c>
    </row>
    <row r="4" spans="1:14" ht="15.75" thickBot="1">
      <c r="B4" s="107" t="s">
        <v>2</v>
      </c>
      <c r="C4" s="108" t="s">
        <v>3</v>
      </c>
      <c r="D4" s="49" t="s">
        <v>2</v>
      </c>
      <c r="E4" s="50" t="s">
        <v>3</v>
      </c>
      <c r="F4" s="50" t="s">
        <v>24</v>
      </c>
      <c r="G4" s="51" t="s">
        <v>24</v>
      </c>
      <c r="H4" s="1"/>
      <c r="J4" s="191"/>
      <c r="K4" s="52"/>
      <c r="L4" s="52"/>
      <c r="M4" s="53"/>
    </row>
    <row r="5" spans="1:14" ht="15.75" thickBot="1">
      <c r="D5" s="198" t="s">
        <v>101</v>
      </c>
      <c r="E5" s="54" t="s">
        <v>102</v>
      </c>
      <c r="F5" s="55" t="s">
        <v>103</v>
      </c>
      <c r="G5" s="55" t="s">
        <v>104</v>
      </c>
      <c r="H5" s="1"/>
      <c r="J5" s="192"/>
      <c r="K5" s="193" t="s">
        <v>99</v>
      </c>
      <c r="L5" s="194"/>
      <c r="M5" s="195"/>
    </row>
    <row r="6" spans="1:14" ht="15.75" thickBot="1">
      <c r="A6" s="56"/>
      <c r="B6" s="105">
        <v>0</v>
      </c>
      <c r="C6" s="106">
        <v>0</v>
      </c>
      <c r="D6" s="57"/>
      <c r="E6" s="57"/>
      <c r="F6" s="57"/>
      <c r="G6" s="199">
        <v>0</v>
      </c>
      <c r="H6" s="58"/>
      <c r="J6" s="59" t="s">
        <v>6</v>
      </c>
      <c r="K6" s="60" t="s">
        <v>20</v>
      </c>
      <c r="L6" s="61" t="s">
        <v>97</v>
      </c>
      <c r="M6" s="62" t="s">
        <v>98</v>
      </c>
    </row>
    <row r="7" spans="1:14">
      <c r="B7" s="268">
        <v>0.25</v>
      </c>
      <c r="C7" s="269">
        <v>7.2</v>
      </c>
      <c r="D7" s="183"/>
      <c r="E7" s="183"/>
      <c r="F7" s="189"/>
      <c r="G7" s="184"/>
      <c r="H7" s="1"/>
      <c r="J7" s="63" t="s">
        <v>26</v>
      </c>
      <c r="K7" s="64" t="s">
        <v>27</v>
      </c>
      <c r="L7" s="126">
        <f>G17</f>
        <v>0</v>
      </c>
      <c r="M7" s="65" t="s">
        <v>24</v>
      </c>
    </row>
    <row r="8" spans="1:14">
      <c r="B8" s="268">
        <v>0.5</v>
      </c>
      <c r="C8" s="269">
        <v>13.2</v>
      </c>
      <c r="D8" s="183"/>
      <c r="E8" s="183"/>
      <c r="F8" s="189"/>
      <c r="G8" s="184"/>
      <c r="H8" s="1"/>
      <c r="J8" s="63" t="s">
        <v>28</v>
      </c>
      <c r="K8" s="64" t="s">
        <v>29</v>
      </c>
      <c r="L8" s="185" t="e">
        <f>E29</f>
        <v>#DIV/0!</v>
      </c>
      <c r="M8" s="65" t="s">
        <v>24</v>
      </c>
    </row>
    <row r="9" spans="1:14" ht="15.75" thickBot="1">
      <c r="B9" s="268">
        <v>0.75</v>
      </c>
      <c r="C9" s="269">
        <v>18.399999999999999</v>
      </c>
      <c r="D9" s="183"/>
      <c r="E9" s="183"/>
      <c r="F9" s="189"/>
      <c r="G9" s="184"/>
      <c r="H9" s="1"/>
      <c r="J9" s="59" t="s">
        <v>30</v>
      </c>
      <c r="K9" s="66" t="s">
        <v>31</v>
      </c>
      <c r="L9" s="67" t="e">
        <f>L7+L8</f>
        <v>#DIV/0!</v>
      </c>
      <c r="M9" s="68" t="s">
        <v>24</v>
      </c>
    </row>
    <row r="10" spans="1:14">
      <c r="B10" s="268">
        <v>1</v>
      </c>
      <c r="C10" s="269">
        <v>28.8</v>
      </c>
      <c r="D10" s="183"/>
      <c r="E10" s="183"/>
      <c r="F10" s="189"/>
      <c r="G10" s="184"/>
      <c r="H10" s="1"/>
    </row>
    <row r="11" spans="1:14">
      <c r="B11" s="268">
        <v>2</v>
      </c>
      <c r="C11" s="270">
        <v>26.2</v>
      </c>
      <c r="D11" s="183"/>
      <c r="E11" s="183"/>
      <c r="F11" s="189"/>
      <c r="G11" s="184"/>
      <c r="H11" s="1"/>
      <c r="K11" s="197"/>
      <c r="L11" s="197"/>
      <c r="M11" s="197"/>
      <c r="N11" s="197"/>
    </row>
    <row r="12" spans="1:14">
      <c r="B12" s="93">
        <v>4</v>
      </c>
      <c r="C12" s="257">
        <v>22.5</v>
      </c>
      <c r="D12" s="183"/>
      <c r="E12" s="183"/>
      <c r="F12" s="189"/>
      <c r="G12" s="184"/>
      <c r="H12" s="69"/>
      <c r="J12" s="196" t="s">
        <v>100</v>
      </c>
      <c r="K12" s="197"/>
      <c r="L12" s="197"/>
      <c r="M12" s="197"/>
      <c r="N12" s="197"/>
    </row>
    <row r="13" spans="1:14" ht="15.75">
      <c r="B13" s="93">
        <v>6</v>
      </c>
      <c r="C13" s="257">
        <v>18</v>
      </c>
      <c r="D13" s="183"/>
      <c r="E13" s="183"/>
      <c r="F13" s="189"/>
      <c r="G13" s="184"/>
      <c r="H13" s="69"/>
      <c r="J13" s="13"/>
      <c r="K13" s="14"/>
    </row>
    <row r="14" spans="1:14">
      <c r="B14" s="93">
        <v>8</v>
      </c>
      <c r="C14" s="257">
        <v>10.95</v>
      </c>
      <c r="D14" s="183"/>
      <c r="E14" s="183"/>
      <c r="F14" s="189"/>
      <c r="G14" s="184"/>
      <c r="H14" s="69"/>
    </row>
    <row r="15" spans="1:14">
      <c r="B15" s="93">
        <v>10</v>
      </c>
      <c r="C15" s="257">
        <v>9</v>
      </c>
      <c r="D15" s="183"/>
      <c r="E15" s="183"/>
      <c r="F15" s="189"/>
      <c r="G15" s="184"/>
    </row>
    <row r="16" spans="1:14" ht="15.75" thickBot="1">
      <c r="B16" s="107">
        <v>12</v>
      </c>
      <c r="C16" s="258">
        <v>6</v>
      </c>
      <c r="D16" s="183"/>
      <c r="E16" s="183"/>
      <c r="F16" s="189"/>
      <c r="G16" s="184"/>
    </row>
    <row r="17" spans="2:14" ht="15.75" thickBot="1">
      <c r="E17" s="188" t="s">
        <v>32</v>
      </c>
      <c r="F17" s="190">
        <f>SUM(F7:F16)</f>
        <v>0</v>
      </c>
      <c r="G17" s="248">
        <f>G16</f>
        <v>0</v>
      </c>
    </row>
    <row r="20" spans="2:14">
      <c r="F20" s="70"/>
      <c r="G20" s="71"/>
      <c r="H20" s="1"/>
      <c r="L20" s="4"/>
      <c r="M20" s="4"/>
      <c r="N20" s="4"/>
    </row>
    <row r="21" spans="2:14">
      <c r="G21" s="72"/>
      <c r="H21" s="1"/>
      <c r="L21" s="78"/>
      <c r="M21" s="78"/>
      <c r="N21" s="4"/>
    </row>
    <row r="22" spans="2:14">
      <c r="L22" s="78"/>
      <c r="M22" s="83"/>
      <c r="N22" s="4"/>
    </row>
    <row r="23" spans="2:14">
      <c r="L23" s="78"/>
      <c r="M23" s="83"/>
      <c r="N23" s="4"/>
    </row>
    <row r="24" spans="2:14" ht="15.75" thickBot="1">
      <c r="L24" s="4"/>
      <c r="M24" s="4"/>
      <c r="N24" s="4"/>
    </row>
    <row r="25" spans="2:14" ht="15.75" thickBot="1">
      <c r="B25" s="73" t="s">
        <v>105</v>
      </c>
      <c r="C25" s="74"/>
      <c r="D25" s="74"/>
      <c r="E25" s="74"/>
      <c r="F25" s="75"/>
    </row>
    <row r="26" spans="2:14">
      <c r="B26" s="76"/>
      <c r="C26" s="4"/>
      <c r="D26" s="4"/>
      <c r="E26" s="4"/>
      <c r="F26" s="77"/>
    </row>
    <row r="27" spans="2:14" ht="15.75">
      <c r="B27" s="63"/>
      <c r="C27" s="79" t="s">
        <v>34</v>
      </c>
      <c r="D27" s="80"/>
      <c r="E27" s="81"/>
      <c r="F27" s="82" t="s">
        <v>3</v>
      </c>
    </row>
    <row r="28" spans="2:14" ht="15.75" thickBot="1">
      <c r="B28" s="59"/>
      <c r="C28" s="84" t="s">
        <v>35</v>
      </c>
      <c r="E28" s="281"/>
      <c r="F28" s="85" t="s">
        <v>36</v>
      </c>
    </row>
    <row r="29" spans="2:14" ht="15.75" thickBot="1">
      <c r="B29" s="86"/>
      <c r="C29" s="86" t="s">
        <v>37</v>
      </c>
      <c r="D29" s="86"/>
      <c r="E29" s="87" t="e">
        <f>E27/E28</f>
        <v>#DIV/0!</v>
      </c>
      <c r="F29" s="86"/>
    </row>
    <row r="30" spans="2:14" ht="15.75" thickBot="1">
      <c r="G30" s="88"/>
      <c r="H30" s="89"/>
    </row>
    <row r="31" spans="2:14" ht="15.75" thickBot="1">
      <c r="B31" s="236"/>
      <c r="C31" s="237"/>
      <c r="D31" s="186"/>
      <c r="E31" s="187"/>
      <c r="F31" s="238"/>
    </row>
    <row r="32" spans="2:14" ht="15.75" thickBot="1">
      <c r="B32" s="236" t="s">
        <v>106</v>
      </c>
      <c r="C32" s="186"/>
      <c r="D32" s="187" t="s">
        <v>10</v>
      </c>
      <c r="E32" s="280"/>
      <c r="F32" s="187" t="s">
        <v>11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Fo- resultados</vt:lpstr>
      <vt:lpstr>Eliminação</vt:lpstr>
      <vt:lpstr>Absorção</vt:lpstr>
      <vt:lpstr>ASC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2022-03-23T17:40:38Z</dcterms:created>
  <dcterms:modified xsi:type="dcterms:W3CDTF">2022-03-28T01:57:10Z</dcterms:modified>
</cp:coreProperties>
</file>