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1/MACROECONOMIA E DADOS/"/>
    </mc:Choice>
  </mc:AlternateContent>
  <xr:revisionPtr revIDLastSave="0" documentId="13_ncr:40009_{25B2C196-7795-C446-BC15-5754EAB1F411}" xr6:coauthVersionLast="45" xr6:coauthVersionMax="45" xr10:uidLastSave="{00000000-0000-0000-0000-000000000000}"/>
  <bookViews>
    <workbookView xWindow="0" yWindow="0" windowWidth="28800" windowHeight="18000" activeTab="1"/>
  </bookViews>
  <sheets>
    <sheet name="PIB 20191228 SISTEMA GERADOR DO" sheetId="1" r:id="rId1"/>
    <sheet name="desemprego" sheetId="7" r:id="rId2"/>
    <sheet name="IPCA" sheetId="6" r:id="rId3"/>
    <sheet name="R$ US$ " sheetId="2" r:id="rId4"/>
    <sheet name="DIVIDA PUBLICA % PIB STP-202010" sheetId="5" r:id="rId5"/>
    <sheet name="varios" sheetId="3" r:id="rId6"/>
    <sheet name="CPI" sheetId="4" r:id="rId7"/>
  </sheets>
  <externalReferences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26" i="2"/>
  <c r="G27" i="2" s="1"/>
  <c r="G28" i="2" s="1"/>
  <c r="G29" i="2" s="1"/>
  <c r="G25" i="2"/>
  <c r="G24" i="2"/>
  <c r="K9" i="1" l="1"/>
  <c r="AD9" i="1"/>
  <c r="G110" i="1"/>
  <c r="G111" i="1"/>
  <c r="G112" i="1" s="1"/>
  <c r="I205" i="1"/>
  <c r="G74" i="1"/>
  <c r="G75" i="1"/>
  <c r="G76" i="1"/>
  <c r="G77" i="1" s="1"/>
  <c r="G78" i="1" s="1"/>
  <c r="G79" i="1" s="1"/>
  <c r="G80" i="1" s="1"/>
  <c r="G81" i="1" s="1"/>
  <c r="G82" i="1" s="1"/>
  <c r="G83" i="1" s="1"/>
  <c r="G84" i="1" s="1"/>
  <c r="M6" i="1" s="1"/>
  <c r="G62" i="1"/>
  <c r="G63" i="1"/>
  <c r="G64" i="1" s="1"/>
  <c r="G65" i="1" s="1"/>
  <c r="G66" i="1" s="1"/>
  <c r="G67" i="1" s="1"/>
  <c r="G68" i="1" s="1"/>
  <c r="G69" i="1" s="1"/>
  <c r="G70" i="1" s="1"/>
  <c r="G71" i="1" s="1"/>
  <c r="G72" i="1" s="1"/>
  <c r="M5" i="1" s="1"/>
  <c r="G59" i="1"/>
  <c r="G60" i="1" s="1"/>
  <c r="K29" i="1"/>
  <c r="AD29" i="1" s="1"/>
  <c r="K28" i="1"/>
  <c r="AD28" i="1" s="1"/>
  <c r="K27" i="1"/>
  <c r="AD27" i="1"/>
  <c r="K26" i="1"/>
  <c r="AD26" i="1" s="1"/>
  <c r="K25" i="1"/>
  <c r="AD25" i="1"/>
  <c r="K24" i="1"/>
  <c r="AD24" i="1" s="1"/>
  <c r="K23" i="1"/>
  <c r="AD23" i="1"/>
  <c r="K22" i="1"/>
  <c r="AD22" i="1" s="1"/>
  <c r="K21" i="1"/>
  <c r="AD21" i="1"/>
  <c r="K20" i="1"/>
  <c r="AD20" i="1" s="1"/>
  <c r="K19" i="1"/>
  <c r="AD19" i="1"/>
  <c r="K18" i="1"/>
  <c r="AD18" i="1" s="1"/>
  <c r="K17" i="1"/>
  <c r="AD17" i="1"/>
  <c r="K16" i="1"/>
  <c r="AD16" i="1" s="1"/>
  <c r="K15" i="1"/>
  <c r="AD15" i="1"/>
  <c r="K14" i="1"/>
  <c r="AD14" i="1" s="1"/>
  <c r="K13" i="1"/>
  <c r="AD13" i="1"/>
  <c r="K12" i="1"/>
  <c r="AD12" i="1" s="1"/>
  <c r="K11" i="1"/>
  <c r="AD11" i="1"/>
  <c r="K10" i="1"/>
  <c r="AD10" i="1" s="1"/>
  <c r="K8" i="1"/>
  <c r="AD8" i="1"/>
  <c r="K7" i="1"/>
  <c r="AD7" i="1" s="1"/>
  <c r="K6" i="1"/>
  <c r="AD6" i="1"/>
  <c r="K5" i="1"/>
  <c r="AD5" i="1" s="1"/>
  <c r="K4" i="1"/>
  <c r="O4" i="1"/>
  <c r="D349" i="1"/>
  <c r="D337" i="1"/>
  <c r="D325" i="1"/>
  <c r="D313" i="1"/>
  <c r="D301" i="1"/>
  <c r="D289" i="1"/>
  <c r="D277" i="1"/>
  <c r="D265" i="1"/>
  <c r="D253" i="1"/>
  <c r="D241" i="1"/>
  <c r="D229" i="1"/>
  <c r="D217" i="1"/>
  <c r="D205" i="1"/>
  <c r="D193" i="1"/>
  <c r="D181" i="1"/>
  <c r="D169" i="1"/>
  <c r="D157" i="1"/>
  <c r="D145" i="1"/>
  <c r="D133" i="1"/>
  <c r="D121" i="1"/>
  <c r="D109" i="1"/>
  <c r="D97" i="1"/>
  <c r="D85" i="1"/>
  <c r="D73" i="1"/>
  <c r="B361" i="1"/>
  <c r="D361" i="1" s="1"/>
  <c r="C350" i="1"/>
  <c r="C352" i="1"/>
  <c r="C353" i="1"/>
  <c r="C354" i="1"/>
  <c r="C355" i="1"/>
  <c r="C356" i="1"/>
  <c r="C357" i="1"/>
  <c r="C358" i="1"/>
  <c r="C359" i="1"/>
  <c r="C360" i="1"/>
  <c r="C351" i="1"/>
  <c r="H369" i="1"/>
  <c r="G86" i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M7" i="1" s="1"/>
  <c r="G98" i="1"/>
  <c r="G99" i="1" s="1"/>
  <c r="G100" i="1" s="1"/>
  <c r="G101" i="1" s="1"/>
  <c r="G102" i="1"/>
  <c r="G103" i="1" s="1"/>
  <c r="G104" i="1" s="1"/>
  <c r="G105" i="1" s="1"/>
  <c r="G106" i="1" s="1"/>
  <c r="G107" i="1" s="1"/>
  <c r="G108" i="1" s="1"/>
  <c r="M8" i="1" s="1"/>
  <c r="G113" i="1"/>
  <c r="G114" i="1" s="1"/>
  <c r="G115" i="1" s="1"/>
  <c r="G116" i="1" s="1"/>
  <c r="G117" i="1" s="1"/>
  <c r="G118" i="1" s="1"/>
  <c r="G119" i="1" s="1"/>
  <c r="G120" i="1" s="1"/>
  <c r="M9" i="1" s="1"/>
  <c r="G122" i="1"/>
  <c r="G123" i="1" s="1"/>
  <c r="G124" i="1" s="1"/>
  <c r="G125" i="1"/>
  <c r="G126" i="1" s="1"/>
  <c r="G127" i="1" s="1"/>
  <c r="G128" i="1" s="1"/>
  <c r="G129" i="1" s="1"/>
  <c r="G130" i="1" s="1"/>
  <c r="G131" i="1" s="1"/>
  <c r="G132" i="1" s="1"/>
  <c r="G134" i="1"/>
  <c r="G135" i="1"/>
  <c r="G136" i="1"/>
  <c r="G137" i="1" s="1"/>
  <c r="G138" i="1" s="1"/>
  <c r="G139" i="1" s="1"/>
  <c r="G140" i="1"/>
  <c r="G141" i="1" s="1"/>
  <c r="G142" i="1" s="1"/>
  <c r="G143" i="1" s="1"/>
  <c r="G144" i="1" s="1"/>
  <c r="M12" i="1" s="1"/>
  <c r="G146" i="1"/>
  <c r="G147" i="1"/>
  <c r="G148" i="1"/>
  <c r="G149" i="1" s="1"/>
  <c r="G150" i="1" s="1"/>
  <c r="G151" i="1" s="1"/>
  <c r="G152" i="1" s="1"/>
  <c r="G153" i="1" s="1"/>
  <c r="G154" i="1" s="1"/>
  <c r="G155" i="1" s="1"/>
  <c r="G156" i="1" s="1"/>
  <c r="M13" i="1" s="1"/>
  <c r="G158" i="1"/>
  <c r="G159" i="1"/>
  <c r="G160" i="1"/>
  <c r="G161" i="1" s="1"/>
  <c r="G162" i="1" s="1"/>
  <c r="G163" i="1"/>
  <c r="G164" i="1" s="1"/>
  <c r="G165" i="1" s="1"/>
  <c r="G166" i="1" s="1"/>
  <c r="G167" i="1" s="1"/>
  <c r="G168" i="1" s="1"/>
  <c r="M14" i="1" s="1"/>
  <c r="G170" i="1"/>
  <c r="G171" i="1"/>
  <c r="G172" i="1"/>
  <c r="G173" i="1" s="1"/>
  <c r="G174" i="1" s="1"/>
  <c r="G175" i="1" s="1"/>
  <c r="G176" i="1" s="1"/>
  <c r="G177" i="1" s="1"/>
  <c r="G178" i="1" s="1"/>
  <c r="G179" i="1" s="1"/>
  <c r="G180" i="1" s="1"/>
  <c r="M15" i="1" s="1"/>
  <c r="G182" i="1"/>
  <c r="G183" i="1"/>
  <c r="G184" i="1" s="1"/>
  <c r="G185" i="1" s="1"/>
  <c r="G186" i="1" s="1"/>
  <c r="G187" i="1" s="1"/>
  <c r="G188" i="1" s="1"/>
  <c r="G189" i="1" s="1"/>
  <c r="G190" i="1" s="1"/>
  <c r="G191" i="1" s="1"/>
  <c r="G192" i="1" s="1"/>
  <c r="M16" i="1" s="1"/>
  <c r="G194" i="1"/>
  <c r="G195" i="1"/>
  <c r="G196" i="1"/>
  <c r="G197" i="1" s="1"/>
  <c r="G198" i="1" s="1"/>
  <c r="G199" i="1" s="1"/>
  <c r="G200" i="1" s="1"/>
  <c r="G201" i="1" s="1"/>
  <c r="G202" i="1" s="1"/>
  <c r="G203" i="1" s="1"/>
  <c r="G204" i="1" s="1"/>
  <c r="M18" i="1" s="1"/>
  <c r="G206" i="1"/>
  <c r="G207" i="1"/>
  <c r="G208" i="1" s="1"/>
  <c r="G209" i="1" s="1"/>
  <c r="G210" i="1" s="1"/>
  <c r="G211" i="1" s="1"/>
  <c r="G212" i="1" s="1"/>
  <c r="G213" i="1" s="1"/>
  <c r="G214" i="1" s="1"/>
  <c r="G215" i="1" s="1"/>
  <c r="G216" i="1" s="1"/>
  <c r="I217" i="1"/>
  <c r="G218" i="1"/>
  <c r="G219" i="1" s="1"/>
  <c r="G220" i="1" s="1"/>
  <c r="G221" i="1"/>
  <c r="G222" i="1" s="1"/>
  <c r="G223" i="1" s="1"/>
  <c r="G224" i="1" s="1"/>
  <c r="G225" i="1" s="1"/>
  <c r="G226" i="1" s="1"/>
  <c r="G227" i="1" s="1"/>
  <c r="G228" i="1" s="1"/>
  <c r="M20" i="1" s="1"/>
  <c r="I229" i="1"/>
  <c r="G230" i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I241" i="1"/>
  <c r="G242" i="1"/>
  <c r="G243" i="1" s="1"/>
  <c r="G244" i="1"/>
  <c r="G245" i="1" s="1"/>
  <c r="G246" i="1" s="1"/>
  <c r="G247" i="1" s="1"/>
  <c r="G248" i="1" s="1"/>
  <c r="G249" i="1" s="1"/>
  <c r="G250" i="1" s="1"/>
  <c r="G251" i="1" s="1"/>
  <c r="G252" i="1" s="1"/>
  <c r="M22" i="1" s="1"/>
  <c r="I253" i="1"/>
  <c r="G254" i="1"/>
  <c r="G255" i="1"/>
  <c r="G256" i="1" s="1"/>
  <c r="G257" i="1" s="1"/>
  <c r="G258" i="1" s="1"/>
  <c r="G259" i="1" s="1"/>
  <c r="G260" i="1" s="1"/>
  <c r="G261" i="1" s="1"/>
  <c r="G262" i="1" s="1"/>
  <c r="G263" i="1" s="1"/>
  <c r="G264" i="1" s="1"/>
  <c r="M23" i="1" s="1"/>
  <c r="G266" i="1"/>
  <c r="G267" i="1"/>
  <c r="G268" i="1"/>
  <c r="G269" i="1" s="1"/>
  <c r="G270" i="1" s="1"/>
  <c r="G271" i="1" s="1"/>
  <c r="G272" i="1" s="1"/>
  <c r="G273" i="1" s="1"/>
  <c r="G274" i="1" s="1"/>
  <c r="G275" i="1" s="1"/>
  <c r="G276" i="1" s="1"/>
  <c r="M24" i="1" s="1"/>
  <c r="I265" i="1"/>
  <c r="I277" i="1"/>
  <c r="G278" i="1"/>
  <c r="G279" i="1" s="1"/>
  <c r="G280" i="1" s="1"/>
  <c r="G281" i="1"/>
  <c r="G282" i="1" s="1"/>
  <c r="G283" i="1" s="1"/>
  <c r="G284" i="1" s="1"/>
  <c r="G285" i="1" s="1"/>
  <c r="G286" i="1" s="1"/>
  <c r="G287" i="1" s="1"/>
  <c r="G288" i="1" s="1"/>
  <c r="M25" i="1" s="1"/>
  <c r="I289" i="1"/>
  <c r="G290" i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M26" i="1" s="1"/>
  <c r="G302" i="1"/>
  <c r="G303" i="1" s="1"/>
  <c r="G304" i="1"/>
  <c r="G305" i="1" s="1"/>
  <c r="G306" i="1" s="1"/>
  <c r="G307" i="1" s="1"/>
  <c r="G308" i="1" s="1"/>
  <c r="G309" i="1" s="1"/>
  <c r="G310" i="1" s="1"/>
  <c r="G311" i="1" s="1"/>
  <c r="G312" i="1" s="1"/>
  <c r="M27" i="1" s="1"/>
  <c r="I301" i="1"/>
  <c r="I313" i="1"/>
  <c r="G314" i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M28" i="1" s="1"/>
  <c r="N28" i="1" s="1"/>
  <c r="I325" i="1"/>
  <c r="G326" i="1"/>
  <c r="G327" i="1" s="1"/>
  <c r="G328" i="1" s="1"/>
  <c r="G329" i="1"/>
  <c r="G330" i="1" s="1"/>
  <c r="G331" i="1" s="1"/>
  <c r="G332" i="1" s="1"/>
  <c r="G333" i="1" s="1"/>
  <c r="G334" i="1" s="1"/>
  <c r="G335" i="1" s="1"/>
  <c r="G336" i="1" s="1"/>
  <c r="N29" i="1"/>
  <c r="I337" i="1"/>
  <c r="G338" i="1"/>
  <c r="G339" i="1" s="1"/>
  <c r="G340" i="1" s="1"/>
  <c r="G341" i="1"/>
  <c r="G342" i="1" s="1"/>
  <c r="G343" i="1" s="1"/>
  <c r="G344" i="1" s="1"/>
  <c r="G345" i="1" s="1"/>
  <c r="G346" i="1" s="1"/>
  <c r="G347" i="1" s="1"/>
  <c r="G348" i="1" s="1"/>
  <c r="I349" i="1"/>
  <c r="G350" i="1"/>
  <c r="G351" i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I361" i="1" s="1"/>
  <c r="J304" i="1" s="1"/>
  <c r="M19" i="1" l="1"/>
  <c r="M17" i="1"/>
  <c r="M11" i="1"/>
  <c r="M10" i="1"/>
  <c r="N27" i="1"/>
  <c r="O28" i="1"/>
  <c r="T28" i="1" s="1"/>
  <c r="O29" i="1"/>
  <c r="T29" i="1" l="1"/>
  <c r="N26" i="1"/>
  <c r="O27" i="1"/>
  <c r="T27" i="1" s="1"/>
  <c r="O26" i="1" l="1"/>
  <c r="T26" i="1" s="1"/>
  <c r="N25" i="1"/>
  <c r="O25" i="1" l="1"/>
  <c r="T25" i="1" s="1"/>
  <c r="N24" i="1"/>
  <c r="N23" i="1" l="1"/>
  <c r="O24" i="1"/>
  <c r="T24" i="1" s="1"/>
  <c r="N22" i="1" l="1"/>
  <c r="O23" i="1"/>
  <c r="T23" i="1" s="1"/>
  <c r="O22" i="1" l="1"/>
  <c r="T22" i="1" s="1"/>
  <c r="N21" i="1"/>
  <c r="O21" i="1" l="1"/>
  <c r="T21" i="1" s="1"/>
  <c r="N20" i="1"/>
  <c r="N19" i="1" l="1"/>
  <c r="O20" i="1"/>
  <c r="T20" i="1" s="1"/>
  <c r="N18" i="1" l="1"/>
  <c r="O19" i="1"/>
  <c r="T19" i="1" s="1"/>
  <c r="N17" i="1" l="1"/>
  <c r="O18" i="1"/>
  <c r="T18" i="1" s="1"/>
  <c r="N16" i="1" l="1"/>
  <c r="O17" i="1"/>
  <c r="T17" i="1" s="1"/>
  <c r="N15" i="1" l="1"/>
  <c r="O16" i="1"/>
  <c r="T16" i="1" s="1"/>
  <c r="N14" i="1" l="1"/>
  <c r="O15" i="1"/>
  <c r="T15" i="1" s="1"/>
  <c r="O14" i="1" l="1"/>
  <c r="T14" i="1" s="1"/>
  <c r="N13" i="1"/>
  <c r="N12" i="1" l="1"/>
  <c r="O13" i="1"/>
  <c r="T13" i="1" s="1"/>
  <c r="O12" i="1" l="1"/>
  <c r="T12" i="1" s="1"/>
  <c r="N11" i="1"/>
  <c r="N10" i="1" l="1"/>
  <c r="O11" i="1"/>
  <c r="T11" i="1" s="1"/>
  <c r="N9" i="1" l="1"/>
  <c r="O10" i="1"/>
  <c r="T10" i="1" s="1"/>
  <c r="O9" i="1" l="1"/>
  <c r="T9" i="1" s="1"/>
  <c r="N8" i="1"/>
  <c r="O8" i="1" l="1"/>
  <c r="T8" i="1" s="1"/>
  <c r="N7" i="1"/>
  <c r="N6" i="1" l="1"/>
  <c r="O7" i="1"/>
  <c r="T7" i="1" s="1"/>
  <c r="N5" i="1" l="1"/>
  <c r="O6" i="1"/>
  <c r="T6" i="1" s="1"/>
  <c r="Q32" i="1" l="1"/>
  <c r="O5" i="1"/>
  <c r="T5" i="1" l="1"/>
  <c r="Q33" i="1"/>
</calcChain>
</file>

<file path=xl/sharedStrings.xml><?xml version="1.0" encoding="utf-8"?>
<sst xmlns="http://schemas.openxmlformats.org/spreadsheetml/2006/main" count="590" uniqueCount="581">
  <si>
    <t>Data</t>
  </si>
  <si>
    <t>4381 - PIB acumulado no ano - Valores correntes (R$ milhıes) - R$ (milhıes)</t>
  </si>
  <si>
    <t>Fonte</t>
  </si>
  <si>
    <t>BCB-Depec</t>
  </si>
  <si>
    <t>7447 - Õndice Geral de PreÁos-10 (IGP-10) - Var. % mensal</t>
  </si>
  <si>
    <t>FGV</t>
  </si>
  <si>
    <t>NOMINAL</t>
  </si>
  <si>
    <t>DEZ-19*</t>
  </si>
  <si>
    <t>PIB (R$ milhões)</t>
  </si>
  <si>
    <t>ano</t>
  </si>
  <si>
    <t>IGP (% a.a.)</t>
  </si>
  <si>
    <t>nominal</t>
  </si>
  <si>
    <t>$ 2019</t>
  </si>
  <si>
    <t>INF ACUM</t>
  </si>
  <si>
    <t>IGP-M</t>
  </si>
  <si>
    <t>Ano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</si>
  <si>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</si>
  <si>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</si>
  <si>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</si>
  <si>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</si>
  <si>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</si>
  <si>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</si>
  <si>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</si>
  <si>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</si>
  <si>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</si>
  <si>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</si>
  <si>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</si>
  <si>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</si>
  <si>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</si>
  <si>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</si>
  <si>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</si>
  <si>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</si>
  <si>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Fontes: IBGE, FGV e Bacen. Elaboração: IPEA/DIMAC.</t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</si>
  <si>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</si>
  <si>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R$/US$</t>
  </si>
  <si>
    <t>SISTEMA GERADOR4 MÉDIAS ANUAIS</t>
  </si>
  <si>
    <t>PIB EM US$</t>
  </si>
  <si>
    <t>PIB nominal/taxa de cambio</t>
  </si>
  <si>
    <t>Prezada  Mariana</t>
  </si>
  <si>
    <t>Primeiro os dados…muitas vezes, dependendo a fonte, são conflitantes…</t>
  </si>
  <si>
    <t>Usei os dados do programa gerador de séries históricas do BC</t>
  </si>
  <si>
    <t>https://www3.bcb.gov.br/sgspub/localizarseries/localizarSeries.do?method=prepararTelaLocalizarSeries</t>
  </si>
  <si>
    <t>PIB nominal</t>
  </si>
  <si>
    <t>(transformei tudo em dados anuais desde 95 até hoje)</t>
  </si>
  <si>
    <t>IGPM</t>
  </si>
  <si>
    <t>Fiz um monte de mexidas, e cheguei nas tabelas acima (escondi os calculos que não interessam…)</t>
  </si>
  <si>
    <t>Taxa de câmbio R$/US$</t>
  </si>
  <si>
    <t>e fiz as tabelas e gráficos acima</t>
  </si>
  <si>
    <t>O meu objetivo é que vcs se interessassem por pesquisar e manipular dados….</t>
  </si>
  <si>
    <t>Veja que olhar o PIB nominal é uma coisa</t>
  </si>
  <si>
    <t>e os reais são outra</t>
  </si>
  <si>
    <t>do PIB nominal tirei a inflação, pelo IGPM,  (para a data de 2019)</t>
  </si>
  <si>
    <t>e daí dividi pela taxa de câmbio R$/US$</t>
  </si>
  <si>
    <t>Peço também que se veja o preço do petroleo em US$, e se retire a inflação americana, para se ver em preço deflacionado americano, ok?</t>
  </si>
  <si>
    <t>chegamos a um PIB de 3,5 trilhões de US em tyorno de 2011, e hoje temos um PIB de    mais ou menos 2 trilhões de dolares</t>
  </si>
  <si>
    <t>pesquisar os preços em US$</t>
  </si>
  <si>
    <t>e pesquisar a inflaçao americana, e daí ver o preco real em determinada época…</t>
  </si>
  <si>
    <t>acho que esta seria a visão correta do PIB brasileiro sem inflação brasileira e olhando pelo câmbio real praticado no Brasil]</t>
  </si>
  <si>
    <t>%% A.A.MÉDIA GEOMÉTRICA DO PIB ANUAL NO PERÍODO 95/2019</t>
  </si>
  <si>
    <t>%% A.A.MÉDIA ARITMÉTICA DO PIB ANUAL NO PERÍODO 95/2019</t>
  </si>
  <si>
    <t>AQUI DUPLA CONTAGEM, pois tirei infação e ainda deflacionei pelo US</t>
  </si>
  <si>
    <t>20360 - Índice da taxa de câmbio efetiva nominal - Jun/1994=100 - Índice</t>
  </si>
  <si>
    <t>INPC (BCB) %/MES</t>
  </si>
  <si>
    <t>INPC ÍNDICE</t>
  </si>
  <si>
    <t>R$/US$ NOMINAL</t>
  </si>
  <si>
    <t xml:space="preserve"> R$/US ÍNDICE </t>
  </si>
  <si>
    <t>PETRÓLEO US$/BARRIL</t>
  </si>
  <si>
    <t>CPI (USA)</t>
  </si>
  <si>
    <t>Taxa de câmbio nominal</t>
  </si>
  <si>
    <t>https://www.indexmundi.com/pt/pre%C3%A7os-de-mercado/?mercadoria=petr%C3%B3leo-bruto&amp;meses=300</t>
  </si>
  <si>
    <r>
      <t>Frequência: </t>
    </r>
    <r>
      <rPr>
        <sz val="11"/>
        <color rgb="FF000000"/>
        <rFont val="Verdana"/>
        <family val="2"/>
      </rPr>
      <t>Mensal de 1930.01 até 2019.10</t>
    </r>
  </si>
  <si>
    <t>US$/barril nominal</t>
  </si>
  <si>
    <t>Fonte: Banco Central do Brasil, Boletim, Seção Balanço de Pagamentos (Bacen / Boletim / BP)</t>
  </si>
  <si>
    <t>INDICE CAMBIO NOMINAL</t>
  </si>
  <si>
    <r>
      <t>Unidade: </t>
    </r>
    <r>
      <rPr>
        <sz val="11"/>
        <color rgb="FF000000"/>
        <rFont val="Verdana"/>
        <family val="2"/>
      </rPr>
      <t>R$</t>
    </r>
  </si>
  <si>
    <t>R$/dolar (2019)</t>
  </si>
  <si>
    <r>
      <t>Comentário: </t>
    </r>
    <r>
      <rPr>
        <sz val="11"/>
        <color rgb="FF000000"/>
        <rFont val="Verdana"/>
        <family val="2"/>
      </rPr>
      <t>Taxa de câmbio R$/US$ comercial (valor de venda) média do período.</t>
    </r>
  </si>
  <si>
    <t>inpc acum</t>
  </si>
  <si>
    <r>
      <t>Atualizado em: </t>
    </r>
    <r>
      <rPr>
        <sz val="11"/>
        <color rgb="FF000000"/>
        <rFont val="Verdana"/>
        <family val="2"/>
      </rPr>
      <t>04/11/2019</t>
    </r>
  </si>
  <si>
    <t>R$/barril</t>
  </si>
  <si>
    <t>US/barril</t>
  </si>
  <si>
    <t>nomina</t>
  </si>
  <si>
    <t>-</t>
  </si>
  <si>
    <t>BCB-DSTAT</t>
  </si>
  <si>
    <t xml:space="preserve">                -  </t>
  </si>
  <si>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</si>
  <si>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</si>
  <si>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</si>
  <si>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</si>
  <si>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</si>
  <si>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</si>
  <si>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Brazil</t>
  </si>
  <si>
    <t>FPCPITOTLZGUSA</t>
  </si>
  <si>
    <t xml:space="preserve"> Inflation, consumer prices for the United States, Percent, Annual, Not Seasonally Adjusted </t>
  </si>
  <si>
    <t>BRA</t>
  </si>
  <si>
    <t>Inflation, consumer prices (annual %)</t>
  </si>
  <si>
    <t>Frequency: Annual</t>
  </si>
  <si>
    <t>FP.CPI.TOTL.ZG</t>
  </si>
  <si>
    <t>observation_date</t>
  </si>
  <si>
    <t xml:space="preserve"> USA </t>
  </si>
  <si>
    <t xml:space="preserve">                                                       -  </t>
  </si>
  <si>
    <t>http://ipeadata.gov.br/ExibeSerie.aspx?serid=38389</t>
  </si>
  <si>
    <t>INPC (% a.m.)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</si>
  <si>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</si>
  <si>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</si>
  <si>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</si>
  <si>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</si>
  <si>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</si>
  <si>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</si>
  <si>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</si>
  <si>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</si>
  <si>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</si>
  <si>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</si>
  <si>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</si>
  <si>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</si>
  <si>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</si>
  <si>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</si>
  <si>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</si>
  <si>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</si>
  <si>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</si>
  <si>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</si>
  <si>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</si>
  <si>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</si>
  <si>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</si>
  <si>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</si>
  <si>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</si>
  <si>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</si>
  <si>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</si>
  <si>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</si>
  <si>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</si>
  <si>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</si>
  <si>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</si>
  <si>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</si>
  <si>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</si>
  <si>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</si>
  <si>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</si>
  <si>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</si>
  <si>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</si>
  <si>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</si>
  <si>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</si>
  <si>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</si>
  <si>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</si>
  <si>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</si>
  <si>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</si>
  <si>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</si>
  <si>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</si>
  <si>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</si>
  <si>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</si>
  <si>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</si>
  <si>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</si>
  <si>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</si>
  <si>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</si>
  <si>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</si>
  <si>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</si>
  <si>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</si>
  <si>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</si>
  <si>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</si>
  <si>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</si>
  <si>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</si>
  <si>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</si>
  <si>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</si>
  <si>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</si>
  <si>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</si>
  <si>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</si>
  <si>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</si>
  <si>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</si>
  <si>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</si>
  <si>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</si>
  <si>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</si>
  <si>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</si>
  <si>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</si>
  <si>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</si>
  <si>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</si>
  <si>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</si>
  <si>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</si>
  <si>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</si>
  <si>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</si>
  <si>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</si>
  <si>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</si>
  <si>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</si>
  <si>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</si>
  <si>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</si>
  <si>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</si>
  <si>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</si>
  <si>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</si>
  <si>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</si>
  <si>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</si>
  <si>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</si>
  <si>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</si>
  <si>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</si>
  <si>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</si>
  <si>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</si>
  <si>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</si>
  <si>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</si>
  <si>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</si>
  <si>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</si>
  <si>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</si>
  <si>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</si>
  <si>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</si>
  <si>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</si>
  <si>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</si>
  <si>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</si>
  <si>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</si>
  <si>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</si>
  <si>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</si>
  <si>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</si>
  <si>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</si>
  <si>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</si>
  <si>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</si>
  <si>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</si>
  <si>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</si>
  <si>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</si>
  <si>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</si>
  <si>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</si>
  <si>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</si>
  <si>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</si>
  <si>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</si>
  <si>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</si>
  <si>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</si>
  <si>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</si>
  <si>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</si>
  <si>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</si>
  <si>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</si>
  <si>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</si>
  <si>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</si>
  <si>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</si>
  <si>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</si>
  <si>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</si>
  <si>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</si>
  <si>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</si>
  <si>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</si>
  <si>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</si>
  <si>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</si>
  <si>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</si>
  <si>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</si>
  <si>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</si>
  <si>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</si>
  <si>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</si>
  <si>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</si>
  <si>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</si>
  <si>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</si>
  <si>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</si>
  <si>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</si>
  <si>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</si>
  <si>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</si>
  <si>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</si>
  <si>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</si>
  <si>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</si>
  <si>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</si>
  <si>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</si>
  <si>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</si>
  <si>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</si>
  <si>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</si>
  <si>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</si>
  <si>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</si>
  <si>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</si>
  <si>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</si>
  <si>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</si>
  <si>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</si>
  <si>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</si>
  <si>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</si>
  <si>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</si>
  <si>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</si>
  <si>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</si>
  <si>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</si>
  <si>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</si>
  <si>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</si>
  <si>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</si>
  <si>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</si>
  <si>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</si>
  <si>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</si>
  <si>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</si>
  <si>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</si>
  <si>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</si>
  <si>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</si>
  <si>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</si>
  <si>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</si>
  <si>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</si>
  <si>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</si>
  <si>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</si>
  <si>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</si>
  <si>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</si>
  <si>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</si>
  <si>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</si>
  <si>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</si>
  <si>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</si>
  <si>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</si>
  <si>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</si>
  <si>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</si>
  <si>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</si>
  <si>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</si>
  <si>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</si>
  <si>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</si>
  <si>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</si>
  <si>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</si>
  <si>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</si>
  <si>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</si>
  <si>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</si>
  <si>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</si>
  <si>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</si>
  <si>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</si>
  <si>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</si>
  <si>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</si>
  <si>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</si>
  <si>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</si>
  <si>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</si>
  <si>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</si>
  <si>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</si>
  <si>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</si>
  <si>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</si>
  <si>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</si>
  <si>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</si>
  <si>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</si>
  <si>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</si>
  <si>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</si>
  <si>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</si>
  <si>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</si>
  <si>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</si>
  <si>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</si>
  <si>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</si>
  <si>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</si>
  <si>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</si>
  <si>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</si>
  <si>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</si>
  <si>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</si>
  <si>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</si>
  <si>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</si>
  <si>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</si>
  <si>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</si>
  <si>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</si>
  <si>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</si>
  <si>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</si>
  <si>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</si>
  <si>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</si>
  <si>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</si>
  <si>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</si>
  <si>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</si>
  <si>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</si>
  <si>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</si>
  <si>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</si>
  <si>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</si>
  <si>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</si>
  <si>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</si>
  <si>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</si>
  <si>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</si>
  <si>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</si>
  <si>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</si>
  <si>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</si>
  <si>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</si>
  <si>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</si>
  <si>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</si>
  <si>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</si>
  <si>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</si>
  <si>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</si>
  <si>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</si>
  <si>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</si>
  <si>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</si>
  <si>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</si>
  <si>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</si>
  <si>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</si>
  <si>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</si>
  <si>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</si>
  <si>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</si>
  <si>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</si>
  <si>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</si>
  <si>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</si>
  <si>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</si>
  <si>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</si>
  <si>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</si>
  <si>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</si>
  <si>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</si>
  <si>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</si>
  <si>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</si>
  <si>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</si>
  <si>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</si>
  <si>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</si>
  <si>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</si>
  <si>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</si>
  <si>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</si>
  <si>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</si>
  <si>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</si>
  <si>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</si>
  <si>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</si>
  <si>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</si>
  <si>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</si>
  <si>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</si>
  <si>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</si>
  <si>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</si>
  <si>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</si>
  <si>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</si>
  <si>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</si>
  <si>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</si>
  <si>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</si>
  <si>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</si>
  <si>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</si>
  <si>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</si>
  <si>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</si>
  <si>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</si>
  <si>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</si>
  <si>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</si>
  <si>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</si>
  <si>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</si>
  <si>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</si>
  <si>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</si>
  <si>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</si>
  <si>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</si>
  <si>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</si>
  <si>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</si>
  <si>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</si>
  <si>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</si>
  <si>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</si>
  <si>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</si>
  <si>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</si>
  <si>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</si>
  <si>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</si>
  <si>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</si>
  <si>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</si>
  <si>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</si>
  <si>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</si>
  <si>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</si>
  <si>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</si>
  <si>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</si>
  <si>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</si>
  <si>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</si>
  <si>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</si>
  <si>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4513 - DÌvida LÌquida do Setor P˙blico (% PIB) - Total - Setor p˙blico consolidado - %</t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</si>
  <si>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</si>
  <si>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</si>
  <si>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</si>
  <si>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</si>
  <si>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</si>
  <si>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</si>
  <si>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</si>
  <si>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</si>
  <si>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</si>
  <si>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</si>
  <si>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</si>
  <si>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</si>
  <si>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</si>
  <si>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</si>
  <si>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</si>
  <si>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</si>
  <si>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</si>
  <si>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</si>
  <si>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</si>
  <si>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</si>
  <si>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</si>
  <si>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</si>
  <si>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</si>
  <si>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</si>
  <si>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</si>
  <si>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</si>
  <si>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</si>
  <si>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</si>
  <si>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</si>
  <si>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</si>
  <si>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</si>
  <si>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</si>
  <si>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</si>
  <si>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</si>
  <si>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</si>
  <si>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</si>
  <si>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</si>
  <si>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</si>
  <si>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</si>
  <si>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</si>
  <si>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</si>
  <si>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</si>
  <si>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</si>
  <si>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</si>
  <si>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</si>
  <si>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</si>
  <si>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</si>
  <si>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</si>
  <si>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</si>
  <si>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</si>
  <si>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</si>
  <si>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</si>
  <si>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</si>
  <si>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</si>
  <si>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</si>
  <si>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</si>
  <si>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</si>
  <si>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</si>
  <si>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</si>
  <si>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</si>
  <si>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</si>
  <si>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</si>
  <si>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</si>
  <si>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</si>
  <si>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</si>
  <si>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</si>
  <si>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</si>
  <si>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</si>
  <si>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</si>
  <si>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</si>
  <si>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</si>
  <si>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</si>
  <si>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</si>
  <si>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</si>
  <si>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</si>
  <si>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</si>
  <si>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</si>
  <si>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</si>
  <si>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</si>
  <si>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</si>
  <si>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</si>
  <si>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</si>
  <si>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</si>
  <si>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</si>
  <si>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</si>
  <si>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</si>
  <si>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</si>
  <si>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</si>
  <si>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</si>
  <si>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</si>
  <si>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</si>
  <si>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</si>
  <si>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</si>
  <si>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</si>
  <si>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</si>
  <si>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</si>
  <si>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</si>
  <si>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</si>
  <si>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</si>
  <si>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</si>
  <si>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</si>
  <si>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</si>
  <si>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</si>
  <si>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</si>
  <si>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</si>
  <si>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</si>
  <si>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</si>
  <si>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</si>
  <si>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</si>
  <si>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</si>
  <si>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</si>
  <si>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</si>
  <si>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</si>
  <si>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</si>
  <si>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</si>
  <si>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</si>
  <si>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</si>
  <si>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</si>
  <si>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</si>
  <si>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</si>
  <si>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</si>
  <si>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</si>
  <si>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</si>
  <si>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</si>
  <si>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</si>
  <si>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</si>
  <si>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</si>
  <si>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</si>
  <si>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</si>
  <si>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</si>
  <si>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</si>
  <si>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</si>
  <si>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</si>
  <si>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</si>
  <si>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</si>
  <si>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</si>
  <si>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</si>
  <si>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</si>
  <si>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</si>
  <si>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</si>
  <si>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</si>
  <si>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</si>
  <si>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</si>
  <si>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</si>
  <si>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</si>
  <si>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</si>
  <si>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</si>
  <si>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</si>
  <si>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</si>
  <si>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</si>
  <si>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</si>
  <si>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</si>
  <si>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</si>
  <si>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24369 - Taxa de desocupaÁ„o - PNADC - %</t>
  </si>
  <si>
    <t>IBGE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</si>
</sst>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#,##0.00_);[Red]\(&quot;R$&quot;#,##0.00\)"/>
    <numFmt numFmtId="43" formatCode="_(* #,##0.00_);_(* \(#,##0.00\);_(* &quot;-&quot;??_);_(@_)"/>
    <numFmt numFmtId="170" formatCode="0.0"/>
    <numFmt numFmtId="175" formatCode="0.0000"/>
    <numFmt numFmtId="176" formatCode="_-* #,##0.00_-;\-* #,##0.00_-;_-* &quot;-&quot;??_-;_-@_-"/>
    <numFmt numFmtId="177" formatCode="_-* #,##0.0_-;\-* #,##0.0_-;_-* &quot;-&quot;??_-;_-@_-"/>
    <numFmt numFmtId="178" formatCode="yyyy\-mm\-dd"/>
  </numFmts>
  <fonts count="33" x14ac:knownFonts="1"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Courier"/>
      <family val="1"/>
    </font>
    <font>
      <vertAlign val="superscript"/>
      <sz val="8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Verdana"/>
      <family val="2"/>
    </font>
    <font>
      <u/>
      <sz val="11"/>
      <color rgb="FF5F5F5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000000"/>
      <name val="Verdana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7"/>
      </patternFill>
    </fill>
    <fill>
      <patternFill patternType="solid">
        <fgColor rgb="FFCDD7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1" fillId="3" borderId="0" applyNumberFormat="0" applyBorder="0" applyAlignment="0" applyProtection="0"/>
    <xf numFmtId="0" fontId="15" fillId="6" borderId="8" applyNumberFormat="0" applyAlignment="0" applyProtection="0"/>
    <xf numFmtId="0" fontId="17" fillId="7" borderId="11" applyNumberFormat="0" applyAlignment="0" applyProtection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5" borderId="8" applyNumberFormat="0" applyAlignment="0" applyProtection="0"/>
    <xf numFmtId="0" fontId="16" fillId="0" borderId="10" applyNumberFormat="0" applyFill="0" applyAlignment="0" applyProtection="0"/>
    <xf numFmtId="0" fontId="12" fillId="4" borderId="0" applyNumberFormat="0" applyBorder="0" applyAlignment="0" applyProtection="0"/>
    <xf numFmtId="0" fontId="1" fillId="0" borderId="0"/>
    <xf numFmtId="0" fontId="3" fillId="0" borderId="0"/>
    <xf numFmtId="0" fontId="5" fillId="8" borderId="12" applyNumberFormat="0" applyFont="0" applyAlignment="0" applyProtection="0"/>
    <xf numFmtId="0" fontId="14" fillId="6" borderId="9" applyNumberFormat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17" fontId="0" fillId="0" borderId="0" xfId="0" applyNumberFormat="1"/>
    <xf numFmtId="4" fontId="0" fillId="0" borderId="0" xfId="0" applyNumberFormat="1"/>
    <xf numFmtId="43" fontId="5" fillId="0" borderId="0" xfId="28" applyFont="1"/>
    <xf numFmtId="9" fontId="5" fillId="0" borderId="0" xfId="43" applyFont="1"/>
    <xf numFmtId="10" fontId="5" fillId="0" borderId="0" xfId="43" applyNumberFormat="1" applyFont="1"/>
    <xf numFmtId="43" fontId="5" fillId="0" borderId="0" xfId="28" applyFont="1" applyAlignment="1">
      <alignment horizontal="center"/>
    </xf>
    <xf numFmtId="43" fontId="0" fillId="0" borderId="0" xfId="0" applyNumberFormat="1"/>
    <xf numFmtId="17" fontId="0" fillId="33" borderId="0" xfId="0" applyNumberFormat="1" applyFill="1"/>
    <xf numFmtId="4" fontId="0" fillId="33" borderId="0" xfId="0" applyNumberFormat="1" applyFill="1"/>
    <xf numFmtId="43" fontId="5" fillId="33" borderId="0" xfId="28" applyFont="1" applyFill="1"/>
    <xf numFmtId="0" fontId="0" fillId="33" borderId="0" xfId="0" applyFill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35"/>
    <xf numFmtId="0" fontId="23" fillId="0" borderId="0" xfId="0" applyFont="1"/>
    <xf numFmtId="14" fontId="23" fillId="0" borderId="0" xfId="0" applyNumberFormat="1" applyFont="1"/>
    <xf numFmtId="0" fontId="0" fillId="0" borderId="0" xfId="0" applyAlignment="1">
      <alignment horizontal="left" vertical="center"/>
    </xf>
    <xf numFmtId="2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9" fontId="5" fillId="33" borderId="0" xfId="43" applyFont="1" applyFill="1"/>
    <xf numFmtId="1" fontId="0" fillId="33" borderId="0" xfId="0" applyNumberFormat="1" applyFill="1" applyAlignment="1">
      <alignment horizontal="center"/>
    </xf>
    <xf numFmtId="0" fontId="2" fillId="34" borderId="0" xfId="39" applyFont="1" applyFill="1" applyAlignment="1">
      <alignment horizontal="center" vertical="center"/>
    </xf>
    <xf numFmtId="0" fontId="2" fillId="34" borderId="2" xfId="39" applyFon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2" fontId="2" fillId="33" borderId="3" xfId="40" applyNumberFormat="1" applyFont="1" applyFill="1" applyBorder="1"/>
    <xf numFmtId="175" fontId="2" fillId="33" borderId="3" xfId="40" applyNumberFormat="1" applyFont="1" applyFill="1" applyBorder="1"/>
    <xf numFmtId="0" fontId="23" fillId="33" borderId="0" xfId="0" applyFont="1" applyFill="1"/>
    <xf numFmtId="9" fontId="0" fillId="33" borderId="0" xfId="0" applyNumberFormat="1" applyFill="1"/>
    <xf numFmtId="2" fontId="2" fillId="33" borderId="0" xfId="40" applyNumberFormat="1" applyFont="1" applyFill="1"/>
    <xf numFmtId="175" fontId="2" fillId="33" borderId="0" xfId="40" applyNumberFormat="1" applyFont="1" applyFill="1"/>
    <xf numFmtId="14" fontId="23" fillId="33" borderId="0" xfId="0" applyNumberFormat="1" applyFont="1" applyFill="1"/>
    <xf numFmtId="0" fontId="2" fillId="33" borderId="4" xfId="0" applyFont="1" applyFill="1" applyBorder="1" applyAlignment="1">
      <alignment horizontal="center"/>
    </xf>
    <xf numFmtId="2" fontId="2" fillId="33" borderId="4" xfId="40" applyNumberFormat="1" applyFont="1" applyFill="1" applyBorder="1"/>
    <xf numFmtId="175" fontId="2" fillId="33" borderId="4" xfId="40" applyNumberFormat="1" applyFont="1" applyFill="1" applyBorder="1"/>
    <xf numFmtId="0" fontId="2" fillId="33" borderId="0" xfId="0" applyFont="1" applyFill="1"/>
    <xf numFmtId="2" fontId="2" fillId="33" borderId="0" xfId="39" applyNumberFormat="1" applyFont="1" applyFill="1"/>
    <xf numFmtId="0" fontId="4" fillId="33" borderId="0" xfId="39" applyFont="1" applyFill="1" applyAlignment="1">
      <alignment horizontal="left"/>
    </xf>
    <xf numFmtId="0" fontId="2" fillId="33" borderId="0" xfId="39" applyFont="1" applyFill="1"/>
    <xf numFmtId="0" fontId="2" fillId="34" borderId="1" xfId="39" applyFont="1" applyFill="1" applyBorder="1" applyAlignment="1">
      <alignment horizontal="center" vertical="center"/>
    </xf>
    <xf numFmtId="0" fontId="2" fillId="34" borderId="2" xfId="39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170" fontId="27" fillId="35" borderId="15" xfId="0" applyNumberFormat="1" applyFont="1" applyFill="1" applyBorder="1" applyAlignment="1">
      <alignment horizontal="center" wrapText="1"/>
    </xf>
    <xf numFmtId="2" fontId="27" fillId="36" borderId="15" xfId="0" applyNumberFormat="1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 wrapText="1"/>
    </xf>
    <xf numFmtId="2" fontId="27" fillId="37" borderId="16" xfId="0" applyNumberFormat="1" applyFont="1" applyFill="1" applyBorder="1" applyAlignment="1">
      <alignment horizontal="center" vertical="center" wrapText="1"/>
    </xf>
    <xf numFmtId="177" fontId="27" fillId="37" borderId="17" xfId="0" applyNumberFormat="1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176" fontId="27" fillId="0" borderId="0" xfId="0" applyNumberFormat="1" applyFont="1"/>
    <xf numFmtId="17" fontId="27" fillId="0" borderId="0" xfId="0" applyNumberFormat="1" applyFont="1"/>
    <xf numFmtId="17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177" fontId="27" fillId="0" borderId="0" xfId="0" applyNumberFormat="1" applyFont="1" applyAlignment="1">
      <alignment horizontal="center"/>
    </xf>
    <xf numFmtId="0" fontId="24" fillId="0" borderId="0" xfId="0" applyFont="1"/>
    <xf numFmtId="0" fontId="29" fillId="36" borderId="0" xfId="0" applyFont="1" applyFill="1"/>
    <xf numFmtId="0" fontId="27" fillId="36" borderId="0" xfId="0" applyFont="1" applyFill="1"/>
    <xf numFmtId="17" fontId="27" fillId="36" borderId="0" xfId="0" applyNumberFormat="1" applyFont="1" applyFill="1"/>
    <xf numFmtId="176" fontId="27" fillId="36" borderId="0" xfId="0" applyNumberFormat="1" applyFont="1" applyFill="1"/>
    <xf numFmtId="0" fontId="29" fillId="0" borderId="0" xfId="0" applyFont="1"/>
    <xf numFmtId="10" fontId="27" fillId="0" borderId="0" xfId="0" applyNumberFormat="1" applyFont="1"/>
    <xf numFmtId="43" fontId="27" fillId="0" borderId="0" xfId="0" applyNumberFormat="1" applyFont="1"/>
    <xf numFmtId="10" fontId="29" fillId="0" borderId="0" xfId="0" applyNumberFormat="1" applyFont="1"/>
    <xf numFmtId="176" fontId="29" fillId="0" borderId="0" xfId="0" applyNumberFormat="1" applyFont="1"/>
    <xf numFmtId="9" fontId="27" fillId="0" borderId="0" xfId="0" applyNumberFormat="1" applyFont="1"/>
    <xf numFmtId="8" fontId="27" fillId="0" borderId="0" xfId="0" applyNumberFormat="1" applyFont="1"/>
    <xf numFmtId="177" fontId="27" fillId="0" borderId="0" xfId="0" applyNumberFormat="1" applyFont="1"/>
    <xf numFmtId="0" fontId="25" fillId="0" borderId="0" xfId="0" applyFont="1"/>
    <xf numFmtId="176" fontId="25" fillId="0" borderId="0" xfId="0" applyNumberFormat="1" applyFont="1"/>
    <xf numFmtId="178" fontId="25" fillId="0" borderId="0" xfId="0" applyNumberFormat="1" applyFont="1"/>
    <xf numFmtId="2" fontId="25" fillId="0" borderId="0" xfId="0" applyNumberFormat="1" applyFont="1"/>
    <xf numFmtId="176" fontId="25" fillId="0" borderId="0" xfId="0" applyNumberFormat="1" applyFont="1" applyAlignment="1">
      <alignment horizontal="center"/>
    </xf>
    <xf numFmtId="0" fontId="26" fillId="0" borderId="0" xfId="0" applyFont="1"/>
    <xf numFmtId="43" fontId="0" fillId="0" borderId="0" xfId="28" applyFont="1"/>
    <xf numFmtId="0" fontId="31" fillId="0" borderId="0" xfId="0" applyFont="1"/>
    <xf numFmtId="49" fontId="32" fillId="0" borderId="0" xfId="0" applyNumberFormat="1" applyFont="1" applyAlignment="1">
      <alignment horizontal="center" vertical="center" wrapText="1"/>
    </xf>
    <xf numFmtId="2" fontId="30" fillId="0" borderId="0" xfId="0" applyNumberFormat="1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/>
    </xf>
    <xf numFmtId="17" fontId="31" fillId="0" borderId="0" xfId="0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FAB_084" xfId="39"/>
    <cellStyle name="Normal_Tab.S1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pib real (deflacionado pelo IGP)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(R$ de 2019)</a:t>
            </a:r>
          </a:p>
        </c:rich>
      </c:tx>
      <c:layout>
        <c:manualLayout>
          <c:xMode val="edge"/>
          <c:yMode val="edge"/>
          <c:x val="0.18201086414831058"/>
          <c:y val="5.96330275229357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08812196347798"/>
          <c:y val="0.24853211009174311"/>
          <c:w val="0.87450913050762269"/>
          <c:h val="0.64505381781405768"/>
        </c:manualLayout>
      </c:layout>
      <c:lineChart>
        <c:grouping val="standard"/>
        <c:varyColors val="0"/>
        <c:ser>
          <c:idx val="0"/>
          <c:order val="0"/>
          <c:tx>
            <c:v>pib real (deflacionado pelo IGP)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20191228 SISTEMA GERADOR DO'!$J$5:$J$29</c:f>
              <c:numCache>
                <c:formatCode>0</c:formatCod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numCache>
            </c:numRef>
          </c:cat>
          <c:val>
            <c:numRef>
              <c:f>'PIB 20191228 SISTEMA GERADOR DO'!$O$5:$O$29</c:f>
              <c:numCache>
                <c:formatCode>0</c:formatCode>
                <c:ptCount val="25"/>
                <c:pt idx="0">
                  <c:v>2073597.6898085193</c:v>
                </c:pt>
                <c:pt idx="1">
                  <c:v>2388866.3019250454</c:v>
                </c:pt>
                <c:pt idx="2">
                  <c:v>2580997.5415788661</c:v>
                </c:pt>
                <c:pt idx="3">
                  <c:v>2649714.9123876165</c:v>
                </c:pt>
                <c:pt idx="4">
                  <c:v>2856565.368852437</c:v>
                </c:pt>
                <c:pt idx="5">
                  <c:v>2941224.6621936201</c:v>
                </c:pt>
                <c:pt idx="6">
                  <c:v>2833668.7096337616</c:v>
                </c:pt>
                <c:pt idx="7">
                  <c:v>3363394.4388502087</c:v>
                </c:pt>
                <c:pt idx="8">
                  <c:v>3703699.3912548246</c:v>
                </c:pt>
                <c:pt idx="9">
                  <c:v>3499587.6318414775</c:v>
                </c:pt>
                <c:pt idx="10">
                  <c:v>4078457.1127158976</c:v>
                </c:pt>
                <c:pt idx="11">
                  <c:v>4249012.9548704661</c:v>
                </c:pt>
                <c:pt idx="12">
                  <c:v>4758978.1951180939</c:v>
                </c:pt>
                <c:pt idx="13">
                  <c:v>5407586.3921590317</c:v>
                </c:pt>
                <c:pt idx="14">
                  <c:v>5677225.9700877704</c:v>
                </c:pt>
                <c:pt idx="15">
                  <c:v>6396798.7941648616</c:v>
                </c:pt>
                <c:pt idx="16">
                  <c:v>6755566.8728291411</c:v>
                </c:pt>
                <c:pt idx="17">
                  <c:v>7191527.5464314679</c:v>
                </c:pt>
                <c:pt idx="18">
                  <c:v>7443257.1186004421</c:v>
                </c:pt>
                <c:pt idx="19">
                  <c:v>7770164.6702667866</c:v>
                </c:pt>
                <c:pt idx="20">
                  <c:v>7656761.7184307398</c:v>
                </c:pt>
                <c:pt idx="21">
                  <c:v>7696978.2148366608</c:v>
                </c:pt>
                <c:pt idx="22">
                  <c:v>7893275.4385150941</c:v>
                </c:pt>
                <c:pt idx="23">
                  <c:v>7595526.9861729397</c:v>
                </c:pt>
                <c:pt idx="24">
                  <c:v>7491816.1394999996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AF-F84A-90BB-9E691817E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772016"/>
        <c:axId val="1"/>
      </c:lineChart>
      <c:catAx>
        <c:axId val="716772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1677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R$/US$ (nominal)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6.0994422884937283E-2"/>
          <c:y val="0.12198562136254708"/>
          <c:w val="0.92900865466173255"/>
          <c:h val="0.77123199817414123"/>
        </c:manualLayout>
      </c:layout>
      <c:lineChart>
        <c:grouping val="standard"/>
        <c:varyColors val="0"/>
        <c:ser>
          <c:idx val="0"/>
          <c:order val="0"/>
          <c:tx>
            <c:v>R$/USW$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'[1]R$ US$ '!$C$23:$C$325</c:f>
              <c:strCache>
                <c:ptCount val="303"/>
                <c:pt idx="0">
                  <c:v>1994.08</c:v>
                </c:pt>
                <c:pt idx="1">
                  <c:v>1994.09</c:v>
                </c:pt>
                <c:pt idx="2">
                  <c:v>1994.10</c:v>
                </c:pt>
                <c:pt idx="3">
                  <c:v>1994.11</c:v>
                </c:pt>
                <c:pt idx="4">
                  <c:v>1994.12</c:v>
                </c:pt>
                <c:pt idx="5">
                  <c:v>1995.01</c:v>
                </c:pt>
                <c:pt idx="6">
                  <c:v>1995.02</c:v>
                </c:pt>
                <c:pt idx="7">
                  <c:v>1995.03</c:v>
                </c:pt>
                <c:pt idx="8">
                  <c:v>1995.04</c:v>
                </c:pt>
                <c:pt idx="9">
                  <c:v>1995.05</c:v>
                </c:pt>
                <c:pt idx="10">
                  <c:v>1995.06</c:v>
                </c:pt>
                <c:pt idx="11">
                  <c:v>1995.07</c:v>
                </c:pt>
                <c:pt idx="12">
                  <c:v>1995.08</c:v>
                </c:pt>
                <c:pt idx="13">
                  <c:v>1995.09</c:v>
                </c:pt>
                <c:pt idx="14">
                  <c:v>1995.10</c:v>
                </c:pt>
                <c:pt idx="15">
                  <c:v>1995.11</c:v>
                </c:pt>
                <c:pt idx="16">
                  <c:v>1995.12</c:v>
                </c:pt>
                <c:pt idx="17">
                  <c:v>1996.01</c:v>
                </c:pt>
                <c:pt idx="18">
                  <c:v>1996.02</c:v>
                </c:pt>
                <c:pt idx="19">
                  <c:v>1996.03</c:v>
                </c:pt>
                <c:pt idx="20">
                  <c:v>1996.04</c:v>
                </c:pt>
                <c:pt idx="21">
                  <c:v>1996.05</c:v>
                </c:pt>
                <c:pt idx="22">
                  <c:v>1996.06</c:v>
                </c:pt>
                <c:pt idx="23">
                  <c:v>1996.07</c:v>
                </c:pt>
                <c:pt idx="24">
                  <c:v>1996.08</c:v>
                </c:pt>
                <c:pt idx="25">
                  <c:v>1996.09</c:v>
                </c:pt>
                <c:pt idx="26">
                  <c:v>1996.10</c:v>
                </c:pt>
                <c:pt idx="27">
                  <c:v>1996.11</c:v>
                </c:pt>
                <c:pt idx="28">
                  <c:v>1996.12</c:v>
                </c:pt>
                <c:pt idx="29">
                  <c:v>1997.01</c:v>
                </c:pt>
                <c:pt idx="30">
                  <c:v>1997.02</c:v>
                </c:pt>
                <c:pt idx="31">
                  <c:v>1997.03</c:v>
                </c:pt>
                <c:pt idx="32">
                  <c:v>1997.04</c:v>
                </c:pt>
                <c:pt idx="33">
                  <c:v>1997.05</c:v>
                </c:pt>
                <c:pt idx="34">
                  <c:v>1997.06</c:v>
                </c:pt>
                <c:pt idx="35">
                  <c:v>1997.07</c:v>
                </c:pt>
                <c:pt idx="36">
                  <c:v>1997.08</c:v>
                </c:pt>
                <c:pt idx="37">
                  <c:v>1997.09</c:v>
                </c:pt>
                <c:pt idx="38">
                  <c:v>1997.10</c:v>
                </c:pt>
                <c:pt idx="39">
                  <c:v>1997.11</c:v>
                </c:pt>
                <c:pt idx="40">
                  <c:v>1997.12</c:v>
                </c:pt>
                <c:pt idx="41">
                  <c:v>1998.01</c:v>
                </c:pt>
                <c:pt idx="42">
                  <c:v>1998.02</c:v>
                </c:pt>
                <c:pt idx="43">
                  <c:v>1998.03</c:v>
                </c:pt>
                <c:pt idx="44">
                  <c:v>1998.04</c:v>
                </c:pt>
                <c:pt idx="45">
                  <c:v>1998.05</c:v>
                </c:pt>
                <c:pt idx="46">
                  <c:v>1998.06</c:v>
                </c:pt>
                <c:pt idx="47">
                  <c:v>1998.07</c:v>
                </c:pt>
                <c:pt idx="48">
                  <c:v>1998.08</c:v>
                </c:pt>
                <c:pt idx="49">
                  <c:v>1998.09</c:v>
                </c:pt>
                <c:pt idx="50">
                  <c:v>1998.10</c:v>
                </c:pt>
                <c:pt idx="51">
                  <c:v>1998.11</c:v>
                </c:pt>
                <c:pt idx="52">
                  <c:v>1998.12</c:v>
                </c:pt>
                <c:pt idx="53">
                  <c:v>1999.01</c:v>
                </c:pt>
                <c:pt idx="54">
                  <c:v>1999.02</c:v>
                </c:pt>
                <c:pt idx="55">
                  <c:v>1999.03</c:v>
                </c:pt>
                <c:pt idx="56">
                  <c:v>1999.04</c:v>
                </c:pt>
                <c:pt idx="57">
                  <c:v>1999.05</c:v>
                </c:pt>
                <c:pt idx="58">
                  <c:v>1999.06</c:v>
                </c:pt>
                <c:pt idx="59">
                  <c:v>1999.07</c:v>
                </c:pt>
                <c:pt idx="60">
                  <c:v>1999.08</c:v>
                </c:pt>
                <c:pt idx="61">
                  <c:v>1999.09</c:v>
                </c:pt>
                <c:pt idx="62">
                  <c:v>1999.10</c:v>
                </c:pt>
                <c:pt idx="63">
                  <c:v>1999.11</c:v>
                </c:pt>
                <c:pt idx="64">
                  <c:v>1999.12</c:v>
                </c:pt>
                <c:pt idx="65">
                  <c:v>2000.01</c:v>
                </c:pt>
                <c:pt idx="66">
                  <c:v>2000.02</c:v>
                </c:pt>
                <c:pt idx="67">
                  <c:v>2000.03</c:v>
                </c:pt>
                <c:pt idx="68">
                  <c:v>2000.04</c:v>
                </c:pt>
                <c:pt idx="69">
                  <c:v>2000.05</c:v>
                </c:pt>
                <c:pt idx="70">
                  <c:v>2000.06</c:v>
                </c:pt>
                <c:pt idx="71">
                  <c:v>2000.07</c:v>
                </c:pt>
                <c:pt idx="72">
                  <c:v>2000.08</c:v>
                </c:pt>
                <c:pt idx="73">
                  <c:v>2000.09</c:v>
                </c:pt>
                <c:pt idx="74">
                  <c:v>2000.10</c:v>
                </c:pt>
                <c:pt idx="75">
                  <c:v>2000.11</c:v>
                </c:pt>
                <c:pt idx="76">
                  <c:v>2000.12</c:v>
                </c:pt>
                <c:pt idx="77">
                  <c:v>2001.01</c:v>
                </c:pt>
                <c:pt idx="78">
                  <c:v>2001.02</c:v>
                </c:pt>
                <c:pt idx="79">
                  <c:v>2001.03</c:v>
                </c:pt>
                <c:pt idx="80">
                  <c:v>2001.04</c:v>
                </c:pt>
                <c:pt idx="81">
                  <c:v>2001.05</c:v>
                </c:pt>
                <c:pt idx="82">
                  <c:v>2001.06</c:v>
                </c:pt>
                <c:pt idx="83">
                  <c:v>2001.07</c:v>
                </c:pt>
                <c:pt idx="84">
                  <c:v>2001.08</c:v>
                </c:pt>
                <c:pt idx="85">
                  <c:v>2001.09</c:v>
                </c:pt>
                <c:pt idx="86">
                  <c:v>2001.10</c:v>
                </c:pt>
                <c:pt idx="87">
                  <c:v>2001.11</c:v>
                </c:pt>
                <c:pt idx="88">
                  <c:v>2001.12</c:v>
                </c:pt>
                <c:pt idx="89">
                  <c:v>2002.01</c:v>
                </c:pt>
                <c:pt idx="90">
                  <c:v>2002.02</c:v>
                </c:pt>
                <c:pt idx="91">
                  <c:v>2002.03</c:v>
                </c:pt>
                <c:pt idx="92">
                  <c:v>2002.04</c:v>
                </c:pt>
                <c:pt idx="93">
                  <c:v>2002.05</c:v>
                </c:pt>
                <c:pt idx="94">
                  <c:v>2002.06</c:v>
                </c:pt>
                <c:pt idx="95">
                  <c:v>2002.07</c:v>
                </c:pt>
                <c:pt idx="96">
                  <c:v>2002.08</c:v>
                </c:pt>
                <c:pt idx="97">
                  <c:v>2002.09</c:v>
                </c:pt>
                <c:pt idx="98">
                  <c:v>2002.10</c:v>
                </c:pt>
                <c:pt idx="99">
                  <c:v>2002.11</c:v>
                </c:pt>
                <c:pt idx="100">
                  <c:v>2002.12</c:v>
                </c:pt>
                <c:pt idx="101">
                  <c:v>2003.01</c:v>
                </c:pt>
                <c:pt idx="102">
                  <c:v>2003.02</c:v>
                </c:pt>
                <c:pt idx="103">
                  <c:v>2003.03</c:v>
                </c:pt>
                <c:pt idx="104">
                  <c:v>2003.04</c:v>
                </c:pt>
                <c:pt idx="105">
                  <c:v>2003.05</c:v>
                </c:pt>
                <c:pt idx="106">
                  <c:v>2003.06</c:v>
                </c:pt>
                <c:pt idx="107">
                  <c:v>2003.07</c:v>
                </c:pt>
                <c:pt idx="108">
                  <c:v>2003.08</c:v>
                </c:pt>
                <c:pt idx="109">
                  <c:v>2003.09</c:v>
                </c:pt>
                <c:pt idx="110">
                  <c:v>2003.10</c:v>
                </c:pt>
                <c:pt idx="111">
                  <c:v>2003.11</c:v>
                </c:pt>
                <c:pt idx="112">
                  <c:v>2003.12</c:v>
                </c:pt>
                <c:pt idx="113">
                  <c:v>2004.01</c:v>
                </c:pt>
                <c:pt idx="114">
                  <c:v>2004.02</c:v>
                </c:pt>
                <c:pt idx="115">
                  <c:v>2004.03</c:v>
                </c:pt>
                <c:pt idx="116">
                  <c:v>2004.04</c:v>
                </c:pt>
                <c:pt idx="117">
                  <c:v>2004.05</c:v>
                </c:pt>
                <c:pt idx="118">
                  <c:v>2004.06</c:v>
                </c:pt>
                <c:pt idx="119">
                  <c:v>2004.07</c:v>
                </c:pt>
                <c:pt idx="120">
                  <c:v>2004.08</c:v>
                </c:pt>
                <c:pt idx="121">
                  <c:v>2004.09</c:v>
                </c:pt>
                <c:pt idx="122">
                  <c:v>2004.10</c:v>
                </c:pt>
                <c:pt idx="123">
                  <c:v>2004.11</c:v>
                </c:pt>
                <c:pt idx="124">
                  <c:v>2004.12</c:v>
                </c:pt>
                <c:pt idx="125">
                  <c:v>2005.01</c:v>
                </c:pt>
                <c:pt idx="126">
                  <c:v>2005.02</c:v>
                </c:pt>
                <c:pt idx="127">
                  <c:v>2005.03</c:v>
                </c:pt>
                <c:pt idx="128">
                  <c:v>2005.04</c:v>
                </c:pt>
                <c:pt idx="129">
                  <c:v>2005.05</c:v>
                </c:pt>
                <c:pt idx="130">
                  <c:v>2005.06</c:v>
                </c:pt>
                <c:pt idx="131">
                  <c:v>2005.07</c:v>
                </c:pt>
                <c:pt idx="132">
                  <c:v>2005.08</c:v>
                </c:pt>
                <c:pt idx="133">
                  <c:v>2005.09</c:v>
                </c:pt>
                <c:pt idx="134">
                  <c:v>2005.10</c:v>
                </c:pt>
                <c:pt idx="135">
                  <c:v>2005.11</c:v>
                </c:pt>
                <c:pt idx="136">
                  <c:v>2005.12</c:v>
                </c:pt>
                <c:pt idx="137">
                  <c:v>2006.01</c:v>
                </c:pt>
                <c:pt idx="138">
                  <c:v>2006.02</c:v>
                </c:pt>
                <c:pt idx="139">
                  <c:v>2006.03</c:v>
                </c:pt>
                <c:pt idx="140">
                  <c:v>2006.04</c:v>
                </c:pt>
                <c:pt idx="141">
                  <c:v>2006.05</c:v>
                </c:pt>
                <c:pt idx="142">
                  <c:v>2006.06</c:v>
                </c:pt>
                <c:pt idx="143">
                  <c:v>2006.07</c:v>
                </c:pt>
                <c:pt idx="144">
                  <c:v>2006.08</c:v>
                </c:pt>
                <c:pt idx="145">
                  <c:v>2006.09</c:v>
                </c:pt>
                <c:pt idx="146">
                  <c:v>2006.10</c:v>
                </c:pt>
                <c:pt idx="147">
                  <c:v>2006.11</c:v>
                </c:pt>
                <c:pt idx="148">
                  <c:v>2006.12</c:v>
                </c:pt>
                <c:pt idx="149">
                  <c:v>2007.01</c:v>
                </c:pt>
                <c:pt idx="150">
                  <c:v>2007.02</c:v>
                </c:pt>
                <c:pt idx="151">
                  <c:v>2007.03</c:v>
                </c:pt>
                <c:pt idx="152">
                  <c:v>2007.04</c:v>
                </c:pt>
                <c:pt idx="153">
                  <c:v>2007.05</c:v>
                </c:pt>
                <c:pt idx="154">
                  <c:v>2007.06</c:v>
                </c:pt>
                <c:pt idx="155">
                  <c:v>2007.07</c:v>
                </c:pt>
                <c:pt idx="156">
                  <c:v>2007.08</c:v>
                </c:pt>
                <c:pt idx="157">
                  <c:v>2007.09</c:v>
                </c:pt>
                <c:pt idx="158">
                  <c:v>2007.10</c:v>
                </c:pt>
                <c:pt idx="159">
                  <c:v>2007.11</c:v>
                </c:pt>
                <c:pt idx="160">
                  <c:v>2007.12</c:v>
                </c:pt>
                <c:pt idx="161">
                  <c:v>2008.01</c:v>
                </c:pt>
                <c:pt idx="162">
                  <c:v>2008.02</c:v>
                </c:pt>
                <c:pt idx="163">
                  <c:v>2008.03</c:v>
                </c:pt>
                <c:pt idx="164">
                  <c:v>2008.04</c:v>
                </c:pt>
                <c:pt idx="165">
                  <c:v>2008.05</c:v>
                </c:pt>
                <c:pt idx="166">
                  <c:v>2008.06</c:v>
                </c:pt>
                <c:pt idx="167">
                  <c:v>2008.07</c:v>
                </c:pt>
                <c:pt idx="168">
                  <c:v>2008.08</c:v>
                </c:pt>
                <c:pt idx="169">
                  <c:v>2008.09</c:v>
                </c:pt>
                <c:pt idx="170">
                  <c:v>2008.10</c:v>
                </c:pt>
                <c:pt idx="171">
                  <c:v>2008.11</c:v>
                </c:pt>
                <c:pt idx="172">
                  <c:v>2008.12</c:v>
                </c:pt>
                <c:pt idx="173">
                  <c:v>2009.01</c:v>
                </c:pt>
                <c:pt idx="174">
                  <c:v>2009.02</c:v>
                </c:pt>
                <c:pt idx="175">
                  <c:v>2009.03</c:v>
                </c:pt>
                <c:pt idx="176">
                  <c:v>2009.04</c:v>
                </c:pt>
                <c:pt idx="177">
                  <c:v>2009.05</c:v>
                </c:pt>
                <c:pt idx="178">
                  <c:v>2009.06</c:v>
                </c:pt>
                <c:pt idx="179">
                  <c:v>2009.07</c:v>
                </c:pt>
                <c:pt idx="180">
                  <c:v>2009.08</c:v>
                </c:pt>
                <c:pt idx="181">
                  <c:v>2009.09</c:v>
                </c:pt>
                <c:pt idx="182">
                  <c:v>2009.10</c:v>
                </c:pt>
                <c:pt idx="183">
                  <c:v>2009.11</c:v>
                </c:pt>
                <c:pt idx="184">
                  <c:v>2009.12</c:v>
                </c:pt>
                <c:pt idx="185">
                  <c:v>2010.01</c:v>
                </c:pt>
                <c:pt idx="186">
                  <c:v>2010.02</c:v>
                </c:pt>
                <c:pt idx="187">
                  <c:v>2010.03</c:v>
                </c:pt>
                <c:pt idx="188">
                  <c:v>2010.04</c:v>
                </c:pt>
                <c:pt idx="189">
                  <c:v>2010.05</c:v>
                </c:pt>
                <c:pt idx="190">
                  <c:v>2010.06</c:v>
                </c:pt>
                <c:pt idx="191">
                  <c:v>2010.07</c:v>
                </c:pt>
                <c:pt idx="192">
                  <c:v>2010.08</c:v>
                </c:pt>
                <c:pt idx="193">
                  <c:v>2010.09</c:v>
                </c:pt>
                <c:pt idx="194">
                  <c:v>2010.10</c:v>
                </c:pt>
                <c:pt idx="195">
                  <c:v>2010.11</c:v>
                </c:pt>
                <c:pt idx="196">
                  <c:v>2010.12</c:v>
                </c:pt>
                <c:pt idx="197">
                  <c:v>2011.01</c:v>
                </c:pt>
                <c:pt idx="198">
                  <c:v>2011.02</c:v>
                </c:pt>
                <c:pt idx="199">
                  <c:v>2011.03</c:v>
                </c:pt>
                <c:pt idx="200">
                  <c:v>2011.04</c:v>
                </c:pt>
                <c:pt idx="201">
                  <c:v>2011.05</c:v>
                </c:pt>
                <c:pt idx="202">
                  <c:v>2011.06</c:v>
                </c:pt>
                <c:pt idx="203">
                  <c:v>2011.07</c:v>
                </c:pt>
                <c:pt idx="204">
                  <c:v>2011.08</c:v>
                </c:pt>
                <c:pt idx="205">
                  <c:v>2011.09</c:v>
                </c:pt>
                <c:pt idx="206">
                  <c:v>2011.10</c:v>
                </c:pt>
                <c:pt idx="207">
                  <c:v>2011.11</c:v>
                </c:pt>
                <c:pt idx="208">
                  <c:v>2011.12</c:v>
                </c:pt>
                <c:pt idx="209">
                  <c:v>2012.01</c:v>
                </c:pt>
                <c:pt idx="210">
                  <c:v>2012.02</c:v>
                </c:pt>
                <c:pt idx="211">
                  <c:v>2012.03</c:v>
                </c:pt>
                <c:pt idx="212">
                  <c:v>2012.04</c:v>
                </c:pt>
                <c:pt idx="213">
                  <c:v>2012.05</c:v>
                </c:pt>
                <c:pt idx="214">
                  <c:v>2012.06</c:v>
                </c:pt>
                <c:pt idx="215">
                  <c:v>2012.07</c:v>
                </c:pt>
                <c:pt idx="216">
                  <c:v>2012.08</c:v>
                </c:pt>
                <c:pt idx="217">
                  <c:v>2012.09</c:v>
                </c:pt>
                <c:pt idx="218">
                  <c:v>2012.10</c:v>
                </c:pt>
                <c:pt idx="219">
                  <c:v>2012.11</c:v>
                </c:pt>
                <c:pt idx="220">
                  <c:v>2012.12</c:v>
                </c:pt>
                <c:pt idx="221">
                  <c:v>2013.01</c:v>
                </c:pt>
                <c:pt idx="222">
                  <c:v>2013.02</c:v>
                </c:pt>
                <c:pt idx="223">
                  <c:v>2013.03</c:v>
                </c:pt>
                <c:pt idx="224">
                  <c:v>2013.04</c:v>
                </c:pt>
                <c:pt idx="225">
                  <c:v>2013.05</c:v>
                </c:pt>
                <c:pt idx="226">
                  <c:v>2013.06</c:v>
                </c:pt>
                <c:pt idx="227">
                  <c:v>2013.07</c:v>
                </c:pt>
                <c:pt idx="228">
                  <c:v>2013.08</c:v>
                </c:pt>
                <c:pt idx="229">
                  <c:v>2013.09</c:v>
                </c:pt>
                <c:pt idx="230">
                  <c:v>2013.10</c:v>
                </c:pt>
                <c:pt idx="231">
                  <c:v>2013.11</c:v>
                </c:pt>
                <c:pt idx="232">
                  <c:v>2013.12</c:v>
                </c:pt>
                <c:pt idx="233">
                  <c:v>2014.01</c:v>
                </c:pt>
                <c:pt idx="234">
                  <c:v>2014.02</c:v>
                </c:pt>
                <c:pt idx="235">
                  <c:v>2014.03</c:v>
                </c:pt>
                <c:pt idx="236">
                  <c:v>2014.04</c:v>
                </c:pt>
                <c:pt idx="237">
                  <c:v>2014.05</c:v>
                </c:pt>
                <c:pt idx="238">
                  <c:v>2014.06</c:v>
                </c:pt>
                <c:pt idx="239">
                  <c:v>2014.07</c:v>
                </c:pt>
                <c:pt idx="240">
                  <c:v>2014.08</c:v>
                </c:pt>
                <c:pt idx="241">
                  <c:v>2014.09</c:v>
                </c:pt>
                <c:pt idx="242">
                  <c:v>2014.10</c:v>
                </c:pt>
                <c:pt idx="243">
                  <c:v>2014.11</c:v>
                </c:pt>
                <c:pt idx="244">
                  <c:v>2014.12</c:v>
                </c:pt>
                <c:pt idx="245">
                  <c:v>2015.01</c:v>
                </c:pt>
                <c:pt idx="246">
                  <c:v>2015.02</c:v>
                </c:pt>
                <c:pt idx="247">
                  <c:v>2015.03</c:v>
                </c:pt>
                <c:pt idx="248">
                  <c:v>2015.04</c:v>
                </c:pt>
                <c:pt idx="249">
                  <c:v>2015.05</c:v>
                </c:pt>
                <c:pt idx="250">
                  <c:v>2015.06</c:v>
                </c:pt>
                <c:pt idx="251">
                  <c:v>2015.07</c:v>
                </c:pt>
                <c:pt idx="252">
                  <c:v>2015.08</c:v>
                </c:pt>
                <c:pt idx="253">
                  <c:v>2015.09</c:v>
                </c:pt>
                <c:pt idx="254">
                  <c:v>2015.10</c:v>
                </c:pt>
                <c:pt idx="255">
                  <c:v>2015.11</c:v>
                </c:pt>
                <c:pt idx="256">
                  <c:v>2015.12</c:v>
                </c:pt>
                <c:pt idx="257">
                  <c:v>2016.01</c:v>
                </c:pt>
                <c:pt idx="258">
                  <c:v>2016.02</c:v>
                </c:pt>
                <c:pt idx="259">
                  <c:v>2016.03</c:v>
                </c:pt>
                <c:pt idx="260">
                  <c:v>2016.04</c:v>
                </c:pt>
                <c:pt idx="261">
                  <c:v>2016.05</c:v>
                </c:pt>
                <c:pt idx="262">
                  <c:v>2016.06</c:v>
                </c:pt>
                <c:pt idx="263">
                  <c:v>2016.07</c:v>
                </c:pt>
                <c:pt idx="264">
                  <c:v>2016.08</c:v>
                </c:pt>
                <c:pt idx="265">
                  <c:v>2016.09</c:v>
                </c:pt>
                <c:pt idx="266">
                  <c:v>2016.10</c:v>
                </c:pt>
                <c:pt idx="267">
                  <c:v>2016.11</c:v>
                </c:pt>
                <c:pt idx="268">
                  <c:v>2016.12</c:v>
                </c:pt>
                <c:pt idx="269">
                  <c:v>2017.01</c:v>
                </c:pt>
                <c:pt idx="270">
                  <c:v>2017.02</c:v>
                </c:pt>
                <c:pt idx="271">
                  <c:v>2017.03</c:v>
                </c:pt>
                <c:pt idx="272">
                  <c:v>2017.04</c:v>
                </c:pt>
                <c:pt idx="273">
                  <c:v>2017.05</c:v>
                </c:pt>
                <c:pt idx="274">
                  <c:v>2017.06</c:v>
                </c:pt>
                <c:pt idx="275">
                  <c:v>2017.07</c:v>
                </c:pt>
                <c:pt idx="276">
                  <c:v>2017.08</c:v>
                </c:pt>
                <c:pt idx="277">
                  <c:v>2017.09</c:v>
                </c:pt>
                <c:pt idx="278">
                  <c:v>2017.10</c:v>
                </c:pt>
                <c:pt idx="279">
                  <c:v>2017.11</c:v>
                </c:pt>
                <c:pt idx="280">
                  <c:v>2017.12</c:v>
                </c:pt>
                <c:pt idx="281">
                  <c:v>2018.01</c:v>
                </c:pt>
                <c:pt idx="282">
                  <c:v>2018.02</c:v>
                </c:pt>
                <c:pt idx="283">
                  <c:v>2018.03</c:v>
                </c:pt>
                <c:pt idx="284">
                  <c:v>2018.04</c:v>
                </c:pt>
                <c:pt idx="285">
                  <c:v>2018.05</c:v>
                </c:pt>
                <c:pt idx="286">
                  <c:v>2018.06</c:v>
                </c:pt>
                <c:pt idx="287">
                  <c:v>2018.07</c:v>
                </c:pt>
                <c:pt idx="288">
                  <c:v>2018.08</c:v>
                </c:pt>
                <c:pt idx="289">
                  <c:v>2018.09</c:v>
                </c:pt>
                <c:pt idx="290">
                  <c:v>2018.10</c:v>
                </c:pt>
                <c:pt idx="291">
                  <c:v>2018.11</c:v>
                </c:pt>
                <c:pt idx="292">
                  <c:v>2018.12</c:v>
                </c:pt>
                <c:pt idx="293">
                  <c:v>2019.01</c:v>
                </c:pt>
                <c:pt idx="294">
                  <c:v>2019.02</c:v>
                </c:pt>
                <c:pt idx="295">
                  <c:v>2019.03</c:v>
                </c:pt>
                <c:pt idx="296">
                  <c:v>2019.04</c:v>
                </c:pt>
                <c:pt idx="297">
                  <c:v>2019.05</c:v>
                </c:pt>
                <c:pt idx="298">
                  <c:v>2019.06</c:v>
                </c:pt>
                <c:pt idx="299">
                  <c:v>2019.07</c:v>
                </c:pt>
                <c:pt idx="300">
                  <c:v>2019.08</c:v>
                </c:pt>
                <c:pt idx="301">
                  <c:v>2019.09</c:v>
                </c:pt>
                <c:pt idx="302">
                  <c:v>2019.10</c:v>
                </c:pt>
              </c:strCache>
            </c:strRef>
          </c:cat>
          <c:val>
            <c:numRef>
              <c:f>'[1]R$ US$ '!$D$23:$D$325</c:f>
              <c:numCache>
                <c:formatCode>General</c:formatCode>
                <c:ptCount val="303"/>
                <c:pt idx="0">
                  <c:v>0.9</c:v>
                </c:pt>
                <c:pt idx="1">
                  <c:v>0.87</c:v>
                </c:pt>
                <c:pt idx="2">
                  <c:v>0.85</c:v>
                </c:pt>
                <c:pt idx="3">
                  <c:v>0.84</c:v>
                </c:pt>
                <c:pt idx="4">
                  <c:v>0.85</c:v>
                </c:pt>
                <c:pt idx="5">
                  <c:v>0.85</c:v>
                </c:pt>
                <c:pt idx="6">
                  <c:v>0.84</c:v>
                </c:pt>
                <c:pt idx="7">
                  <c:v>0.89</c:v>
                </c:pt>
                <c:pt idx="8">
                  <c:v>0.91</c:v>
                </c:pt>
                <c:pt idx="9">
                  <c:v>0.9</c:v>
                </c:pt>
                <c:pt idx="10">
                  <c:v>0.91</c:v>
                </c:pt>
                <c:pt idx="11">
                  <c:v>0.93</c:v>
                </c:pt>
                <c:pt idx="12">
                  <c:v>0.94</c:v>
                </c:pt>
                <c:pt idx="13">
                  <c:v>0.95</c:v>
                </c:pt>
                <c:pt idx="14">
                  <c:v>0.96</c:v>
                </c:pt>
                <c:pt idx="15">
                  <c:v>0.96</c:v>
                </c:pt>
                <c:pt idx="16">
                  <c:v>0.97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>
                  <c:v>0.99</c:v>
                </c:pt>
                <c:pt idx="21">
                  <c:v>1</c:v>
                </c:pt>
                <c:pt idx="22">
                  <c:v>1</c:v>
                </c:pt>
                <c:pt idx="23">
                  <c:v>1.01</c:v>
                </c:pt>
                <c:pt idx="24">
                  <c:v>1.01</c:v>
                </c:pt>
                <c:pt idx="25">
                  <c:v>1.02</c:v>
                </c:pt>
                <c:pt idx="26">
                  <c:v>1.03</c:v>
                </c:pt>
                <c:pt idx="27">
                  <c:v>1.03</c:v>
                </c:pt>
                <c:pt idx="28">
                  <c:v>1.04</c:v>
                </c:pt>
                <c:pt idx="29">
                  <c:v>1.04</c:v>
                </c:pt>
                <c:pt idx="30">
                  <c:v>1.05</c:v>
                </c:pt>
                <c:pt idx="31">
                  <c:v>1.06</c:v>
                </c:pt>
                <c:pt idx="32">
                  <c:v>1.06</c:v>
                </c:pt>
                <c:pt idx="33">
                  <c:v>1.07</c:v>
                </c:pt>
                <c:pt idx="34">
                  <c:v>1.07</c:v>
                </c:pt>
                <c:pt idx="35">
                  <c:v>1.08</c:v>
                </c:pt>
                <c:pt idx="36">
                  <c:v>1.0900000000000001</c:v>
                </c:pt>
                <c:pt idx="37">
                  <c:v>1.0900000000000001</c:v>
                </c:pt>
                <c:pt idx="38">
                  <c:v>1.1000000000000001</c:v>
                </c:pt>
                <c:pt idx="39">
                  <c:v>1.1100000000000001</c:v>
                </c:pt>
                <c:pt idx="40">
                  <c:v>1.1100000000000001</c:v>
                </c:pt>
                <c:pt idx="41">
                  <c:v>1.1200000000000001</c:v>
                </c:pt>
                <c:pt idx="42">
                  <c:v>1.1299999999999999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1.1499999999999999</c:v>
                </c:pt>
                <c:pt idx="47">
                  <c:v>1.1599999999999999</c:v>
                </c:pt>
                <c:pt idx="48">
                  <c:v>1.17</c:v>
                </c:pt>
                <c:pt idx="49">
                  <c:v>1.18</c:v>
                </c:pt>
                <c:pt idx="50">
                  <c:v>1.19</c:v>
                </c:pt>
                <c:pt idx="51">
                  <c:v>1.19</c:v>
                </c:pt>
                <c:pt idx="52">
                  <c:v>1.21</c:v>
                </c:pt>
                <c:pt idx="53">
                  <c:v>1.5</c:v>
                </c:pt>
                <c:pt idx="54">
                  <c:v>1.91</c:v>
                </c:pt>
                <c:pt idx="55">
                  <c:v>1.9</c:v>
                </c:pt>
                <c:pt idx="56">
                  <c:v>1.69</c:v>
                </c:pt>
                <c:pt idx="57">
                  <c:v>1.68</c:v>
                </c:pt>
                <c:pt idx="58">
                  <c:v>1.77</c:v>
                </c:pt>
                <c:pt idx="59">
                  <c:v>1.8</c:v>
                </c:pt>
                <c:pt idx="60">
                  <c:v>1.88</c:v>
                </c:pt>
                <c:pt idx="61">
                  <c:v>1.9</c:v>
                </c:pt>
                <c:pt idx="62">
                  <c:v>1.97</c:v>
                </c:pt>
                <c:pt idx="63">
                  <c:v>1.93</c:v>
                </c:pt>
                <c:pt idx="64">
                  <c:v>1.84</c:v>
                </c:pt>
                <c:pt idx="65">
                  <c:v>1.8</c:v>
                </c:pt>
                <c:pt idx="66">
                  <c:v>1.78</c:v>
                </c:pt>
                <c:pt idx="67">
                  <c:v>1.74</c:v>
                </c:pt>
                <c:pt idx="68">
                  <c:v>1.77</c:v>
                </c:pt>
                <c:pt idx="69">
                  <c:v>1.83</c:v>
                </c:pt>
                <c:pt idx="70">
                  <c:v>1.81</c:v>
                </c:pt>
                <c:pt idx="71">
                  <c:v>1.8</c:v>
                </c:pt>
                <c:pt idx="72">
                  <c:v>1.81</c:v>
                </c:pt>
                <c:pt idx="73">
                  <c:v>1.84</c:v>
                </c:pt>
                <c:pt idx="74">
                  <c:v>1.88</c:v>
                </c:pt>
                <c:pt idx="75">
                  <c:v>1.95</c:v>
                </c:pt>
                <c:pt idx="76">
                  <c:v>1.96</c:v>
                </c:pt>
                <c:pt idx="77">
                  <c:v>1.95</c:v>
                </c:pt>
                <c:pt idx="78">
                  <c:v>2</c:v>
                </c:pt>
                <c:pt idx="79">
                  <c:v>2.09</c:v>
                </c:pt>
                <c:pt idx="80">
                  <c:v>2.19</c:v>
                </c:pt>
                <c:pt idx="81">
                  <c:v>2.2999999999999998</c:v>
                </c:pt>
                <c:pt idx="82">
                  <c:v>2.38</c:v>
                </c:pt>
                <c:pt idx="83">
                  <c:v>2.4700000000000002</c:v>
                </c:pt>
                <c:pt idx="84">
                  <c:v>2.5099999999999998</c:v>
                </c:pt>
                <c:pt idx="85">
                  <c:v>2.67</c:v>
                </c:pt>
                <c:pt idx="86">
                  <c:v>2.74</c:v>
                </c:pt>
                <c:pt idx="87">
                  <c:v>2.54</c:v>
                </c:pt>
                <c:pt idx="88">
                  <c:v>2.36</c:v>
                </c:pt>
                <c:pt idx="89">
                  <c:v>2.38</c:v>
                </c:pt>
                <c:pt idx="90">
                  <c:v>2.42</c:v>
                </c:pt>
                <c:pt idx="91">
                  <c:v>2.35</c:v>
                </c:pt>
                <c:pt idx="92">
                  <c:v>2.3199999999999998</c:v>
                </c:pt>
                <c:pt idx="93">
                  <c:v>2.48</c:v>
                </c:pt>
                <c:pt idx="94">
                  <c:v>2.71</c:v>
                </c:pt>
                <c:pt idx="95">
                  <c:v>2.93</c:v>
                </c:pt>
                <c:pt idx="96">
                  <c:v>3.11</c:v>
                </c:pt>
                <c:pt idx="97">
                  <c:v>3.34</c:v>
                </c:pt>
                <c:pt idx="98">
                  <c:v>3.81</c:v>
                </c:pt>
                <c:pt idx="99">
                  <c:v>3.58</c:v>
                </c:pt>
                <c:pt idx="100">
                  <c:v>3.63</c:v>
                </c:pt>
                <c:pt idx="101">
                  <c:v>3.44</c:v>
                </c:pt>
                <c:pt idx="102">
                  <c:v>3.59</c:v>
                </c:pt>
                <c:pt idx="103">
                  <c:v>3.45</c:v>
                </c:pt>
                <c:pt idx="104">
                  <c:v>3.12</c:v>
                </c:pt>
                <c:pt idx="105">
                  <c:v>2.96</c:v>
                </c:pt>
                <c:pt idx="106">
                  <c:v>2.88</c:v>
                </c:pt>
                <c:pt idx="107">
                  <c:v>2.88</c:v>
                </c:pt>
                <c:pt idx="108">
                  <c:v>3</c:v>
                </c:pt>
                <c:pt idx="109">
                  <c:v>2.92</c:v>
                </c:pt>
                <c:pt idx="110">
                  <c:v>2.86</c:v>
                </c:pt>
                <c:pt idx="111">
                  <c:v>2.91</c:v>
                </c:pt>
                <c:pt idx="112">
                  <c:v>2.93</c:v>
                </c:pt>
                <c:pt idx="113">
                  <c:v>2.85</c:v>
                </c:pt>
                <c:pt idx="114">
                  <c:v>2.93</c:v>
                </c:pt>
                <c:pt idx="115">
                  <c:v>2.91</c:v>
                </c:pt>
                <c:pt idx="116">
                  <c:v>2.91</c:v>
                </c:pt>
                <c:pt idx="117">
                  <c:v>3.1</c:v>
                </c:pt>
                <c:pt idx="118">
                  <c:v>3.13</c:v>
                </c:pt>
                <c:pt idx="119">
                  <c:v>3.04</c:v>
                </c:pt>
                <c:pt idx="120">
                  <c:v>3</c:v>
                </c:pt>
                <c:pt idx="121">
                  <c:v>2.89</c:v>
                </c:pt>
                <c:pt idx="122">
                  <c:v>2.85</c:v>
                </c:pt>
                <c:pt idx="123">
                  <c:v>2.79</c:v>
                </c:pt>
                <c:pt idx="124">
                  <c:v>2.72</c:v>
                </c:pt>
                <c:pt idx="125">
                  <c:v>2.69</c:v>
                </c:pt>
                <c:pt idx="126">
                  <c:v>2.6</c:v>
                </c:pt>
                <c:pt idx="127">
                  <c:v>2.7</c:v>
                </c:pt>
                <c:pt idx="128">
                  <c:v>2.58</c:v>
                </c:pt>
                <c:pt idx="129">
                  <c:v>2.4500000000000002</c:v>
                </c:pt>
                <c:pt idx="130">
                  <c:v>2.41</c:v>
                </c:pt>
                <c:pt idx="131">
                  <c:v>2.37</c:v>
                </c:pt>
                <c:pt idx="132">
                  <c:v>2.36</c:v>
                </c:pt>
                <c:pt idx="133">
                  <c:v>2.29</c:v>
                </c:pt>
                <c:pt idx="134">
                  <c:v>2.2599999999999998</c:v>
                </c:pt>
                <c:pt idx="135">
                  <c:v>2.21</c:v>
                </c:pt>
                <c:pt idx="136">
                  <c:v>2.29</c:v>
                </c:pt>
                <c:pt idx="137">
                  <c:v>2.27</c:v>
                </c:pt>
                <c:pt idx="138">
                  <c:v>2.16</c:v>
                </c:pt>
                <c:pt idx="139">
                  <c:v>2.15</c:v>
                </c:pt>
                <c:pt idx="140">
                  <c:v>2.13</c:v>
                </c:pt>
                <c:pt idx="141">
                  <c:v>2.1800000000000002</c:v>
                </c:pt>
                <c:pt idx="142">
                  <c:v>2.25</c:v>
                </c:pt>
                <c:pt idx="143">
                  <c:v>2.19</c:v>
                </c:pt>
                <c:pt idx="144">
                  <c:v>2.16</c:v>
                </c:pt>
                <c:pt idx="145">
                  <c:v>2.17</c:v>
                </c:pt>
                <c:pt idx="146">
                  <c:v>2.15</c:v>
                </c:pt>
                <c:pt idx="147">
                  <c:v>2.16</c:v>
                </c:pt>
                <c:pt idx="148">
                  <c:v>2.15</c:v>
                </c:pt>
                <c:pt idx="149">
                  <c:v>2.14</c:v>
                </c:pt>
                <c:pt idx="150">
                  <c:v>2.1</c:v>
                </c:pt>
                <c:pt idx="151">
                  <c:v>2.09</c:v>
                </c:pt>
                <c:pt idx="152">
                  <c:v>2.0299999999999998</c:v>
                </c:pt>
                <c:pt idx="153">
                  <c:v>1.98</c:v>
                </c:pt>
                <c:pt idx="154">
                  <c:v>1.93</c:v>
                </c:pt>
                <c:pt idx="155">
                  <c:v>1.88</c:v>
                </c:pt>
                <c:pt idx="156">
                  <c:v>1.97</c:v>
                </c:pt>
                <c:pt idx="157">
                  <c:v>1.9</c:v>
                </c:pt>
                <c:pt idx="158">
                  <c:v>1.8</c:v>
                </c:pt>
                <c:pt idx="159">
                  <c:v>1.77</c:v>
                </c:pt>
                <c:pt idx="160">
                  <c:v>1.79</c:v>
                </c:pt>
                <c:pt idx="161">
                  <c:v>1.77</c:v>
                </c:pt>
                <c:pt idx="162">
                  <c:v>1.73</c:v>
                </c:pt>
                <c:pt idx="163">
                  <c:v>1.71</c:v>
                </c:pt>
                <c:pt idx="164">
                  <c:v>1.69</c:v>
                </c:pt>
                <c:pt idx="165">
                  <c:v>1.66</c:v>
                </c:pt>
                <c:pt idx="166">
                  <c:v>1.62</c:v>
                </c:pt>
                <c:pt idx="167">
                  <c:v>1.59</c:v>
                </c:pt>
                <c:pt idx="168">
                  <c:v>1.61</c:v>
                </c:pt>
                <c:pt idx="169">
                  <c:v>1.8</c:v>
                </c:pt>
                <c:pt idx="170">
                  <c:v>2.17</c:v>
                </c:pt>
                <c:pt idx="171">
                  <c:v>2.27</c:v>
                </c:pt>
                <c:pt idx="172">
                  <c:v>2.39</c:v>
                </c:pt>
                <c:pt idx="173">
                  <c:v>2.31</c:v>
                </c:pt>
                <c:pt idx="174">
                  <c:v>2.31</c:v>
                </c:pt>
                <c:pt idx="175">
                  <c:v>2.31</c:v>
                </c:pt>
                <c:pt idx="176">
                  <c:v>2.21</c:v>
                </c:pt>
                <c:pt idx="177">
                  <c:v>2.06</c:v>
                </c:pt>
                <c:pt idx="178">
                  <c:v>1.96</c:v>
                </c:pt>
                <c:pt idx="179">
                  <c:v>1.93</c:v>
                </c:pt>
                <c:pt idx="180">
                  <c:v>1.85</c:v>
                </c:pt>
                <c:pt idx="181">
                  <c:v>1.82</c:v>
                </c:pt>
                <c:pt idx="182">
                  <c:v>1.74</c:v>
                </c:pt>
                <c:pt idx="183">
                  <c:v>1.73</c:v>
                </c:pt>
                <c:pt idx="184">
                  <c:v>1.75</c:v>
                </c:pt>
                <c:pt idx="185">
                  <c:v>1.78</c:v>
                </c:pt>
                <c:pt idx="186">
                  <c:v>1.84</c:v>
                </c:pt>
                <c:pt idx="187">
                  <c:v>1.79</c:v>
                </c:pt>
                <c:pt idx="188">
                  <c:v>1.76</c:v>
                </c:pt>
                <c:pt idx="189">
                  <c:v>1.81</c:v>
                </c:pt>
                <c:pt idx="190">
                  <c:v>1.81</c:v>
                </c:pt>
                <c:pt idx="191">
                  <c:v>1.77</c:v>
                </c:pt>
                <c:pt idx="192">
                  <c:v>1.76</c:v>
                </c:pt>
                <c:pt idx="193">
                  <c:v>1.72</c:v>
                </c:pt>
                <c:pt idx="194">
                  <c:v>1.69</c:v>
                </c:pt>
                <c:pt idx="195">
                  <c:v>1.71</c:v>
                </c:pt>
                <c:pt idx="196">
                  <c:v>1.69</c:v>
                </c:pt>
                <c:pt idx="197">
                  <c:v>1.67</c:v>
                </c:pt>
                <c:pt idx="198">
                  <c:v>1.67</c:v>
                </c:pt>
                <c:pt idx="199">
                  <c:v>1.66</c:v>
                </c:pt>
                <c:pt idx="200">
                  <c:v>1.59</c:v>
                </c:pt>
                <c:pt idx="201">
                  <c:v>1.61</c:v>
                </c:pt>
                <c:pt idx="202">
                  <c:v>1.59</c:v>
                </c:pt>
                <c:pt idx="203">
                  <c:v>1.56</c:v>
                </c:pt>
                <c:pt idx="204">
                  <c:v>1.6</c:v>
                </c:pt>
                <c:pt idx="205">
                  <c:v>1.75</c:v>
                </c:pt>
                <c:pt idx="206">
                  <c:v>1.77</c:v>
                </c:pt>
                <c:pt idx="207">
                  <c:v>1.79</c:v>
                </c:pt>
                <c:pt idx="208">
                  <c:v>1.84</c:v>
                </c:pt>
                <c:pt idx="209">
                  <c:v>1.79</c:v>
                </c:pt>
                <c:pt idx="210">
                  <c:v>1.72</c:v>
                </c:pt>
                <c:pt idx="211">
                  <c:v>1.8</c:v>
                </c:pt>
                <c:pt idx="212">
                  <c:v>1.85</c:v>
                </c:pt>
                <c:pt idx="213">
                  <c:v>1.99</c:v>
                </c:pt>
                <c:pt idx="214">
                  <c:v>2.0499999999999998</c:v>
                </c:pt>
                <c:pt idx="215">
                  <c:v>2.0299999999999998</c:v>
                </c:pt>
                <c:pt idx="216">
                  <c:v>2.0299999999999998</c:v>
                </c:pt>
                <c:pt idx="217">
                  <c:v>2.0299999999999998</c:v>
                </c:pt>
                <c:pt idx="218">
                  <c:v>2.0299999999999998</c:v>
                </c:pt>
                <c:pt idx="219">
                  <c:v>2.0699999999999998</c:v>
                </c:pt>
                <c:pt idx="220">
                  <c:v>2.08</c:v>
                </c:pt>
                <c:pt idx="221">
                  <c:v>2.0299999999999998</c:v>
                </c:pt>
                <c:pt idx="222">
                  <c:v>1.97</c:v>
                </c:pt>
                <c:pt idx="223">
                  <c:v>1.98</c:v>
                </c:pt>
                <c:pt idx="224">
                  <c:v>2</c:v>
                </c:pt>
                <c:pt idx="225">
                  <c:v>2.0299999999999998</c:v>
                </c:pt>
                <c:pt idx="226">
                  <c:v>2.17</c:v>
                </c:pt>
                <c:pt idx="227">
                  <c:v>2.25</c:v>
                </c:pt>
                <c:pt idx="228">
                  <c:v>2.34</c:v>
                </c:pt>
                <c:pt idx="229">
                  <c:v>2.27</c:v>
                </c:pt>
                <c:pt idx="230">
                  <c:v>2.19</c:v>
                </c:pt>
                <c:pt idx="231">
                  <c:v>2.2999999999999998</c:v>
                </c:pt>
                <c:pt idx="232">
                  <c:v>2.35</c:v>
                </c:pt>
                <c:pt idx="233">
                  <c:v>2.38</c:v>
                </c:pt>
                <c:pt idx="234">
                  <c:v>2.38</c:v>
                </c:pt>
                <c:pt idx="235">
                  <c:v>2.33</c:v>
                </c:pt>
                <c:pt idx="236">
                  <c:v>2.23</c:v>
                </c:pt>
                <c:pt idx="237">
                  <c:v>2.2200000000000002</c:v>
                </c:pt>
                <c:pt idx="238">
                  <c:v>2.2400000000000002</c:v>
                </c:pt>
                <c:pt idx="239">
                  <c:v>2.2200000000000002</c:v>
                </c:pt>
                <c:pt idx="240">
                  <c:v>2.27</c:v>
                </c:pt>
                <c:pt idx="241">
                  <c:v>2.33</c:v>
                </c:pt>
                <c:pt idx="242">
                  <c:v>2.4500000000000002</c:v>
                </c:pt>
                <c:pt idx="243">
                  <c:v>2.5499999999999998</c:v>
                </c:pt>
                <c:pt idx="244">
                  <c:v>2.64</c:v>
                </c:pt>
                <c:pt idx="245">
                  <c:v>2.63</c:v>
                </c:pt>
                <c:pt idx="246">
                  <c:v>2.82</c:v>
                </c:pt>
                <c:pt idx="247">
                  <c:v>3.14</c:v>
                </c:pt>
                <c:pt idx="248">
                  <c:v>3.04</c:v>
                </c:pt>
                <c:pt idx="249">
                  <c:v>3.06</c:v>
                </c:pt>
                <c:pt idx="250">
                  <c:v>3.11</c:v>
                </c:pt>
                <c:pt idx="251">
                  <c:v>3.22</c:v>
                </c:pt>
                <c:pt idx="252">
                  <c:v>3.51</c:v>
                </c:pt>
                <c:pt idx="253">
                  <c:v>3.91</c:v>
                </c:pt>
                <c:pt idx="254">
                  <c:v>3.88</c:v>
                </c:pt>
                <c:pt idx="255">
                  <c:v>3.78</c:v>
                </c:pt>
                <c:pt idx="256">
                  <c:v>3.87</c:v>
                </c:pt>
                <c:pt idx="257">
                  <c:v>4.05</c:v>
                </c:pt>
                <c:pt idx="258">
                  <c:v>3.97</c:v>
                </c:pt>
                <c:pt idx="259">
                  <c:v>3.7</c:v>
                </c:pt>
                <c:pt idx="260">
                  <c:v>3.57</c:v>
                </c:pt>
                <c:pt idx="261">
                  <c:v>3.54</c:v>
                </c:pt>
                <c:pt idx="262">
                  <c:v>3.42</c:v>
                </c:pt>
                <c:pt idx="263">
                  <c:v>3.28</c:v>
                </c:pt>
                <c:pt idx="264">
                  <c:v>3.21</c:v>
                </c:pt>
                <c:pt idx="265">
                  <c:v>3.26</c:v>
                </c:pt>
                <c:pt idx="266">
                  <c:v>3.19</c:v>
                </c:pt>
                <c:pt idx="267">
                  <c:v>3.34</c:v>
                </c:pt>
                <c:pt idx="268">
                  <c:v>3.35</c:v>
                </c:pt>
                <c:pt idx="269">
                  <c:v>3.2</c:v>
                </c:pt>
                <c:pt idx="270">
                  <c:v>3.1</c:v>
                </c:pt>
                <c:pt idx="271">
                  <c:v>3.13</c:v>
                </c:pt>
                <c:pt idx="272">
                  <c:v>3.14</c:v>
                </c:pt>
                <c:pt idx="273">
                  <c:v>3.21</c:v>
                </c:pt>
                <c:pt idx="274">
                  <c:v>3.3</c:v>
                </c:pt>
                <c:pt idx="275">
                  <c:v>3.21</c:v>
                </c:pt>
                <c:pt idx="276">
                  <c:v>3.15</c:v>
                </c:pt>
                <c:pt idx="277">
                  <c:v>3.13</c:v>
                </c:pt>
                <c:pt idx="278">
                  <c:v>3.19</c:v>
                </c:pt>
                <c:pt idx="279">
                  <c:v>3.26</c:v>
                </c:pt>
                <c:pt idx="280">
                  <c:v>3.29</c:v>
                </c:pt>
                <c:pt idx="281">
                  <c:v>3.21</c:v>
                </c:pt>
                <c:pt idx="282">
                  <c:v>3.24</c:v>
                </c:pt>
                <c:pt idx="283">
                  <c:v>3.28</c:v>
                </c:pt>
                <c:pt idx="284">
                  <c:v>3.41</c:v>
                </c:pt>
                <c:pt idx="285">
                  <c:v>3.64</c:v>
                </c:pt>
                <c:pt idx="286">
                  <c:v>3.77</c:v>
                </c:pt>
                <c:pt idx="287">
                  <c:v>3.83</c:v>
                </c:pt>
                <c:pt idx="288">
                  <c:v>3.93</c:v>
                </c:pt>
                <c:pt idx="289">
                  <c:v>4.12</c:v>
                </c:pt>
                <c:pt idx="290">
                  <c:v>3.76</c:v>
                </c:pt>
                <c:pt idx="291">
                  <c:v>3.79</c:v>
                </c:pt>
                <c:pt idx="292">
                  <c:v>3.88</c:v>
                </c:pt>
                <c:pt idx="293">
                  <c:v>3.74</c:v>
                </c:pt>
                <c:pt idx="294">
                  <c:v>3.72</c:v>
                </c:pt>
                <c:pt idx="295">
                  <c:v>3.85</c:v>
                </c:pt>
                <c:pt idx="296">
                  <c:v>3.9</c:v>
                </c:pt>
                <c:pt idx="297">
                  <c:v>4</c:v>
                </c:pt>
                <c:pt idx="298">
                  <c:v>3.86</c:v>
                </c:pt>
                <c:pt idx="299">
                  <c:v>3.78</c:v>
                </c:pt>
                <c:pt idx="300">
                  <c:v>4.0199999999999996</c:v>
                </c:pt>
                <c:pt idx="301">
                  <c:v>4.12</c:v>
                </c:pt>
                <c:pt idx="302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9-B949-856F-87C35EC61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19488"/>
        <c:axId val="100797904"/>
      </c:lineChart>
      <c:catAx>
        <c:axId val="971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0797904"/>
        <c:crosses val="autoZero"/>
        <c:auto val="1"/>
        <c:lblAlgn val="ctr"/>
        <c:lblOffset val="100"/>
        <c:noMultiLvlLbl val="0"/>
      </c:catAx>
      <c:valAx>
        <c:axId val="1007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9711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DIVIDA PUBLICA % PIB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'DIVIDA PUBLICA % PIB STP-202010'!$A$2:$A$226</c:f>
              <c:numCache>
                <c:formatCode>mmm\-yy</c:formatCode>
                <c:ptCount val="225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>
                  <c:v>42767</c:v>
                </c:pt>
                <c:pt idx="183">
                  <c:v>42795</c:v>
                </c:pt>
                <c:pt idx="184">
                  <c:v>42826</c:v>
                </c:pt>
                <c:pt idx="185">
                  <c:v>42856</c:v>
                </c:pt>
                <c:pt idx="186">
                  <c:v>42887</c:v>
                </c:pt>
                <c:pt idx="187">
                  <c:v>42917</c:v>
                </c:pt>
                <c:pt idx="188">
                  <c:v>42948</c:v>
                </c:pt>
                <c:pt idx="189">
                  <c:v>42979</c:v>
                </c:pt>
                <c:pt idx="190">
                  <c:v>43009</c:v>
                </c:pt>
                <c:pt idx="191">
                  <c:v>43040</c:v>
                </c:pt>
                <c:pt idx="192">
                  <c:v>43070</c:v>
                </c:pt>
                <c:pt idx="193">
                  <c:v>43101</c:v>
                </c:pt>
                <c:pt idx="194">
                  <c:v>43132</c:v>
                </c:pt>
                <c:pt idx="195">
                  <c:v>43160</c:v>
                </c:pt>
                <c:pt idx="196">
                  <c:v>43191</c:v>
                </c:pt>
                <c:pt idx="197">
                  <c:v>43221</c:v>
                </c:pt>
                <c:pt idx="198">
                  <c:v>43252</c:v>
                </c:pt>
                <c:pt idx="199">
                  <c:v>43282</c:v>
                </c:pt>
                <c:pt idx="200">
                  <c:v>43313</c:v>
                </c:pt>
                <c:pt idx="201">
                  <c:v>43344</c:v>
                </c:pt>
                <c:pt idx="202">
                  <c:v>43374</c:v>
                </c:pt>
                <c:pt idx="203">
                  <c:v>43405</c:v>
                </c:pt>
                <c:pt idx="204">
                  <c:v>43435</c:v>
                </c:pt>
                <c:pt idx="205">
                  <c:v>43466</c:v>
                </c:pt>
                <c:pt idx="206">
                  <c:v>43497</c:v>
                </c:pt>
                <c:pt idx="207">
                  <c:v>43525</c:v>
                </c:pt>
                <c:pt idx="208">
                  <c:v>43556</c:v>
                </c:pt>
                <c:pt idx="209">
                  <c:v>43586</c:v>
                </c:pt>
                <c:pt idx="210">
                  <c:v>43617</c:v>
                </c:pt>
                <c:pt idx="211">
                  <c:v>43647</c:v>
                </c:pt>
                <c:pt idx="212">
                  <c:v>43678</c:v>
                </c:pt>
                <c:pt idx="213">
                  <c:v>43709</c:v>
                </c:pt>
                <c:pt idx="214">
                  <c:v>43739</c:v>
                </c:pt>
                <c:pt idx="215">
                  <c:v>43770</c:v>
                </c:pt>
                <c:pt idx="216">
                  <c:v>43800</c:v>
                </c:pt>
                <c:pt idx="217">
                  <c:v>43831</c:v>
                </c:pt>
                <c:pt idx="218">
                  <c:v>43862</c:v>
                </c:pt>
                <c:pt idx="219">
                  <c:v>43891</c:v>
                </c:pt>
                <c:pt idx="220">
                  <c:v>43922</c:v>
                </c:pt>
                <c:pt idx="221">
                  <c:v>43952</c:v>
                </c:pt>
                <c:pt idx="222">
                  <c:v>43983</c:v>
                </c:pt>
                <c:pt idx="223">
                  <c:v>44013</c:v>
                </c:pt>
                <c:pt idx="224">
                  <c:v>44044</c:v>
                </c:pt>
              </c:numCache>
            </c:numRef>
          </c:cat>
          <c:val>
            <c:numRef>
              <c:f>'DIVIDA PUBLICA % PIB STP-202010'!$B$2:$B$226</c:f>
              <c:numCache>
                <c:formatCode>General</c:formatCode>
                <c:ptCount val="225"/>
                <c:pt idx="0">
                  <c:v>51.49</c:v>
                </c:pt>
                <c:pt idx="1">
                  <c:v>52.28</c:v>
                </c:pt>
                <c:pt idx="2">
                  <c:v>51.43</c:v>
                </c:pt>
                <c:pt idx="3">
                  <c:v>51.01</c:v>
                </c:pt>
                <c:pt idx="4">
                  <c:v>50.95</c:v>
                </c:pt>
                <c:pt idx="5">
                  <c:v>52.17</c:v>
                </c:pt>
                <c:pt idx="6">
                  <c:v>54.54</c:v>
                </c:pt>
                <c:pt idx="7">
                  <c:v>58.79</c:v>
                </c:pt>
                <c:pt idx="8">
                  <c:v>55.91</c:v>
                </c:pt>
                <c:pt idx="9">
                  <c:v>62.45</c:v>
                </c:pt>
                <c:pt idx="10">
                  <c:v>60.4</c:v>
                </c:pt>
                <c:pt idx="11">
                  <c:v>59.85</c:v>
                </c:pt>
                <c:pt idx="12">
                  <c:v>59.93</c:v>
                </c:pt>
                <c:pt idx="13">
                  <c:v>59.91</c:v>
                </c:pt>
                <c:pt idx="14">
                  <c:v>60.2</c:v>
                </c:pt>
                <c:pt idx="15">
                  <c:v>58.46</c:v>
                </c:pt>
                <c:pt idx="16">
                  <c:v>54.43</c:v>
                </c:pt>
                <c:pt idx="17">
                  <c:v>54.96</c:v>
                </c:pt>
                <c:pt idx="18">
                  <c:v>54.42</c:v>
                </c:pt>
                <c:pt idx="19">
                  <c:v>55.06</c:v>
                </c:pt>
                <c:pt idx="20">
                  <c:v>55.43</c:v>
                </c:pt>
                <c:pt idx="21">
                  <c:v>54.73</c:v>
                </c:pt>
                <c:pt idx="22">
                  <c:v>53.91</c:v>
                </c:pt>
                <c:pt idx="23">
                  <c:v>54.36</c:v>
                </c:pt>
                <c:pt idx="24">
                  <c:v>54.26</c:v>
                </c:pt>
                <c:pt idx="25">
                  <c:v>54.03</c:v>
                </c:pt>
                <c:pt idx="26">
                  <c:v>53.75</c:v>
                </c:pt>
                <c:pt idx="27">
                  <c:v>53.19</c:v>
                </c:pt>
                <c:pt idx="28">
                  <c:v>52.99</c:v>
                </c:pt>
                <c:pt idx="29">
                  <c:v>53.53</c:v>
                </c:pt>
                <c:pt idx="30">
                  <c:v>52.83</c:v>
                </c:pt>
                <c:pt idx="31">
                  <c:v>52.02</c:v>
                </c:pt>
                <c:pt idx="32">
                  <c:v>51.37</c:v>
                </c:pt>
                <c:pt idx="33">
                  <c:v>50.86</c:v>
                </c:pt>
                <c:pt idx="34">
                  <c:v>50.76</c:v>
                </c:pt>
                <c:pt idx="35">
                  <c:v>50.06</c:v>
                </c:pt>
                <c:pt idx="36">
                  <c:v>50.19</c:v>
                </c:pt>
                <c:pt idx="37">
                  <c:v>49.57</c:v>
                </c:pt>
                <c:pt idx="38">
                  <c:v>49.32</c:v>
                </c:pt>
                <c:pt idx="39">
                  <c:v>49.31</c:v>
                </c:pt>
                <c:pt idx="40">
                  <c:v>48.29</c:v>
                </c:pt>
                <c:pt idx="41">
                  <c:v>47.91</c:v>
                </c:pt>
                <c:pt idx="42">
                  <c:v>48.04</c:v>
                </c:pt>
                <c:pt idx="43">
                  <c:v>48.15</c:v>
                </c:pt>
                <c:pt idx="44">
                  <c:v>47.98</c:v>
                </c:pt>
                <c:pt idx="45">
                  <c:v>47.65</c:v>
                </c:pt>
                <c:pt idx="46">
                  <c:v>47.53</c:v>
                </c:pt>
                <c:pt idx="47">
                  <c:v>47.43</c:v>
                </c:pt>
                <c:pt idx="48">
                  <c:v>47.92</c:v>
                </c:pt>
                <c:pt idx="49">
                  <c:v>47.78</c:v>
                </c:pt>
                <c:pt idx="50">
                  <c:v>47.72</c:v>
                </c:pt>
                <c:pt idx="51">
                  <c:v>47.66</c:v>
                </c:pt>
                <c:pt idx="52">
                  <c:v>47.2</c:v>
                </c:pt>
                <c:pt idx="53">
                  <c:v>47.09</c:v>
                </c:pt>
                <c:pt idx="54">
                  <c:v>46.96</c:v>
                </c:pt>
                <c:pt idx="55">
                  <c:v>46.81</c:v>
                </c:pt>
                <c:pt idx="56">
                  <c:v>46.59</c:v>
                </c:pt>
                <c:pt idx="57">
                  <c:v>46.57</c:v>
                </c:pt>
                <c:pt idx="58">
                  <c:v>46.19</c:v>
                </c:pt>
                <c:pt idx="59">
                  <c:v>46.02</c:v>
                </c:pt>
                <c:pt idx="60">
                  <c:v>46.49</c:v>
                </c:pt>
                <c:pt idx="61">
                  <c:v>45.94</c:v>
                </c:pt>
                <c:pt idx="62">
                  <c:v>45.85</c:v>
                </c:pt>
                <c:pt idx="63">
                  <c:v>45.81</c:v>
                </c:pt>
                <c:pt idx="64">
                  <c:v>45.09</c:v>
                </c:pt>
                <c:pt idx="65">
                  <c:v>45.24</c:v>
                </c:pt>
                <c:pt idx="66">
                  <c:v>44.8</c:v>
                </c:pt>
                <c:pt idx="67">
                  <c:v>44.74</c:v>
                </c:pt>
                <c:pt idx="68">
                  <c:v>44.1</c:v>
                </c:pt>
                <c:pt idx="69">
                  <c:v>44.59</c:v>
                </c:pt>
                <c:pt idx="70">
                  <c:v>44.59</c:v>
                </c:pt>
                <c:pt idx="71">
                  <c:v>44.1</c:v>
                </c:pt>
                <c:pt idx="72">
                  <c:v>44.55</c:v>
                </c:pt>
                <c:pt idx="73">
                  <c:v>43.71</c:v>
                </c:pt>
                <c:pt idx="74">
                  <c:v>43.8</c:v>
                </c:pt>
                <c:pt idx="75">
                  <c:v>43</c:v>
                </c:pt>
                <c:pt idx="76">
                  <c:v>42.82</c:v>
                </c:pt>
                <c:pt idx="77">
                  <c:v>43.03</c:v>
                </c:pt>
                <c:pt idx="78">
                  <c:v>42.89</c:v>
                </c:pt>
                <c:pt idx="79">
                  <c:v>42.68</c:v>
                </c:pt>
                <c:pt idx="80">
                  <c:v>41.98</c:v>
                </c:pt>
                <c:pt idx="81">
                  <c:v>39.96</c:v>
                </c:pt>
                <c:pt idx="82">
                  <c:v>38.31</c:v>
                </c:pt>
                <c:pt idx="83">
                  <c:v>36.96</c:v>
                </c:pt>
                <c:pt idx="84">
                  <c:v>37.57</c:v>
                </c:pt>
                <c:pt idx="85">
                  <c:v>38.04</c:v>
                </c:pt>
                <c:pt idx="86">
                  <c:v>38</c:v>
                </c:pt>
                <c:pt idx="87">
                  <c:v>38.04</c:v>
                </c:pt>
                <c:pt idx="88">
                  <c:v>38.65</c:v>
                </c:pt>
                <c:pt idx="89">
                  <c:v>39.65</c:v>
                </c:pt>
                <c:pt idx="90">
                  <c:v>39.979999999999997</c:v>
                </c:pt>
                <c:pt idx="91">
                  <c:v>40.68</c:v>
                </c:pt>
                <c:pt idx="92">
                  <c:v>40.659999999999997</c:v>
                </c:pt>
                <c:pt idx="93">
                  <c:v>41.56</c:v>
                </c:pt>
                <c:pt idx="94">
                  <c:v>41.46</c:v>
                </c:pt>
                <c:pt idx="95">
                  <c:v>40.99</c:v>
                </c:pt>
                <c:pt idx="96">
                  <c:v>40.880000000000003</c:v>
                </c:pt>
                <c:pt idx="97">
                  <c:v>39.6</c:v>
                </c:pt>
                <c:pt idx="98">
                  <c:v>39.81</c:v>
                </c:pt>
                <c:pt idx="99">
                  <c:v>39.909999999999997</c:v>
                </c:pt>
                <c:pt idx="100">
                  <c:v>39.479999999999997</c:v>
                </c:pt>
                <c:pt idx="101">
                  <c:v>38.979999999999997</c:v>
                </c:pt>
                <c:pt idx="102">
                  <c:v>38.89</c:v>
                </c:pt>
                <c:pt idx="103">
                  <c:v>39</c:v>
                </c:pt>
                <c:pt idx="104">
                  <c:v>38.76</c:v>
                </c:pt>
                <c:pt idx="105">
                  <c:v>38.22</c:v>
                </c:pt>
                <c:pt idx="106">
                  <c:v>37.880000000000003</c:v>
                </c:pt>
                <c:pt idx="107">
                  <c:v>37.74</c:v>
                </c:pt>
                <c:pt idx="108">
                  <c:v>37.979999999999997</c:v>
                </c:pt>
                <c:pt idx="109">
                  <c:v>37.56</c:v>
                </c:pt>
                <c:pt idx="110">
                  <c:v>37.479999999999997</c:v>
                </c:pt>
                <c:pt idx="111">
                  <c:v>37.53</c:v>
                </c:pt>
                <c:pt idx="112">
                  <c:v>37.42</c:v>
                </c:pt>
                <c:pt idx="113">
                  <c:v>37.28</c:v>
                </c:pt>
                <c:pt idx="114">
                  <c:v>37.08</c:v>
                </c:pt>
                <c:pt idx="115">
                  <c:v>36.799999999999997</c:v>
                </c:pt>
                <c:pt idx="116">
                  <c:v>36.520000000000003</c:v>
                </c:pt>
                <c:pt idx="117">
                  <c:v>34.67</c:v>
                </c:pt>
                <c:pt idx="118">
                  <c:v>35.64</c:v>
                </c:pt>
                <c:pt idx="119">
                  <c:v>34.76</c:v>
                </c:pt>
                <c:pt idx="120">
                  <c:v>34.47</c:v>
                </c:pt>
                <c:pt idx="121">
                  <c:v>35.020000000000003</c:v>
                </c:pt>
                <c:pt idx="122">
                  <c:v>35.19</c:v>
                </c:pt>
                <c:pt idx="123">
                  <c:v>34.26</c:v>
                </c:pt>
                <c:pt idx="124">
                  <c:v>33.49</c:v>
                </c:pt>
                <c:pt idx="125">
                  <c:v>32.74</c:v>
                </c:pt>
                <c:pt idx="126">
                  <c:v>32.78</c:v>
                </c:pt>
                <c:pt idx="127">
                  <c:v>32.51</c:v>
                </c:pt>
                <c:pt idx="128">
                  <c:v>32.6</c:v>
                </c:pt>
                <c:pt idx="129">
                  <c:v>32.619999999999997</c:v>
                </c:pt>
                <c:pt idx="130">
                  <c:v>32.46</c:v>
                </c:pt>
                <c:pt idx="131">
                  <c:v>32.1</c:v>
                </c:pt>
                <c:pt idx="132">
                  <c:v>32.19</c:v>
                </c:pt>
                <c:pt idx="133">
                  <c:v>32.159999999999997</c:v>
                </c:pt>
                <c:pt idx="134">
                  <c:v>32.57</c:v>
                </c:pt>
                <c:pt idx="135">
                  <c:v>32.4</c:v>
                </c:pt>
                <c:pt idx="136">
                  <c:v>32.159999999999997</c:v>
                </c:pt>
                <c:pt idx="137">
                  <c:v>31.53</c:v>
                </c:pt>
                <c:pt idx="138">
                  <c:v>31.19</c:v>
                </c:pt>
                <c:pt idx="139">
                  <c:v>30.79</c:v>
                </c:pt>
                <c:pt idx="140">
                  <c:v>30.58</c:v>
                </c:pt>
                <c:pt idx="141">
                  <c:v>31.51</c:v>
                </c:pt>
                <c:pt idx="142">
                  <c:v>31.61</c:v>
                </c:pt>
                <c:pt idx="143">
                  <c:v>30.58</c:v>
                </c:pt>
                <c:pt idx="144">
                  <c:v>30.5</c:v>
                </c:pt>
                <c:pt idx="145">
                  <c:v>30</c:v>
                </c:pt>
                <c:pt idx="146">
                  <c:v>30.35</c:v>
                </c:pt>
                <c:pt idx="147">
                  <c:v>30.78</c:v>
                </c:pt>
                <c:pt idx="148">
                  <c:v>30.76</c:v>
                </c:pt>
                <c:pt idx="149">
                  <c:v>31.08</c:v>
                </c:pt>
                <c:pt idx="150">
                  <c:v>31.48</c:v>
                </c:pt>
                <c:pt idx="151">
                  <c:v>31.62</c:v>
                </c:pt>
                <c:pt idx="152">
                  <c:v>32.15</c:v>
                </c:pt>
                <c:pt idx="153">
                  <c:v>32.07</c:v>
                </c:pt>
                <c:pt idx="154">
                  <c:v>32.22</c:v>
                </c:pt>
                <c:pt idx="155">
                  <c:v>32.17</c:v>
                </c:pt>
                <c:pt idx="156">
                  <c:v>32.590000000000003</c:v>
                </c:pt>
                <c:pt idx="157">
                  <c:v>32.5</c:v>
                </c:pt>
                <c:pt idx="158">
                  <c:v>32.31</c:v>
                </c:pt>
                <c:pt idx="159">
                  <c:v>31.58</c:v>
                </c:pt>
                <c:pt idx="160">
                  <c:v>32.35</c:v>
                </c:pt>
                <c:pt idx="161">
                  <c:v>32.39</c:v>
                </c:pt>
                <c:pt idx="162">
                  <c:v>33.22</c:v>
                </c:pt>
                <c:pt idx="163">
                  <c:v>32.909999999999997</c:v>
                </c:pt>
                <c:pt idx="164">
                  <c:v>32.47</c:v>
                </c:pt>
                <c:pt idx="165">
                  <c:v>32.01</c:v>
                </c:pt>
                <c:pt idx="166">
                  <c:v>33.049999999999997</c:v>
                </c:pt>
                <c:pt idx="167">
                  <c:v>33.89</c:v>
                </c:pt>
                <c:pt idx="168">
                  <c:v>35.64</c:v>
                </c:pt>
                <c:pt idx="169">
                  <c:v>35.33</c:v>
                </c:pt>
                <c:pt idx="170">
                  <c:v>36.270000000000003</c:v>
                </c:pt>
                <c:pt idx="171">
                  <c:v>38.340000000000003</c:v>
                </c:pt>
                <c:pt idx="172">
                  <c:v>38.92</c:v>
                </c:pt>
                <c:pt idx="173">
                  <c:v>39.15</c:v>
                </c:pt>
                <c:pt idx="174">
                  <c:v>41.36</c:v>
                </c:pt>
                <c:pt idx="175">
                  <c:v>41.9</c:v>
                </c:pt>
                <c:pt idx="176">
                  <c:v>42.76</c:v>
                </c:pt>
                <c:pt idx="177">
                  <c:v>43.65</c:v>
                </c:pt>
                <c:pt idx="178">
                  <c:v>43.96</c:v>
                </c:pt>
                <c:pt idx="179">
                  <c:v>44.1</c:v>
                </c:pt>
                <c:pt idx="180">
                  <c:v>46.14</c:v>
                </c:pt>
                <c:pt idx="181">
                  <c:v>46.41</c:v>
                </c:pt>
                <c:pt idx="182">
                  <c:v>47.18</c:v>
                </c:pt>
                <c:pt idx="183">
                  <c:v>47.5</c:v>
                </c:pt>
                <c:pt idx="184">
                  <c:v>47.45</c:v>
                </c:pt>
                <c:pt idx="185">
                  <c:v>47.96</c:v>
                </c:pt>
                <c:pt idx="186">
                  <c:v>48.38</c:v>
                </c:pt>
                <c:pt idx="187">
                  <c:v>49.62</c:v>
                </c:pt>
                <c:pt idx="188">
                  <c:v>50.05</c:v>
                </c:pt>
                <c:pt idx="189">
                  <c:v>50.7</c:v>
                </c:pt>
                <c:pt idx="190">
                  <c:v>50.5</c:v>
                </c:pt>
                <c:pt idx="191">
                  <c:v>50.83</c:v>
                </c:pt>
                <c:pt idx="192">
                  <c:v>51.39</c:v>
                </c:pt>
                <c:pt idx="193">
                  <c:v>51.51</c:v>
                </c:pt>
                <c:pt idx="194">
                  <c:v>51.75</c:v>
                </c:pt>
                <c:pt idx="195">
                  <c:v>52.07</c:v>
                </c:pt>
                <c:pt idx="196">
                  <c:v>51.53</c:v>
                </c:pt>
                <c:pt idx="197">
                  <c:v>51.04</c:v>
                </c:pt>
                <c:pt idx="198">
                  <c:v>51.18</c:v>
                </c:pt>
                <c:pt idx="199">
                  <c:v>51.88</c:v>
                </c:pt>
                <c:pt idx="200">
                  <c:v>50.97</c:v>
                </c:pt>
                <c:pt idx="201">
                  <c:v>52.02</c:v>
                </c:pt>
                <c:pt idx="202">
                  <c:v>53.16</c:v>
                </c:pt>
                <c:pt idx="203">
                  <c:v>52.99</c:v>
                </c:pt>
                <c:pt idx="204">
                  <c:v>53.65</c:v>
                </c:pt>
                <c:pt idx="205">
                  <c:v>54.04</c:v>
                </c:pt>
                <c:pt idx="206">
                  <c:v>54.05</c:v>
                </c:pt>
                <c:pt idx="207">
                  <c:v>53.98</c:v>
                </c:pt>
                <c:pt idx="208">
                  <c:v>53.98</c:v>
                </c:pt>
                <c:pt idx="209">
                  <c:v>54.17</c:v>
                </c:pt>
                <c:pt idx="210">
                  <c:v>54.76</c:v>
                </c:pt>
                <c:pt idx="211">
                  <c:v>55.23</c:v>
                </c:pt>
                <c:pt idx="212">
                  <c:v>54.3</c:v>
                </c:pt>
                <c:pt idx="213">
                  <c:v>54.62</c:v>
                </c:pt>
                <c:pt idx="214">
                  <c:v>55.1</c:v>
                </c:pt>
                <c:pt idx="215">
                  <c:v>54.77</c:v>
                </c:pt>
                <c:pt idx="216">
                  <c:v>55.7</c:v>
                </c:pt>
                <c:pt idx="217">
                  <c:v>54.2</c:v>
                </c:pt>
                <c:pt idx="218">
                  <c:v>53.64</c:v>
                </c:pt>
                <c:pt idx="219">
                  <c:v>51.77</c:v>
                </c:pt>
                <c:pt idx="220">
                  <c:v>52.9</c:v>
                </c:pt>
                <c:pt idx="221">
                  <c:v>55.28</c:v>
                </c:pt>
                <c:pt idx="222">
                  <c:v>58.07</c:v>
                </c:pt>
                <c:pt idx="223">
                  <c:v>60.12</c:v>
                </c:pt>
                <c:pt idx="224">
                  <c:v>60.68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5-804F-98B5-519E97FC6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617312"/>
        <c:axId val="719902192"/>
      </c:lineChart>
      <c:dateAx>
        <c:axId val="7396173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19902192"/>
        <c:crosses val="autoZero"/>
        <c:auto val="1"/>
        <c:lblOffset val="100"/>
        <c:baseTimeUnit val="months"/>
      </c:dateAx>
      <c:valAx>
        <c:axId val="7199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3961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3940137965028E-2"/>
          <c:y val="0.23036093653755002"/>
          <c:w val="0.93745049281381465"/>
          <c:h val="0.6624865141461892"/>
        </c:manualLayout>
      </c:layout>
      <c:lineChart>
        <c:grouping val="standard"/>
        <c:varyColors val="0"/>
        <c:ser>
          <c:idx val="1"/>
          <c:order val="0"/>
          <c:tx>
            <c:v>R$/US nominal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[1]varios!$A$5:$A$305</c:f>
              <c:numCache>
                <c:formatCode>General</c:formatCode>
                <c:ptCount val="301"/>
                <c:pt idx="0">
                  <c:v>34578</c:v>
                </c:pt>
                <c:pt idx="1">
                  <c:v>34608</c:v>
                </c:pt>
                <c:pt idx="2">
                  <c:v>34639</c:v>
                </c:pt>
                <c:pt idx="3">
                  <c:v>34669</c:v>
                </c:pt>
                <c:pt idx="4">
                  <c:v>34700</c:v>
                </c:pt>
                <c:pt idx="5">
                  <c:v>34731</c:v>
                </c:pt>
                <c:pt idx="6">
                  <c:v>34759</c:v>
                </c:pt>
                <c:pt idx="7">
                  <c:v>34790</c:v>
                </c:pt>
                <c:pt idx="8">
                  <c:v>34820</c:v>
                </c:pt>
                <c:pt idx="9">
                  <c:v>34851</c:v>
                </c:pt>
                <c:pt idx="10">
                  <c:v>34881</c:v>
                </c:pt>
                <c:pt idx="11">
                  <c:v>34912</c:v>
                </c:pt>
                <c:pt idx="12">
                  <c:v>34943</c:v>
                </c:pt>
                <c:pt idx="13">
                  <c:v>34973</c:v>
                </c:pt>
                <c:pt idx="14">
                  <c:v>35004</c:v>
                </c:pt>
                <c:pt idx="15">
                  <c:v>35034</c:v>
                </c:pt>
                <c:pt idx="16">
                  <c:v>35065</c:v>
                </c:pt>
                <c:pt idx="17">
                  <c:v>35096</c:v>
                </c:pt>
                <c:pt idx="18">
                  <c:v>35125</c:v>
                </c:pt>
                <c:pt idx="19">
                  <c:v>35156</c:v>
                </c:pt>
                <c:pt idx="20">
                  <c:v>35186</c:v>
                </c:pt>
                <c:pt idx="21">
                  <c:v>35217</c:v>
                </c:pt>
                <c:pt idx="22">
                  <c:v>35247</c:v>
                </c:pt>
                <c:pt idx="23">
                  <c:v>35278</c:v>
                </c:pt>
                <c:pt idx="24">
                  <c:v>35309</c:v>
                </c:pt>
                <c:pt idx="25">
                  <c:v>35339</c:v>
                </c:pt>
                <c:pt idx="26">
                  <c:v>35370</c:v>
                </c:pt>
                <c:pt idx="27">
                  <c:v>35400</c:v>
                </c:pt>
                <c:pt idx="28">
                  <c:v>35431</c:v>
                </c:pt>
                <c:pt idx="29">
                  <c:v>35462</c:v>
                </c:pt>
                <c:pt idx="30">
                  <c:v>35490</c:v>
                </c:pt>
                <c:pt idx="31">
                  <c:v>35521</c:v>
                </c:pt>
                <c:pt idx="32">
                  <c:v>35551</c:v>
                </c:pt>
                <c:pt idx="33">
                  <c:v>35582</c:v>
                </c:pt>
                <c:pt idx="34">
                  <c:v>35612</c:v>
                </c:pt>
                <c:pt idx="35">
                  <c:v>35643</c:v>
                </c:pt>
                <c:pt idx="36">
                  <c:v>35674</c:v>
                </c:pt>
                <c:pt idx="37">
                  <c:v>35704</c:v>
                </c:pt>
                <c:pt idx="38">
                  <c:v>35735</c:v>
                </c:pt>
                <c:pt idx="39">
                  <c:v>35765</c:v>
                </c:pt>
                <c:pt idx="40">
                  <c:v>35796</c:v>
                </c:pt>
                <c:pt idx="41">
                  <c:v>35827</c:v>
                </c:pt>
                <c:pt idx="42">
                  <c:v>35855</c:v>
                </c:pt>
                <c:pt idx="43">
                  <c:v>35886</c:v>
                </c:pt>
                <c:pt idx="44">
                  <c:v>35916</c:v>
                </c:pt>
                <c:pt idx="45">
                  <c:v>35947</c:v>
                </c:pt>
                <c:pt idx="46">
                  <c:v>35977</c:v>
                </c:pt>
                <c:pt idx="47">
                  <c:v>36008</c:v>
                </c:pt>
                <c:pt idx="48">
                  <c:v>36039</c:v>
                </c:pt>
                <c:pt idx="49">
                  <c:v>36069</c:v>
                </c:pt>
                <c:pt idx="50">
                  <c:v>36100</c:v>
                </c:pt>
                <c:pt idx="51">
                  <c:v>36130</c:v>
                </c:pt>
                <c:pt idx="52">
                  <c:v>36161</c:v>
                </c:pt>
                <c:pt idx="53">
                  <c:v>36192</c:v>
                </c:pt>
                <c:pt idx="54">
                  <c:v>36220</c:v>
                </c:pt>
                <c:pt idx="55">
                  <c:v>36251</c:v>
                </c:pt>
                <c:pt idx="56">
                  <c:v>36281</c:v>
                </c:pt>
                <c:pt idx="57">
                  <c:v>36312</c:v>
                </c:pt>
                <c:pt idx="58">
                  <c:v>36342</c:v>
                </c:pt>
                <c:pt idx="59">
                  <c:v>36373</c:v>
                </c:pt>
                <c:pt idx="60">
                  <c:v>36404</c:v>
                </c:pt>
                <c:pt idx="61">
                  <c:v>36434</c:v>
                </c:pt>
                <c:pt idx="62">
                  <c:v>36465</c:v>
                </c:pt>
                <c:pt idx="63">
                  <c:v>36495</c:v>
                </c:pt>
                <c:pt idx="64">
                  <c:v>36526</c:v>
                </c:pt>
                <c:pt idx="65">
                  <c:v>36557</c:v>
                </c:pt>
                <c:pt idx="66">
                  <c:v>36586</c:v>
                </c:pt>
                <c:pt idx="67">
                  <c:v>36617</c:v>
                </c:pt>
                <c:pt idx="68">
                  <c:v>36647</c:v>
                </c:pt>
                <c:pt idx="69">
                  <c:v>36678</c:v>
                </c:pt>
                <c:pt idx="70">
                  <c:v>36708</c:v>
                </c:pt>
                <c:pt idx="71">
                  <c:v>36739</c:v>
                </c:pt>
                <c:pt idx="72">
                  <c:v>36770</c:v>
                </c:pt>
                <c:pt idx="73">
                  <c:v>36800</c:v>
                </c:pt>
                <c:pt idx="74">
                  <c:v>36831</c:v>
                </c:pt>
                <c:pt idx="75">
                  <c:v>36861</c:v>
                </c:pt>
                <c:pt idx="76">
                  <c:v>36892</c:v>
                </c:pt>
                <c:pt idx="77">
                  <c:v>36923</c:v>
                </c:pt>
                <c:pt idx="78">
                  <c:v>36951</c:v>
                </c:pt>
                <c:pt idx="79">
                  <c:v>36982</c:v>
                </c:pt>
                <c:pt idx="80">
                  <c:v>37012</c:v>
                </c:pt>
                <c:pt idx="81">
                  <c:v>37043</c:v>
                </c:pt>
                <c:pt idx="82">
                  <c:v>37073</c:v>
                </c:pt>
                <c:pt idx="83">
                  <c:v>37104</c:v>
                </c:pt>
                <c:pt idx="84">
                  <c:v>37135</c:v>
                </c:pt>
                <c:pt idx="85">
                  <c:v>37165</c:v>
                </c:pt>
                <c:pt idx="86">
                  <c:v>37196</c:v>
                </c:pt>
                <c:pt idx="87">
                  <c:v>37226</c:v>
                </c:pt>
                <c:pt idx="88">
                  <c:v>37257</c:v>
                </c:pt>
                <c:pt idx="89">
                  <c:v>37288</c:v>
                </c:pt>
                <c:pt idx="90">
                  <c:v>37316</c:v>
                </c:pt>
                <c:pt idx="91">
                  <c:v>37347</c:v>
                </c:pt>
                <c:pt idx="92">
                  <c:v>37377</c:v>
                </c:pt>
                <c:pt idx="93">
                  <c:v>37408</c:v>
                </c:pt>
                <c:pt idx="94">
                  <c:v>37438</c:v>
                </c:pt>
                <c:pt idx="95">
                  <c:v>37469</c:v>
                </c:pt>
                <c:pt idx="96">
                  <c:v>37500</c:v>
                </c:pt>
                <c:pt idx="97">
                  <c:v>37530</c:v>
                </c:pt>
                <c:pt idx="98">
                  <c:v>37561</c:v>
                </c:pt>
                <c:pt idx="99">
                  <c:v>37591</c:v>
                </c:pt>
                <c:pt idx="100">
                  <c:v>37622</c:v>
                </c:pt>
                <c:pt idx="101">
                  <c:v>37653</c:v>
                </c:pt>
                <c:pt idx="102">
                  <c:v>37681</c:v>
                </c:pt>
                <c:pt idx="103">
                  <c:v>37712</c:v>
                </c:pt>
                <c:pt idx="104">
                  <c:v>37742</c:v>
                </c:pt>
                <c:pt idx="105">
                  <c:v>37773</c:v>
                </c:pt>
                <c:pt idx="106">
                  <c:v>37803</c:v>
                </c:pt>
                <c:pt idx="107">
                  <c:v>37834</c:v>
                </c:pt>
                <c:pt idx="108">
                  <c:v>37865</c:v>
                </c:pt>
                <c:pt idx="109">
                  <c:v>37895</c:v>
                </c:pt>
                <c:pt idx="110">
                  <c:v>37926</c:v>
                </c:pt>
                <c:pt idx="111">
                  <c:v>37956</c:v>
                </c:pt>
                <c:pt idx="112">
                  <c:v>37987</c:v>
                </c:pt>
                <c:pt idx="113">
                  <c:v>38018</c:v>
                </c:pt>
                <c:pt idx="114">
                  <c:v>38047</c:v>
                </c:pt>
                <c:pt idx="115">
                  <c:v>38078</c:v>
                </c:pt>
                <c:pt idx="116">
                  <c:v>38108</c:v>
                </c:pt>
                <c:pt idx="117">
                  <c:v>38139</c:v>
                </c:pt>
                <c:pt idx="118">
                  <c:v>38169</c:v>
                </c:pt>
                <c:pt idx="119">
                  <c:v>38200</c:v>
                </c:pt>
                <c:pt idx="120">
                  <c:v>38231</c:v>
                </c:pt>
                <c:pt idx="121">
                  <c:v>38261</c:v>
                </c:pt>
                <c:pt idx="122">
                  <c:v>38292</c:v>
                </c:pt>
                <c:pt idx="123">
                  <c:v>38322</c:v>
                </c:pt>
                <c:pt idx="124">
                  <c:v>38353</c:v>
                </c:pt>
                <c:pt idx="125">
                  <c:v>38384</c:v>
                </c:pt>
                <c:pt idx="126">
                  <c:v>38412</c:v>
                </c:pt>
                <c:pt idx="127">
                  <c:v>38443</c:v>
                </c:pt>
                <c:pt idx="128">
                  <c:v>38473</c:v>
                </c:pt>
                <c:pt idx="129">
                  <c:v>38504</c:v>
                </c:pt>
                <c:pt idx="130">
                  <c:v>38534</c:v>
                </c:pt>
                <c:pt idx="131">
                  <c:v>38565</c:v>
                </c:pt>
                <c:pt idx="132">
                  <c:v>38596</c:v>
                </c:pt>
                <c:pt idx="133">
                  <c:v>38626</c:v>
                </c:pt>
                <c:pt idx="134">
                  <c:v>38657</c:v>
                </c:pt>
                <c:pt idx="135">
                  <c:v>38687</c:v>
                </c:pt>
                <c:pt idx="136">
                  <c:v>38718</c:v>
                </c:pt>
                <c:pt idx="137">
                  <c:v>38749</c:v>
                </c:pt>
                <c:pt idx="138">
                  <c:v>38777</c:v>
                </c:pt>
                <c:pt idx="139">
                  <c:v>38808</c:v>
                </c:pt>
                <c:pt idx="140">
                  <c:v>38838</c:v>
                </c:pt>
                <c:pt idx="141">
                  <c:v>38869</c:v>
                </c:pt>
                <c:pt idx="142">
                  <c:v>38899</c:v>
                </c:pt>
                <c:pt idx="143">
                  <c:v>38930</c:v>
                </c:pt>
                <c:pt idx="144">
                  <c:v>38961</c:v>
                </c:pt>
                <c:pt idx="145">
                  <c:v>38991</c:v>
                </c:pt>
                <c:pt idx="146">
                  <c:v>39022</c:v>
                </c:pt>
                <c:pt idx="147">
                  <c:v>39052</c:v>
                </c:pt>
                <c:pt idx="148">
                  <c:v>39083</c:v>
                </c:pt>
                <c:pt idx="149">
                  <c:v>39114</c:v>
                </c:pt>
                <c:pt idx="150">
                  <c:v>39142</c:v>
                </c:pt>
                <c:pt idx="151">
                  <c:v>39173</c:v>
                </c:pt>
                <c:pt idx="152">
                  <c:v>39203</c:v>
                </c:pt>
                <c:pt idx="153">
                  <c:v>39234</c:v>
                </c:pt>
                <c:pt idx="154">
                  <c:v>39264</c:v>
                </c:pt>
                <c:pt idx="155">
                  <c:v>39295</c:v>
                </c:pt>
                <c:pt idx="156">
                  <c:v>39326</c:v>
                </c:pt>
                <c:pt idx="157">
                  <c:v>39356</c:v>
                </c:pt>
                <c:pt idx="158">
                  <c:v>39387</c:v>
                </c:pt>
                <c:pt idx="159">
                  <c:v>39417</c:v>
                </c:pt>
                <c:pt idx="160">
                  <c:v>39448</c:v>
                </c:pt>
                <c:pt idx="161">
                  <c:v>39479</c:v>
                </c:pt>
                <c:pt idx="162">
                  <c:v>39508</c:v>
                </c:pt>
                <c:pt idx="163">
                  <c:v>39539</c:v>
                </c:pt>
                <c:pt idx="164">
                  <c:v>39569</c:v>
                </c:pt>
                <c:pt idx="165">
                  <c:v>39600</c:v>
                </c:pt>
                <c:pt idx="166">
                  <c:v>39630</c:v>
                </c:pt>
                <c:pt idx="167">
                  <c:v>39661</c:v>
                </c:pt>
                <c:pt idx="168">
                  <c:v>39692</c:v>
                </c:pt>
                <c:pt idx="169">
                  <c:v>39722</c:v>
                </c:pt>
                <c:pt idx="170">
                  <c:v>39753</c:v>
                </c:pt>
                <c:pt idx="171">
                  <c:v>39783</c:v>
                </c:pt>
                <c:pt idx="172">
                  <c:v>39814</c:v>
                </c:pt>
                <c:pt idx="173">
                  <c:v>39845</c:v>
                </c:pt>
                <c:pt idx="174">
                  <c:v>39873</c:v>
                </c:pt>
                <c:pt idx="175">
                  <c:v>39904</c:v>
                </c:pt>
                <c:pt idx="176">
                  <c:v>39934</c:v>
                </c:pt>
                <c:pt idx="177">
                  <c:v>39965</c:v>
                </c:pt>
                <c:pt idx="178">
                  <c:v>39995</c:v>
                </c:pt>
                <c:pt idx="179">
                  <c:v>40026</c:v>
                </c:pt>
                <c:pt idx="180">
                  <c:v>40057</c:v>
                </c:pt>
                <c:pt idx="181">
                  <c:v>40087</c:v>
                </c:pt>
                <c:pt idx="182">
                  <c:v>40118</c:v>
                </c:pt>
                <c:pt idx="183">
                  <c:v>40148</c:v>
                </c:pt>
                <c:pt idx="184">
                  <c:v>40179</c:v>
                </c:pt>
                <c:pt idx="185">
                  <c:v>40210</c:v>
                </c:pt>
                <c:pt idx="186">
                  <c:v>40238</c:v>
                </c:pt>
                <c:pt idx="187">
                  <c:v>40269</c:v>
                </c:pt>
                <c:pt idx="188">
                  <c:v>40299</c:v>
                </c:pt>
                <c:pt idx="189">
                  <c:v>40330</c:v>
                </c:pt>
                <c:pt idx="190">
                  <c:v>40360</c:v>
                </c:pt>
                <c:pt idx="191">
                  <c:v>40391</c:v>
                </c:pt>
                <c:pt idx="192">
                  <c:v>40422</c:v>
                </c:pt>
                <c:pt idx="193">
                  <c:v>40452</c:v>
                </c:pt>
                <c:pt idx="194">
                  <c:v>40483</c:v>
                </c:pt>
                <c:pt idx="195">
                  <c:v>40513</c:v>
                </c:pt>
                <c:pt idx="196">
                  <c:v>40544</c:v>
                </c:pt>
                <c:pt idx="197">
                  <c:v>40575</c:v>
                </c:pt>
                <c:pt idx="198">
                  <c:v>40603</c:v>
                </c:pt>
                <c:pt idx="199">
                  <c:v>40634</c:v>
                </c:pt>
                <c:pt idx="200">
                  <c:v>40664</c:v>
                </c:pt>
                <c:pt idx="201">
                  <c:v>40695</c:v>
                </c:pt>
                <c:pt idx="202">
                  <c:v>40725</c:v>
                </c:pt>
                <c:pt idx="203">
                  <c:v>40756</c:v>
                </c:pt>
                <c:pt idx="204">
                  <c:v>40787</c:v>
                </c:pt>
                <c:pt idx="205">
                  <c:v>40817</c:v>
                </c:pt>
                <c:pt idx="206">
                  <c:v>40848</c:v>
                </c:pt>
                <c:pt idx="207">
                  <c:v>40878</c:v>
                </c:pt>
                <c:pt idx="208">
                  <c:v>40909</c:v>
                </c:pt>
                <c:pt idx="209">
                  <c:v>40940</c:v>
                </c:pt>
                <c:pt idx="210">
                  <c:v>40969</c:v>
                </c:pt>
                <c:pt idx="211">
                  <c:v>41000</c:v>
                </c:pt>
                <c:pt idx="212">
                  <c:v>41030</c:v>
                </c:pt>
                <c:pt idx="213">
                  <c:v>41061</c:v>
                </c:pt>
                <c:pt idx="214">
                  <c:v>41091</c:v>
                </c:pt>
                <c:pt idx="215">
                  <c:v>41122</c:v>
                </c:pt>
                <c:pt idx="216">
                  <c:v>41153</c:v>
                </c:pt>
                <c:pt idx="217">
                  <c:v>41183</c:v>
                </c:pt>
                <c:pt idx="218">
                  <c:v>41214</c:v>
                </c:pt>
                <c:pt idx="219">
                  <c:v>41244</c:v>
                </c:pt>
                <c:pt idx="220">
                  <c:v>41275</c:v>
                </c:pt>
                <c:pt idx="221">
                  <c:v>41306</c:v>
                </c:pt>
                <c:pt idx="222">
                  <c:v>41334</c:v>
                </c:pt>
                <c:pt idx="223">
                  <c:v>41365</c:v>
                </c:pt>
                <c:pt idx="224">
                  <c:v>41395</c:v>
                </c:pt>
                <c:pt idx="225">
                  <c:v>41426</c:v>
                </c:pt>
                <c:pt idx="226">
                  <c:v>41456</c:v>
                </c:pt>
                <c:pt idx="227">
                  <c:v>41487</c:v>
                </c:pt>
                <c:pt idx="228">
                  <c:v>41518</c:v>
                </c:pt>
                <c:pt idx="229">
                  <c:v>41548</c:v>
                </c:pt>
                <c:pt idx="230">
                  <c:v>41579</c:v>
                </c:pt>
                <c:pt idx="231">
                  <c:v>41609</c:v>
                </c:pt>
                <c:pt idx="232">
                  <c:v>41640</c:v>
                </c:pt>
                <c:pt idx="233">
                  <c:v>41671</c:v>
                </c:pt>
                <c:pt idx="234">
                  <c:v>41699</c:v>
                </c:pt>
                <c:pt idx="235">
                  <c:v>41730</c:v>
                </c:pt>
                <c:pt idx="236">
                  <c:v>41760</c:v>
                </c:pt>
                <c:pt idx="237">
                  <c:v>41791</c:v>
                </c:pt>
                <c:pt idx="238">
                  <c:v>41821</c:v>
                </c:pt>
                <c:pt idx="239">
                  <c:v>41852</c:v>
                </c:pt>
                <c:pt idx="240">
                  <c:v>41883</c:v>
                </c:pt>
                <c:pt idx="241">
                  <c:v>41913</c:v>
                </c:pt>
                <c:pt idx="242">
                  <c:v>41944</c:v>
                </c:pt>
                <c:pt idx="243">
                  <c:v>41974</c:v>
                </c:pt>
                <c:pt idx="244">
                  <c:v>42005</c:v>
                </c:pt>
                <c:pt idx="245">
                  <c:v>42036</c:v>
                </c:pt>
                <c:pt idx="246">
                  <c:v>42064</c:v>
                </c:pt>
                <c:pt idx="247">
                  <c:v>42095</c:v>
                </c:pt>
                <c:pt idx="248">
                  <c:v>42125</c:v>
                </c:pt>
                <c:pt idx="249">
                  <c:v>42156</c:v>
                </c:pt>
                <c:pt idx="250">
                  <c:v>42186</c:v>
                </c:pt>
                <c:pt idx="251">
                  <c:v>42217</c:v>
                </c:pt>
                <c:pt idx="252">
                  <c:v>42248</c:v>
                </c:pt>
                <c:pt idx="253">
                  <c:v>42278</c:v>
                </c:pt>
                <c:pt idx="254">
                  <c:v>42309</c:v>
                </c:pt>
                <c:pt idx="255">
                  <c:v>42339</c:v>
                </c:pt>
                <c:pt idx="256">
                  <c:v>42370</c:v>
                </c:pt>
                <c:pt idx="257">
                  <c:v>42401</c:v>
                </c:pt>
                <c:pt idx="258">
                  <c:v>42430</c:v>
                </c:pt>
                <c:pt idx="259">
                  <c:v>42461</c:v>
                </c:pt>
                <c:pt idx="260">
                  <c:v>42491</c:v>
                </c:pt>
                <c:pt idx="261">
                  <c:v>42522</c:v>
                </c:pt>
                <c:pt idx="262">
                  <c:v>42552</c:v>
                </c:pt>
                <c:pt idx="263">
                  <c:v>42583</c:v>
                </c:pt>
                <c:pt idx="264">
                  <c:v>42614</c:v>
                </c:pt>
                <c:pt idx="265">
                  <c:v>42644</c:v>
                </c:pt>
                <c:pt idx="266">
                  <c:v>42675</c:v>
                </c:pt>
                <c:pt idx="267">
                  <c:v>42705</c:v>
                </c:pt>
                <c:pt idx="268">
                  <c:v>42736</c:v>
                </c:pt>
                <c:pt idx="269">
                  <c:v>42767</c:v>
                </c:pt>
                <c:pt idx="270">
                  <c:v>42795</c:v>
                </c:pt>
                <c:pt idx="271">
                  <c:v>42826</c:v>
                </c:pt>
                <c:pt idx="272">
                  <c:v>42856</c:v>
                </c:pt>
                <c:pt idx="273">
                  <c:v>42887</c:v>
                </c:pt>
                <c:pt idx="274">
                  <c:v>42917</c:v>
                </c:pt>
                <c:pt idx="275">
                  <c:v>42948</c:v>
                </c:pt>
                <c:pt idx="276">
                  <c:v>42979</c:v>
                </c:pt>
                <c:pt idx="277">
                  <c:v>43009</c:v>
                </c:pt>
                <c:pt idx="278">
                  <c:v>43040</c:v>
                </c:pt>
                <c:pt idx="279">
                  <c:v>43070</c:v>
                </c:pt>
                <c:pt idx="280">
                  <c:v>43101</c:v>
                </c:pt>
                <c:pt idx="281">
                  <c:v>43132</c:v>
                </c:pt>
                <c:pt idx="282">
                  <c:v>43160</c:v>
                </c:pt>
                <c:pt idx="283">
                  <c:v>43191</c:v>
                </c:pt>
                <c:pt idx="284">
                  <c:v>43221</c:v>
                </c:pt>
                <c:pt idx="285">
                  <c:v>43252</c:v>
                </c:pt>
                <c:pt idx="286">
                  <c:v>43282</c:v>
                </c:pt>
                <c:pt idx="287">
                  <c:v>43313</c:v>
                </c:pt>
                <c:pt idx="288">
                  <c:v>43344</c:v>
                </c:pt>
                <c:pt idx="289">
                  <c:v>43374</c:v>
                </c:pt>
                <c:pt idx="290">
                  <c:v>43405</c:v>
                </c:pt>
                <c:pt idx="291">
                  <c:v>43435</c:v>
                </c:pt>
                <c:pt idx="292">
                  <c:v>43466</c:v>
                </c:pt>
                <c:pt idx="293">
                  <c:v>43497</c:v>
                </c:pt>
                <c:pt idx="294">
                  <c:v>43525</c:v>
                </c:pt>
                <c:pt idx="295">
                  <c:v>43556</c:v>
                </c:pt>
                <c:pt idx="296">
                  <c:v>43586</c:v>
                </c:pt>
                <c:pt idx="297">
                  <c:v>43617</c:v>
                </c:pt>
                <c:pt idx="298">
                  <c:v>43647</c:v>
                </c:pt>
                <c:pt idx="299">
                  <c:v>43678</c:v>
                </c:pt>
                <c:pt idx="300">
                  <c:v>43709</c:v>
                </c:pt>
              </c:numCache>
            </c:numRef>
          </c:cat>
          <c:val>
            <c:numRef>
              <c:f>[1]varios!$E$3:$E$305</c:f>
              <c:numCache>
                <c:formatCode>General</c:formatCode>
                <c:ptCount val="303"/>
                <c:pt idx="1">
                  <c:v>0.9</c:v>
                </c:pt>
                <c:pt idx="2">
                  <c:v>0.87</c:v>
                </c:pt>
                <c:pt idx="3">
                  <c:v>0.85</c:v>
                </c:pt>
                <c:pt idx="4">
                  <c:v>0.84</c:v>
                </c:pt>
                <c:pt idx="5">
                  <c:v>0.85</c:v>
                </c:pt>
                <c:pt idx="6">
                  <c:v>0.85</c:v>
                </c:pt>
                <c:pt idx="7">
                  <c:v>0.84</c:v>
                </c:pt>
                <c:pt idx="8">
                  <c:v>0.89</c:v>
                </c:pt>
                <c:pt idx="9">
                  <c:v>0.91</c:v>
                </c:pt>
                <c:pt idx="10">
                  <c:v>0.9</c:v>
                </c:pt>
                <c:pt idx="11">
                  <c:v>0.91</c:v>
                </c:pt>
                <c:pt idx="12">
                  <c:v>0.93</c:v>
                </c:pt>
                <c:pt idx="13">
                  <c:v>0.94</c:v>
                </c:pt>
                <c:pt idx="14">
                  <c:v>0.95</c:v>
                </c:pt>
                <c:pt idx="15">
                  <c:v>0.96</c:v>
                </c:pt>
                <c:pt idx="16">
                  <c:v>0.96</c:v>
                </c:pt>
                <c:pt idx="17">
                  <c:v>0.97</c:v>
                </c:pt>
                <c:pt idx="18">
                  <c:v>0.97</c:v>
                </c:pt>
                <c:pt idx="19">
                  <c:v>0.98</c:v>
                </c:pt>
                <c:pt idx="20">
                  <c:v>0.99</c:v>
                </c:pt>
                <c:pt idx="21">
                  <c:v>0.99</c:v>
                </c:pt>
                <c:pt idx="22">
                  <c:v>1</c:v>
                </c:pt>
                <c:pt idx="23">
                  <c:v>1</c:v>
                </c:pt>
                <c:pt idx="24">
                  <c:v>1.01</c:v>
                </c:pt>
                <c:pt idx="25">
                  <c:v>1.01</c:v>
                </c:pt>
                <c:pt idx="26">
                  <c:v>1.02</c:v>
                </c:pt>
                <c:pt idx="27">
                  <c:v>1.03</c:v>
                </c:pt>
                <c:pt idx="28">
                  <c:v>1.03</c:v>
                </c:pt>
                <c:pt idx="29">
                  <c:v>1.04</c:v>
                </c:pt>
                <c:pt idx="30">
                  <c:v>1.04</c:v>
                </c:pt>
                <c:pt idx="31">
                  <c:v>1.05</c:v>
                </c:pt>
                <c:pt idx="32">
                  <c:v>1.06</c:v>
                </c:pt>
                <c:pt idx="33">
                  <c:v>1.06</c:v>
                </c:pt>
                <c:pt idx="34">
                  <c:v>1.07</c:v>
                </c:pt>
                <c:pt idx="35">
                  <c:v>1.07</c:v>
                </c:pt>
                <c:pt idx="36">
                  <c:v>1.08</c:v>
                </c:pt>
                <c:pt idx="37">
                  <c:v>1.0900000000000001</c:v>
                </c:pt>
                <c:pt idx="38">
                  <c:v>1.0900000000000001</c:v>
                </c:pt>
                <c:pt idx="39">
                  <c:v>1.1000000000000001</c:v>
                </c:pt>
                <c:pt idx="40">
                  <c:v>1.1100000000000001</c:v>
                </c:pt>
                <c:pt idx="41">
                  <c:v>1.1100000000000001</c:v>
                </c:pt>
                <c:pt idx="42">
                  <c:v>1.1200000000000001</c:v>
                </c:pt>
                <c:pt idx="43">
                  <c:v>1.1299999999999999</c:v>
                </c:pt>
                <c:pt idx="44">
                  <c:v>1.1299999999999999</c:v>
                </c:pt>
                <c:pt idx="45">
                  <c:v>1.1399999999999999</c:v>
                </c:pt>
                <c:pt idx="46">
                  <c:v>1.1499999999999999</c:v>
                </c:pt>
                <c:pt idx="47">
                  <c:v>1.1499999999999999</c:v>
                </c:pt>
                <c:pt idx="48">
                  <c:v>1.1599999999999999</c:v>
                </c:pt>
                <c:pt idx="49">
                  <c:v>1.17</c:v>
                </c:pt>
                <c:pt idx="50">
                  <c:v>1.18</c:v>
                </c:pt>
                <c:pt idx="51">
                  <c:v>1.19</c:v>
                </c:pt>
                <c:pt idx="52">
                  <c:v>1.19</c:v>
                </c:pt>
                <c:pt idx="53">
                  <c:v>1.21</c:v>
                </c:pt>
                <c:pt idx="54">
                  <c:v>1.5</c:v>
                </c:pt>
                <c:pt idx="55">
                  <c:v>1.91</c:v>
                </c:pt>
                <c:pt idx="56">
                  <c:v>1.9</c:v>
                </c:pt>
                <c:pt idx="57">
                  <c:v>1.69</c:v>
                </c:pt>
                <c:pt idx="58">
                  <c:v>1.68</c:v>
                </c:pt>
                <c:pt idx="59">
                  <c:v>1.77</c:v>
                </c:pt>
                <c:pt idx="60">
                  <c:v>1.8</c:v>
                </c:pt>
                <c:pt idx="61">
                  <c:v>1.88</c:v>
                </c:pt>
                <c:pt idx="62">
                  <c:v>1.9</c:v>
                </c:pt>
                <c:pt idx="63">
                  <c:v>1.97</c:v>
                </c:pt>
                <c:pt idx="64">
                  <c:v>1.93</c:v>
                </c:pt>
                <c:pt idx="65">
                  <c:v>1.84</c:v>
                </c:pt>
                <c:pt idx="66">
                  <c:v>1.8</c:v>
                </c:pt>
                <c:pt idx="67">
                  <c:v>1.78</c:v>
                </c:pt>
                <c:pt idx="68">
                  <c:v>1.74</c:v>
                </c:pt>
                <c:pt idx="69">
                  <c:v>1.77</c:v>
                </c:pt>
                <c:pt idx="70">
                  <c:v>1.83</c:v>
                </c:pt>
                <c:pt idx="71">
                  <c:v>1.81</c:v>
                </c:pt>
                <c:pt idx="72">
                  <c:v>1.8</c:v>
                </c:pt>
                <c:pt idx="73">
                  <c:v>1.81</c:v>
                </c:pt>
                <c:pt idx="74">
                  <c:v>1.84</c:v>
                </c:pt>
                <c:pt idx="75">
                  <c:v>1.88</c:v>
                </c:pt>
                <c:pt idx="76">
                  <c:v>1.95</c:v>
                </c:pt>
                <c:pt idx="77">
                  <c:v>1.96</c:v>
                </c:pt>
                <c:pt idx="78">
                  <c:v>1.95</c:v>
                </c:pt>
                <c:pt idx="79">
                  <c:v>2</c:v>
                </c:pt>
                <c:pt idx="80">
                  <c:v>2.09</c:v>
                </c:pt>
                <c:pt idx="81">
                  <c:v>2.19</c:v>
                </c:pt>
                <c:pt idx="82">
                  <c:v>2.2999999999999998</c:v>
                </c:pt>
                <c:pt idx="83">
                  <c:v>2.38</c:v>
                </c:pt>
                <c:pt idx="84">
                  <c:v>2.4700000000000002</c:v>
                </c:pt>
                <c:pt idx="85">
                  <c:v>2.5099999999999998</c:v>
                </c:pt>
                <c:pt idx="86">
                  <c:v>2.67</c:v>
                </c:pt>
                <c:pt idx="87">
                  <c:v>2.74</c:v>
                </c:pt>
                <c:pt idx="88">
                  <c:v>2.54</c:v>
                </c:pt>
                <c:pt idx="89">
                  <c:v>2.36</c:v>
                </c:pt>
                <c:pt idx="90">
                  <c:v>2.38</c:v>
                </c:pt>
                <c:pt idx="91">
                  <c:v>2.42</c:v>
                </c:pt>
                <c:pt idx="92">
                  <c:v>2.35</c:v>
                </c:pt>
                <c:pt idx="93">
                  <c:v>2.3199999999999998</c:v>
                </c:pt>
                <c:pt idx="94">
                  <c:v>2.48</c:v>
                </c:pt>
                <c:pt idx="95">
                  <c:v>2.71</c:v>
                </c:pt>
                <c:pt idx="96">
                  <c:v>2.93</c:v>
                </c:pt>
                <c:pt idx="97">
                  <c:v>3.11</c:v>
                </c:pt>
                <c:pt idx="98">
                  <c:v>3.34</c:v>
                </c:pt>
                <c:pt idx="99">
                  <c:v>3.81</c:v>
                </c:pt>
                <c:pt idx="100">
                  <c:v>3.58</c:v>
                </c:pt>
                <c:pt idx="101">
                  <c:v>3.63</c:v>
                </c:pt>
                <c:pt idx="102">
                  <c:v>3.44</c:v>
                </c:pt>
                <c:pt idx="103">
                  <c:v>3.59</c:v>
                </c:pt>
                <c:pt idx="104">
                  <c:v>3.45</c:v>
                </c:pt>
                <c:pt idx="105">
                  <c:v>3.12</c:v>
                </c:pt>
                <c:pt idx="106">
                  <c:v>2.96</c:v>
                </c:pt>
                <c:pt idx="107">
                  <c:v>2.88</c:v>
                </c:pt>
                <c:pt idx="108">
                  <c:v>2.88</c:v>
                </c:pt>
                <c:pt idx="109">
                  <c:v>3</c:v>
                </c:pt>
                <c:pt idx="110">
                  <c:v>2.92</c:v>
                </c:pt>
                <c:pt idx="111">
                  <c:v>2.86</c:v>
                </c:pt>
                <c:pt idx="112">
                  <c:v>2.91</c:v>
                </c:pt>
                <c:pt idx="113">
                  <c:v>2.93</c:v>
                </c:pt>
                <c:pt idx="114">
                  <c:v>2.85</c:v>
                </c:pt>
                <c:pt idx="115">
                  <c:v>2.93</c:v>
                </c:pt>
                <c:pt idx="116">
                  <c:v>2.91</c:v>
                </c:pt>
                <c:pt idx="117">
                  <c:v>2.91</c:v>
                </c:pt>
                <c:pt idx="118">
                  <c:v>3.1</c:v>
                </c:pt>
                <c:pt idx="119">
                  <c:v>3.13</c:v>
                </c:pt>
                <c:pt idx="120">
                  <c:v>3.04</c:v>
                </c:pt>
                <c:pt idx="121">
                  <c:v>3</c:v>
                </c:pt>
                <c:pt idx="122">
                  <c:v>2.89</c:v>
                </c:pt>
                <c:pt idx="123">
                  <c:v>2.85</c:v>
                </c:pt>
                <c:pt idx="124">
                  <c:v>2.79</c:v>
                </c:pt>
                <c:pt idx="125">
                  <c:v>2.72</c:v>
                </c:pt>
                <c:pt idx="126">
                  <c:v>2.69</c:v>
                </c:pt>
                <c:pt idx="127">
                  <c:v>2.6</c:v>
                </c:pt>
                <c:pt idx="128">
                  <c:v>2.7</c:v>
                </c:pt>
                <c:pt idx="129">
                  <c:v>2.58</c:v>
                </c:pt>
                <c:pt idx="130">
                  <c:v>2.4500000000000002</c:v>
                </c:pt>
                <c:pt idx="131">
                  <c:v>2.41</c:v>
                </c:pt>
                <c:pt idx="132">
                  <c:v>2.37</c:v>
                </c:pt>
                <c:pt idx="133">
                  <c:v>2.36</c:v>
                </c:pt>
                <c:pt idx="134">
                  <c:v>2.29</c:v>
                </c:pt>
                <c:pt idx="135">
                  <c:v>2.2599999999999998</c:v>
                </c:pt>
                <c:pt idx="136">
                  <c:v>2.21</c:v>
                </c:pt>
                <c:pt idx="137">
                  <c:v>2.29</c:v>
                </c:pt>
                <c:pt idx="138">
                  <c:v>2.27</c:v>
                </c:pt>
                <c:pt idx="139">
                  <c:v>2.16</c:v>
                </c:pt>
                <c:pt idx="140">
                  <c:v>2.15</c:v>
                </c:pt>
                <c:pt idx="141">
                  <c:v>2.13</c:v>
                </c:pt>
                <c:pt idx="142">
                  <c:v>2.1800000000000002</c:v>
                </c:pt>
                <c:pt idx="143">
                  <c:v>2.25</c:v>
                </c:pt>
                <c:pt idx="144">
                  <c:v>2.19</c:v>
                </c:pt>
                <c:pt idx="145">
                  <c:v>2.16</c:v>
                </c:pt>
                <c:pt idx="146">
                  <c:v>2.17</c:v>
                </c:pt>
                <c:pt idx="147">
                  <c:v>2.15</c:v>
                </c:pt>
                <c:pt idx="148">
                  <c:v>2.16</c:v>
                </c:pt>
                <c:pt idx="149">
                  <c:v>2.15</c:v>
                </c:pt>
                <c:pt idx="150">
                  <c:v>2.14</c:v>
                </c:pt>
                <c:pt idx="151">
                  <c:v>2.1</c:v>
                </c:pt>
                <c:pt idx="152">
                  <c:v>2.09</c:v>
                </c:pt>
                <c:pt idx="153">
                  <c:v>2.0299999999999998</c:v>
                </c:pt>
                <c:pt idx="154">
                  <c:v>1.98</c:v>
                </c:pt>
                <c:pt idx="155">
                  <c:v>1.93</c:v>
                </c:pt>
                <c:pt idx="156">
                  <c:v>1.88</c:v>
                </c:pt>
                <c:pt idx="157">
                  <c:v>1.97</c:v>
                </c:pt>
                <c:pt idx="158">
                  <c:v>1.9</c:v>
                </c:pt>
                <c:pt idx="159">
                  <c:v>1.8</c:v>
                </c:pt>
                <c:pt idx="160">
                  <c:v>1.77</c:v>
                </c:pt>
                <c:pt idx="161">
                  <c:v>1.79</c:v>
                </c:pt>
                <c:pt idx="162">
                  <c:v>1.77</c:v>
                </c:pt>
                <c:pt idx="163">
                  <c:v>1.73</c:v>
                </c:pt>
                <c:pt idx="164">
                  <c:v>1.71</c:v>
                </c:pt>
                <c:pt idx="165">
                  <c:v>1.69</c:v>
                </c:pt>
                <c:pt idx="166">
                  <c:v>1.66</c:v>
                </c:pt>
                <c:pt idx="167">
                  <c:v>1.62</c:v>
                </c:pt>
                <c:pt idx="168">
                  <c:v>1.59</c:v>
                </c:pt>
                <c:pt idx="169">
                  <c:v>1.61</c:v>
                </c:pt>
                <c:pt idx="170">
                  <c:v>1.8</c:v>
                </c:pt>
                <c:pt idx="171">
                  <c:v>2.17</c:v>
                </c:pt>
                <c:pt idx="172">
                  <c:v>2.27</c:v>
                </c:pt>
                <c:pt idx="173">
                  <c:v>2.39</c:v>
                </c:pt>
                <c:pt idx="174">
                  <c:v>2.31</c:v>
                </c:pt>
                <c:pt idx="175">
                  <c:v>2.31</c:v>
                </c:pt>
                <c:pt idx="176">
                  <c:v>2.31</c:v>
                </c:pt>
                <c:pt idx="177">
                  <c:v>2.21</c:v>
                </c:pt>
                <c:pt idx="178">
                  <c:v>2.06</c:v>
                </c:pt>
                <c:pt idx="179">
                  <c:v>1.96</c:v>
                </c:pt>
                <c:pt idx="180">
                  <c:v>1.93</c:v>
                </c:pt>
                <c:pt idx="181">
                  <c:v>1.85</c:v>
                </c:pt>
                <c:pt idx="182">
                  <c:v>1.82</c:v>
                </c:pt>
                <c:pt idx="183">
                  <c:v>1.74</c:v>
                </c:pt>
                <c:pt idx="184">
                  <c:v>1.73</c:v>
                </c:pt>
                <c:pt idx="185">
                  <c:v>1.75</c:v>
                </c:pt>
                <c:pt idx="186">
                  <c:v>1.78</c:v>
                </c:pt>
                <c:pt idx="187">
                  <c:v>1.84</c:v>
                </c:pt>
                <c:pt idx="188">
                  <c:v>1.79</c:v>
                </c:pt>
                <c:pt idx="189">
                  <c:v>1.76</c:v>
                </c:pt>
                <c:pt idx="190">
                  <c:v>1.81</c:v>
                </c:pt>
                <c:pt idx="191">
                  <c:v>1.81</c:v>
                </c:pt>
                <c:pt idx="192">
                  <c:v>1.77</c:v>
                </c:pt>
                <c:pt idx="193">
                  <c:v>1.76</c:v>
                </c:pt>
                <c:pt idx="194">
                  <c:v>1.72</c:v>
                </c:pt>
                <c:pt idx="195">
                  <c:v>1.69</c:v>
                </c:pt>
                <c:pt idx="196">
                  <c:v>1.71</c:v>
                </c:pt>
                <c:pt idx="197">
                  <c:v>1.69</c:v>
                </c:pt>
                <c:pt idx="198">
                  <c:v>1.67</c:v>
                </c:pt>
                <c:pt idx="199">
                  <c:v>1.67</c:v>
                </c:pt>
                <c:pt idx="200">
                  <c:v>1.66</c:v>
                </c:pt>
                <c:pt idx="201">
                  <c:v>1.59</c:v>
                </c:pt>
                <c:pt idx="202">
                  <c:v>1.61</c:v>
                </c:pt>
                <c:pt idx="203">
                  <c:v>1.59</c:v>
                </c:pt>
                <c:pt idx="204">
                  <c:v>1.56</c:v>
                </c:pt>
                <c:pt idx="205">
                  <c:v>1.6</c:v>
                </c:pt>
                <c:pt idx="206">
                  <c:v>1.75</c:v>
                </c:pt>
                <c:pt idx="207">
                  <c:v>1.77</c:v>
                </c:pt>
                <c:pt idx="208">
                  <c:v>1.79</c:v>
                </c:pt>
                <c:pt idx="209">
                  <c:v>1.84</c:v>
                </c:pt>
                <c:pt idx="210">
                  <c:v>1.79</c:v>
                </c:pt>
                <c:pt idx="211">
                  <c:v>1.72</c:v>
                </c:pt>
                <c:pt idx="212">
                  <c:v>1.8</c:v>
                </c:pt>
                <c:pt idx="213">
                  <c:v>1.85</c:v>
                </c:pt>
                <c:pt idx="214">
                  <c:v>1.99</c:v>
                </c:pt>
                <c:pt idx="215">
                  <c:v>2.0499999999999998</c:v>
                </c:pt>
                <c:pt idx="216">
                  <c:v>2.0299999999999998</c:v>
                </c:pt>
                <c:pt idx="217">
                  <c:v>2.0299999999999998</c:v>
                </c:pt>
                <c:pt idx="218">
                  <c:v>2.0299999999999998</c:v>
                </c:pt>
                <c:pt idx="219">
                  <c:v>2.0299999999999998</c:v>
                </c:pt>
                <c:pt idx="220">
                  <c:v>2.0699999999999998</c:v>
                </c:pt>
                <c:pt idx="221">
                  <c:v>2.08</c:v>
                </c:pt>
                <c:pt idx="222">
                  <c:v>2.0299999999999998</c:v>
                </c:pt>
                <c:pt idx="223">
                  <c:v>1.97</c:v>
                </c:pt>
                <c:pt idx="224">
                  <c:v>1.98</c:v>
                </c:pt>
                <c:pt idx="225">
                  <c:v>2</c:v>
                </c:pt>
                <c:pt idx="226">
                  <c:v>2.0299999999999998</c:v>
                </c:pt>
                <c:pt idx="227">
                  <c:v>2.17</c:v>
                </c:pt>
                <c:pt idx="228">
                  <c:v>2.25</c:v>
                </c:pt>
                <c:pt idx="229">
                  <c:v>2.34</c:v>
                </c:pt>
                <c:pt idx="230">
                  <c:v>2.27</c:v>
                </c:pt>
                <c:pt idx="231">
                  <c:v>2.19</c:v>
                </c:pt>
                <c:pt idx="232">
                  <c:v>2.2999999999999998</c:v>
                </c:pt>
                <c:pt idx="233">
                  <c:v>2.35</c:v>
                </c:pt>
                <c:pt idx="234">
                  <c:v>2.38</c:v>
                </c:pt>
                <c:pt idx="235">
                  <c:v>2.38</c:v>
                </c:pt>
                <c:pt idx="236">
                  <c:v>2.33</c:v>
                </c:pt>
                <c:pt idx="237">
                  <c:v>2.23</c:v>
                </c:pt>
                <c:pt idx="238">
                  <c:v>2.2200000000000002</c:v>
                </c:pt>
                <c:pt idx="239">
                  <c:v>2.2400000000000002</c:v>
                </c:pt>
                <c:pt idx="240">
                  <c:v>2.2200000000000002</c:v>
                </c:pt>
                <c:pt idx="241">
                  <c:v>2.27</c:v>
                </c:pt>
                <c:pt idx="242">
                  <c:v>2.33</c:v>
                </c:pt>
                <c:pt idx="243">
                  <c:v>2.4500000000000002</c:v>
                </c:pt>
                <c:pt idx="244">
                  <c:v>2.5499999999999998</c:v>
                </c:pt>
                <c:pt idx="245">
                  <c:v>2.64</c:v>
                </c:pt>
                <c:pt idx="246">
                  <c:v>2.63</c:v>
                </c:pt>
                <c:pt idx="247">
                  <c:v>2.82</c:v>
                </c:pt>
                <c:pt idx="248">
                  <c:v>3.14</c:v>
                </c:pt>
                <c:pt idx="249">
                  <c:v>3.04</c:v>
                </c:pt>
                <c:pt idx="250">
                  <c:v>3.06</c:v>
                </c:pt>
                <c:pt idx="251">
                  <c:v>3.11</c:v>
                </c:pt>
                <c:pt idx="252">
                  <c:v>3.22</c:v>
                </c:pt>
                <c:pt idx="253">
                  <c:v>3.51</c:v>
                </c:pt>
                <c:pt idx="254">
                  <c:v>3.91</c:v>
                </c:pt>
                <c:pt idx="255">
                  <c:v>3.88</c:v>
                </c:pt>
                <c:pt idx="256">
                  <c:v>3.78</c:v>
                </c:pt>
                <c:pt idx="257">
                  <c:v>3.87</c:v>
                </c:pt>
                <c:pt idx="258">
                  <c:v>4.05</c:v>
                </c:pt>
                <c:pt idx="259">
                  <c:v>3.97</c:v>
                </c:pt>
                <c:pt idx="260">
                  <c:v>3.7</c:v>
                </c:pt>
                <c:pt idx="261">
                  <c:v>3.57</c:v>
                </c:pt>
                <c:pt idx="262">
                  <c:v>3.54</c:v>
                </c:pt>
                <c:pt idx="263">
                  <c:v>3.42</c:v>
                </c:pt>
                <c:pt idx="264">
                  <c:v>3.28</c:v>
                </c:pt>
                <c:pt idx="265">
                  <c:v>3.21</c:v>
                </c:pt>
                <c:pt idx="266">
                  <c:v>3.26</c:v>
                </c:pt>
                <c:pt idx="267">
                  <c:v>3.19</c:v>
                </c:pt>
                <c:pt idx="268">
                  <c:v>3.34</c:v>
                </c:pt>
                <c:pt idx="269">
                  <c:v>3.35</c:v>
                </c:pt>
                <c:pt idx="270">
                  <c:v>3.2</c:v>
                </c:pt>
                <c:pt idx="271">
                  <c:v>3.1</c:v>
                </c:pt>
                <c:pt idx="272">
                  <c:v>3.13</c:v>
                </c:pt>
                <c:pt idx="273">
                  <c:v>3.14</c:v>
                </c:pt>
                <c:pt idx="274">
                  <c:v>3.21</c:v>
                </c:pt>
                <c:pt idx="275">
                  <c:v>3.3</c:v>
                </c:pt>
                <c:pt idx="276">
                  <c:v>3.21</c:v>
                </c:pt>
                <c:pt idx="277">
                  <c:v>3.15</c:v>
                </c:pt>
                <c:pt idx="278">
                  <c:v>3.13</c:v>
                </c:pt>
                <c:pt idx="279">
                  <c:v>3.19</c:v>
                </c:pt>
                <c:pt idx="280">
                  <c:v>3.26</c:v>
                </c:pt>
                <c:pt idx="281">
                  <c:v>3.29</c:v>
                </c:pt>
                <c:pt idx="282">
                  <c:v>3.21</c:v>
                </c:pt>
                <c:pt idx="283">
                  <c:v>3.24</c:v>
                </c:pt>
                <c:pt idx="284">
                  <c:v>3.28</c:v>
                </c:pt>
                <c:pt idx="285">
                  <c:v>3.41</c:v>
                </c:pt>
                <c:pt idx="286">
                  <c:v>3.64</c:v>
                </c:pt>
                <c:pt idx="287">
                  <c:v>3.77</c:v>
                </c:pt>
                <c:pt idx="288">
                  <c:v>3.83</c:v>
                </c:pt>
                <c:pt idx="289">
                  <c:v>3.93</c:v>
                </c:pt>
                <c:pt idx="290">
                  <c:v>4.12</c:v>
                </c:pt>
                <c:pt idx="291">
                  <c:v>3.76</c:v>
                </c:pt>
                <c:pt idx="292">
                  <c:v>3.79</c:v>
                </c:pt>
                <c:pt idx="293">
                  <c:v>3.88</c:v>
                </c:pt>
                <c:pt idx="294">
                  <c:v>3.74</c:v>
                </c:pt>
                <c:pt idx="295">
                  <c:v>3.72</c:v>
                </c:pt>
                <c:pt idx="296">
                  <c:v>3.85</c:v>
                </c:pt>
                <c:pt idx="297">
                  <c:v>3.9</c:v>
                </c:pt>
                <c:pt idx="298">
                  <c:v>4</c:v>
                </c:pt>
                <c:pt idx="299">
                  <c:v>3.86</c:v>
                </c:pt>
                <c:pt idx="300">
                  <c:v>3.78</c:v>
                </c:pt>
                <c:pt idx="301">
                  <c:v>4.0199999999999996</c:v>
                </c:pt>
                <c:pt idx="302">
                  <c:v>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5-4A43-89AA-09DA367ED58C}"/>
            </c:ext>
          </c:extLst>
        </c:ser>
        <c:ser>
          <c:idx val="0"/>
          <c:order val="1"/>
          <c:tx>
            <c:v>R$/Dolar (2019) pelo inpc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[1]varios!$A$5:$A$305</c:f>
              <c:numCache>
                <c:formatCode>General</c:formatCode>
                <c:ptCount val="301"/>
                <c:pt idx="0">
                  <c:v>34578</c:v>
                </c:pt>
                <c:pt idx="1">
                  <c:v>34608</c:v>
                </c:pt>
                <c:pt idx="2">
                  <c:v>34639</c:v>
                </c:pt>
                <c:pt idx="3">
                  <c:v>34669</c:v>
                </c:pt>
                <c:pt idx="4">
                  <c:v>34700</c:v>
                </c:pt>
                <c:pt idx="5">
                  <c:v>34731</c:v>
                </c:pt>
                <c:pt idx="6">
                  <c:v>34759</c:v>
                </c:pt>
                <c:pt idx="7">
                  <c:v>34790</c:v>
                </c:pt>
                <c:pt idx="8">
                  <c:v>34820</c:v>
                </c:pt>
                <c:pt idx="9">
                  <c:v>34851</c:v>
                </c:pt>
                <c:pt idx="10">
                  <c:v>34881</c:v>
                </c:pt>
                <c:pt idx="11">
                  <c:v>34912</c:v>
                </c:pt>
                <c:pt idx="12">
                  <c:v>34943</c:v>
                </c:pt>
                <c:pt idx="13">
                  <c:v>34973</c:v>
                </c:pt>
                <c:pt idx="14">
                  <c:v>35004</c:v>
                </c:pt>
                <c:pt idx="15">
                  <c:v>35034</c:v>
                </c:pt>
                <c:pt idx="16">
                  <c:v>35065</c:v>
                </c:pt>
                <c:pt idx="17">
                  <c:v>35096</c:v>
                </c:pt>
                <c:pt idx="18">
                  <c:v>35125</c:v>
                </c:pt>
                <c:pt idx="19">
                  <c:v>35156</c:v>
                </c:pt>
                <c:pt idx="20">
                  <c:v>35186</c:v>
                </c:pt>
                <c:pt idx="21">
                  <c:v>35217</c:v>
                </c:pt>
                <c:pt idx="22">
                  <c:v>35247</c:v>
                </c:pt>
                <c:pt idx="23">
                  <c:v>35278</c:v>
                </c:pt>
                <c:pt idx="24">
                  <c:v>35309</c:v>
                </c:pt>
                <c:pt idx="25">
                  <c:v>35339</c:v>
                </c:pt>
                <c:pt idx="26">
                  <c:v>35370</c:v>
                </c:pt>
                <c:pt idx="27">
                  <c:v>35400</c:v>
                </c:pt>
                <c:pt idx="28">
                  <c:v>35431</c:v>
                </c:pt>
                <c:pt idx="29">
                  <c:v>35462</c:v>
                </c:pt>
                <c:pt idx="30">
                  <c:v>35490</c:v>
                </c:pt>
                <c:pt idx="31">
                  <c:v>35521</c:v>
                </c:pt>
                <c:pt idx="32">
                  <c:v>35551</c:v>
                </c:pt>
                <c:pt idx="33">
                  <c:v>35582</c:v>
                </c:pt>
                <c:pt idx="34">
                  <c:v>35612</c:v>
                </c:pt>
                <c:pt idx="35">
                  <c:v>35643</c:v>
                </c:pt>
                <c:pt idx="36">
                  <c:v>35674</c:v>
                </c:pt>
                <c:pt idx="37">
                  <c:v>35704</c:v>
                </c:pt>
                <c:pt idx="38">
                  <c:v>35735</c:v>
                </c:pt>
                <c:pt idx="39">
                  <c:v>35765</c:v>
                </c:pt>
                <c:pt idx="40">
                  <c:v>35796</c:v>
                </c:pt>
                <c:pt idx="41">
                  <c:v>35827</c:v>
                </c:pt>
                <c:pt idx="42">
                  <c:v>35855</c:v>
                </c:pt>
                <c:pt idx="43">
                  <c:v>35886</c:v>
                </c:pt>
                <c:pt idx="44">
                  <c:v>35916</c:v>
                </c:pt>
                <c:pt idx="45">
                  <c:v>35947</c:v>
                </c:pt>
                <c:pt idx="46">
                  <c:v>35977</c:v>
                </c:pt>
                <c:pt idx="47">
                  <c:v>36008</c:v>
                </c:pt>
                <c:pt idx="48">
                  <c:v>36039</c:v>
                </c:pt>
                <c:pt idx="49">
                  <c:v>36069</c:v>
                </c:pt>
                <c:pt idx="50">
                  <c:v>36100</c:v>
                </c:pt>
                <c:pt idx="51">
                  <c:v>36130</c:v>
                </c:pt>
                <c:pt idx="52">
                  <c:v>36161</c:v>
                </c:pt>
                <c:pt idx="53">
                  <c:v>36192</c:v>
                </c:pt>
                <c:pt idx="54">
                  <c:v>36220</c:v>
                </c:pt>
                <c:pt idx="55">
                  <c:v>36251</c:v>
                </c:pt>
                <c:pt idx="56">
                  <c:v>36281</c:v>
                </c:pt>
                <c:pt idx="57">
                  <c:v>36312</c:v>
                </c:pt>
                <c:pt idx="58">
                  <c:v>36342</c:v>
                </c:pt>
                <c:pt idx="59">
                  <c:v>36373</c:v>
                </c:pt>
                <c:pt idx="60">
                  <c:v>36404</c:v>
                </c:pt>
                <c:pt idx="61">
                  <c:v>36434</c:v>
                </c:pt>
                <c:pt idx="62">
                  <c:v>36465</c:v>
                </c:pt>
                <c:pt idx="63">
                  <c:v>36495</c:v>
                </c:pt>
                <c:pt idx="64">
                  <c:v>36526</c:v>
                </c:pt>
                <c:pt idx="65">
                  <c:v>36557</c:v>
                </c:pt>
                <c:pt idx="66">
                  <c:v>36586</c:v>
                </c:pt>
                <c:pt idx="67">
                  <c:v>36617</c:v>
                </c:pt>
                <c:pt idx="68">
                  <c:v>36647</c:v>
                </c:pt>
                <c:pt idx="69">
                  <c:v>36678</c:v>
                </c:pt>
                <c:pt idx="70">
                  <c:v>36708</c:v>
                </c:pt>
                <c:pt idx="71">
                  <c:v>36739</c:v>
                </c:pt>
                <c:pt idx="72">
                  <c:v>36770</c:v>
                </c:pt>
                <c:pt idx="73">
                  <c:v>36800</c:v>
                </c:pt>
                <c:pt idx="74">
                  <c:v>36831</c:v>
                </c:pt>
                <c:pt idx="75">
                  <c:v>36861</c:v>
                </c:pt>
                <c:pt idx="76">
                  <c:v>36892</c:v>
                </c:pt>
                <c:pt idx="77">
                  <c:v>36923</c:v>
                </c:pt>
                <c:pt idx="78">
                  <c:v>36951</c:v>
                </c:pt>
                <c:pt idx="79">
                  <c:v>36982</c:v>
                </c:pt>
                <c:pt idx="80">
                  <c:v>37012</c:v>
                </c:pt>
                <c:pt idx="81">
                  <c:v>37043</c:v>
                </c:pt>
                <c:pt idx="82">
                  <c:v>37073</c:v>
                </c:pt>
                <c:pt idx="83">
                  <c:v>37104</c:v>
                </c:pt>
                <c:pt idx="84">
                  <c:v>37135</c:v>
                </c:pt>
                <c:pt idx="85">
                  <c:v>37165</c:v>
                </c:pt>
                <c:pt idx="86">
                  <c:v>37196</c:v>
                </c:pt>
                <c:pt idx="87">
                  <c:v>37226</c:v>
                </c:pt>
                <c:pt idx="88">
                  <c:v>37257</c:v>
                </c:pt>
                <c:pt idx="89">
                  <c:v>37288</c:v>
                </c:pt>
                <c:pt idx="90">
                  <c:v>37316</c:v>
                </c:pt>
                <c:pt idx="91">
                  <c:v>37347</c:v>
                </c:pt>
                <c:pt idx="92">
                  <c:v>37377</c:v>
                </c:pt>
                <c:pt idx="93">
                  <c:v>37408</c:v>
                </c:pt>
                <c:pt idx="94">
                  <c:v>37438</c:v>
                </c:pt>
                <c:pt idx="95">
                  <c:v>37469</c:v>
                </c:pt>
                <c:pt idx="96">
                  <c:v>37500</c:v>
                </c:pt>
                <c:pt idx="97">
                  <c:v>37530</c:v>
                </c:pt>
                <c:pt idx="98">
                  <c:v>37561</c:v>
                </c:pt>
                <c:pt idx="99">
                  <c:v>37591</c:v>
                </c:pt>
                <c:pt idx="100">
                  <c:v>37622</c:v>
                </c:pt>
                <c:pt idx="101">
                  <c:v>37653</c:v>
                </c:pt>
                <c:pt idx="102">
                  <c:v>37681</c:v>
                </c:pt>
                <c:pt idx="103">
                  <c:v>37712</c:v>
                </c:pt>
                <c:pt idx="104">
                  <c:v>37742</c:v>
                </c:pt>
                <c:pt idx="105">
                  <c:v>37773</c:v>
                </c:pt>
                <c:pt idx="106">
                  <c:v>37803</c:v>
                </c:pt>
                <c:pt idx="107">
                  <c:v>37834</c:v>
                </c:pt>
                <c:pt idx="108">
                  <c:v>37865</c:v>
                </c:pt>
                <c:pt idx="109">
                  <c:v>37895</c:v>
                </c:pt>
                <c:pt idx="110">
                  <c:v>37926</c:v>
                </c:pt>
                <c:pt idx="111">
                  <c:v>37956</c:v>
                </c:pt>
                <c:pt idx="112">
                  <c:v>37987</c:v>
                </c:pt>
                <c:pt idx="113">
                  <c:v>38018</c:v>
                </c:pt>
                <c:pt idx="114">
                  <c:v>38047</c:v>
                </c:pt>
                <c:pt idx="115">
                  <c:v>38078</c:v>
                </c:pt>
                <c:pt idx="116">
                  <c:v>38108</c:v>
                </c:pt>
                <c:pt idx="117">
                  <c:v>38139</c:v>
                </c:pt>
                <c:pt idx="118">
                  <c:v>38169</c:v>
                </c:pt>
                <c:pt idx="119">
                  <c:v>38200</c:v>
                </c:pt>
                <c:pt idx="120">
                  <c:v>38231</c:v>
                </c:pt>
                <c:pt idx="121">
                  <c:v>38261</c:v>
                </c:pt>
                <c:pt idx="122">
                  <c:v>38292</c:v>
                </c:pt>
                <c:pt idx="123">
                  <c:v>38322</c:v>
                </c:pt>
                <c:pt idx="124">
                  <c:v>38353</c:v>
                </c:pt>
                <c:pt idx="125">
                  <c:v>38384</c:v>
                </c:pt>
                <c:pt idx="126">
                  <c:v>38412</c:v>
                </c:pt>
                <c:pt idx="127">
                  <c:v>38443</c:v>
                </c:pt>
                <c:pt idx="128">
                  <c:v>38473</c:v>
                </c:pt>
                <c:pt idx="129">
                  <c:v>38504</c:v>
                </c:pt>
                <c:pt idx="130">
                  <c:v>38534</c:v>
                </c:pt>
                <c:pt idx="131">
                  <c:v>38565</c:v>
                </c:pt>
                <c:pt idx="132">
                  <c:v>38596</c:v>
                </c:pt>
                <c:pt idx="133">
                  <c:v>38626</c:v>
                </c:pt>
                <c:pt idx="134">
                  <c:v>38657</c:v>
                </c:pt>
                <c:pt idx="135">
                  <c:v>38687</c:v>
                </c:pt>
                <c:pt idx="136">
                  <c:v>38718</c:v>
                </c:pt>
                <c:pt idx="137">
                  <c:v>38749</c:v>
                </c:pt>
                <c:pt idx="138">
                  <c:v>38777</c:v>
                </c:pt>
                <c:pt idx="139">
                  <c:v>38808</c:v>
                </c:pt>
                <c:pt idx="140">
                  <c:v>38838</c:v>
                </c:pt>
                <c:pt idx="141">
                  <c:v>38869</c:v>
                </c:pt>
                <c:pt idx="142">
                  <c:v>38899</c:v>
                </c:pt>
                <c:pt idx="143">
                  <c:v>38930</c:v>
                </c:pt>
                <c:pt idx="144">
                  <c:v>38961</c:v>
                </c:pt>
                <c:pt idx="145">
                  <c:v>38991</c:v>
                </c:pt>
                <c:pt idx="146">
                  <c:v>39022</c:v>
                </c:pt>
                <c:pt idx="147">
                  <c:v>39052</c:v>
                </c:pt>
                <c:pt idx="148">
                  <c:v>39083</c:v>
                </c:pt>
                <c:pt idx="149">
                  <c:v>39114</c:v>
                </c:pt>
                <c:pt idx="150">
                  <c:v>39142</c:v>
                </c:pt>
                <c:pt idx="151">
                  <c:v>39173</c:v>
                </c:pt>
                <c:pt idx="152">
                  <c:v>39203</c:v>
                </c:pt>
                <c:pt idx="153">
                  <c:v>39234</c:v>
                </c:pt>
                <c:pt idx="154">
                  <c:v>39264</c:v>
                </c:pt>
                <c:pt idx="155">
                  <c:v>39295</c:v>
                </c:pt>
                <c:pt idx="156">
                  <c:v>39326</c:v>
                </c:pt>
                <c:pt idx="157">
                  <c:v>39356</c:v>
                </c:pt>
                <c:pt idx="158">
                  <c:v>39387</c:v>
                </c:pt>
                <c:pt idx="159">
                  <c:v>39417</c:v>
                </c:pt>
                <c:pt idx="160">
                  <c:v>39448</c:v>
                </c:pt>
                <c:pt idx="161">
                  <c:v>39479</c:v>
                </c:pt>
                <c:pt idx="162">
                  <c:v>39508</c:v>
                </c:pt>
                <c:pt idx="163">
                  <c:v>39539</c:v>
                </c:pt>
                <c:pt idx="164">
                  <c:v>39569</c:v>
                </c:pt>
                <c:pt idx="165">
                  <c:v>39600</c:v>
                </c:pt>
                <c:pt idx="166">
                  <c:v>39630</c:v>
                </c:pt>
                <c:pt idx="167">
                  <c:v>39661</c:v>
                </c:pt>
                <c:pt idx="168">
                  <c:v>39692</c:v>
                </c:pt>
                <c:pt idx="169">
                  <c:v>39722</c:v>
                </c:pt>
                <c:pt idx="170">
                  <c:v>39753</c:v>
                </c:pt>
                <c:pt idx="171">
                  <c:v>39783</c:v>
                </c:pt>
                <c:pt idx="172">
                  <c:v>39814</c:v>
                </c:pt>
                <c:pt idx="173">
                  <c:v>39845</c:v>
                </c:pt>
                <c:pt idx="174">
                  <c:v>39873</c:v>
                </c:pt>
                <c:pt idx="175">
                  <c:v>39904</c:v>
                </c:pt>
                <c:pt idx="176">
                  <c:v>39934</c:v>
                </c:pt>
                <c:pt idx="177">
                  <c:v>39965</c:v>
                </c:pt>
                <c:pt idx="178">
                  <c:v>39995</c:v>
                </c:pt>
                <c:pt idx="179">
                  <c:v>40026</c:v>
                </c:pt>
                <c:pt idx="180">
                  <c:v>40057</c:v>
                </c:pt>
                <c:pt idx="181">
                  <c:v>40087</c:v>
                </c:pt>
                <c:pt idx="182">
                  <c:v>40118</c:v>
                </c:pt>
                <c:pt idx="183">
                  <c:v>40148</c:v>
                </c:pt>
                <c:pt idx="184">
                  <c:v>40179</c:v>
                </c:pt>
                <c:pt idx="185">
                  <c:v>40210</c:v>
                </c:pt>
                <c:pt idx="186">
                  <c:v>40238</c:v>
                </c:pt>
                <c:pt idx="187">
                  <c:v>40269</c:v>
                </c:pt>
                <c:pt idx="188">
                  <c:v>40299</c:v>
                </c:pt>
                <c:pt idx="189">
                  <c:v>40330</c:v>
                </c:pt>
                <c:pt idx="190">
                  <c:v>40360</c:v>
                </c:pt>
                <c:pt idx="191">
                  <c:v>40391</c:v>
                </c:pt>
                <c:pt idx="192">
                  <c:v>40422</c:v>
                </c:pt>
                <c:pt idx="193">
                  <c:v>40452</c:v>
                </c:pt>
                <c:pt idx="194">
                  <c:v>40483</c:v>
                </c:pt>
                <c:pt idx="195">
                  <c:v>40513</c:v>
                </c:pt>
                <c:pt idx="196">
                  <c:v>40544</c:v>
                </c:pt>
                <c:pt idx="197">
                  <c:v>40575</c:v>
                </c:pt>
                <c:pt idx="198">
                  <c:v>40603</c:v>
                </c:pt>
                <c:pt idx="199">
                  <c:v>40634</c:v>
                </c:pt>
                <c:pt idx="200">
                  <c:v>40664</c:v>
                </c:pt>
                <c:pt idx="201">
                  <c:v>40695</c:v>
                </c:pt>
                <c:pt idx="202">
                  <c:v>40725</c:v>
                </c:pt>
                <c:pt idx="203">
                  <c:v>40756</c:v>
                </c:pt>
                <c:pt idx="204">
                  <c:v>40787</c:v>
                </c:pt>
                <c:pt idx="205">
                  <c:v>40817</c:v>
                </c:pt>
                <c:pt idx="206">
                  <c:v>40848</c:v>
                </c:pt>
                <c:pt idx="207">
                  <c:v>40878</c:v>
                </c:pt>
                <c:pt idx="208">
                  <c:v>40909</c:v>
                </c:pt>
                <c:pt idx="209">
                  <c:v>40940</c:v>
                </c:pt>
                <c:pt idx="210">
                  <c:v>40969</c:v>
                </c:pt>
                <c:pt idx="211">
                  <c:v>41000</c:v>
                </c:pt>
                <c:pt idx="212">
                  <c:v>41030</c:v>
                </c:pt>
                <c:pt idx="213">
                  <c:v>41061</c:v>
                </c:pt>
                <c:pt idx="214">
                  <c:v>41091</c:v>
                </c:pt>
                <c:pt idx="215">
                  <c:v>41122</c:v>
                </c:pt>
                <c:pt idx="216">
                  <c:v>41153</c:v>
                </c:pt>
                <c:pt idx="217">
                  <c:v>41183</c:v>
                </c:pt>
                <c:pt idx="218">
                  <c:v>41214</c:v>
                </c:pt>
                <c:pt idx="219">
                  <c:v>41244</c:v>
                </c:pt>
                <c:pt idx="220">
                  <c:v>41275</c:v>
                </c:pt>
                <c:pt idx="221">
                  <c:v>41306</c:v>
                </c:pt>
                <c:pt idx="222">
                  <c:v>41334</c:v>
                </c:pt>
                <c:pt idx="223">
                  <c:v>41365</c:v>
                </c:pt>
                <c:pt idx="224">
                  <c:v>41395</c:v>
                </c:pt>
                <c:pt idx="225">
                  <c:v>41426</c:v>
                </c:pt>
                <c:pt idx="226">
                  <c:v>41456</c:v>
                </c:pt>
                <c:pt idx="227">
                  <c:v>41487</c:v>
                </c:pt>
                <c:pt idx="228">
                  <c:v>41518</c:v>
                </c:pt>
                <c:pt idx="229">
                  <c:v>41548</c:v>
                </c:pt>
                <c:pt idx="230">
                  <c:v>41579</c:v>
                </c:pt>
                <c:pt idx="231">
                  <c:v>41609</c:v>
                </c:pt>
                <c:pt idx="232">
                  <c:v>41640</c:v>
                </c:pt>
                <c:pt idx="233">
                  <c:v>41671</c:v>
                </c:pt>
                <c:pt idx="234">
                  <c:v>41699</c:v>
                </c:pt>
                <c:pt idx="235">
                  <c:v>41730</c:v>
                </c:pt>
                <c:pt idx="236">
                  <c:v>41760</c:v>
                </c:pt>
                <c:pt idx="237">
                  <c:v>41791</c:v>
                </c:pt>
                <c:pt idx="238">
                  <c:v>41821</c:v>
                </c:pt>
                <c:pt idx="239">
                  <c:v>41852</c:v>
                </c:pt>
                <c:pt idx="240">
                  <c:v>41883</c:v>
                </c:pt>
                <c:pt idx="241">
                  <c:v>41913</c:v>
                </c:pt>
                <c:pt idx="242">
                  <c:v>41944</c:v>
                </c:pt>
                <c:pt idx="243">
                  <c:v>41974</c:v>
                </c:pt>
                <c:pt idx="244">
                  <c:v>42005</c:v>
                </c:pt>
                <c:pt idx="245">
                  <c:v>42036</c:v>
                </c:pt>
                <c:pt idx="246">
                  <c:v>42064</c:v>
                </c:pt>
                <c:pt idx="247">
                  <c:v>42095</c:v>
                </c:pt>
                <c:pt idx="248">
                  <c:v>42125</c:v>
                </c:pt>
                <c:pt idx="249">
                  <c:v>42156</c:v>
                </c:pt>
                <c:pt idx="250">
                  <c:v>42186</c:v>
                </c:pt>
                <c:pt idx="251">
                  <c:v>42217</c:v>
                </c:pt>
                <c:pt idx="252">
                  <c:v>42248</c:v>
                </c:pt>
                <c:pt idx="253">
                  <c:v>42278</c:v>
                </c:pt>
                <c:pt idx="254">
                  <c:v>42309</c:v>
                </c:pt>
                <c:pt idx="255">
                  <c:v>42339</c:v>
                </c:pt>
                <c:pt idx="256">
                  <c:v>42370</c:v>
                </c:pt>
                <c:pt idx="257">
                  <c:v>42401</c:v>
                </c:pt>
                <c:pt idx="258">
                  <c:v>42430</c:v>
                </c:pt>
                <c:pt idx="259">
                  <c:v>42461</c:v>
                </c:pt>
                <c:pt idx="260">
                  <c:v>42491</c:v>
                </c:pt>
                <c:pt idx="261">
                  <c:v>42522</c:v>
                </c:pt>
                <c:pt idx="262">
                  <c:v>42552</c:v>
                </c:pt>
                <c:pt idx="263">
                  <c:v>42583</c:v>
                </c:pt>
                <c:pt idx="264">
                  <c:v>42614</c:v>
                </c:pt>
                <c:pt idx="265">
                  <c:v>42644</c:v>
                </c:pt>
                <c:pt idx="266">
                  <c:v>42675</c:v>
                </c:pt>
                <c:pt idx="267">
                  <c:v>42705</c:v>
                </c:pt>
                <c:pt idx="268">
                  <c:v>42736</c:v>
                </c:pt>
                <c:pt idx="269">
                  <c:v>42767</c:v>
                </c:pt>
                <c:pt idx="270">
                  <c:v>42795</c:v>
                </c:pt>
                <c:pt idx="271">
                  <c:v>42826</c:v>
                </c:pt>
                <c:pt idx="272">
                  <c:v>42856</c:v>
                </c:pt>
                <c:pt idx="273">
                  <c:v>42887</c:v>
                </c:pt>
                <c:pt idx="274">
                  <c:v>42917</c:v>
                </c:pt>
                <c:pt idx="275">
                  <c:v>42948</c:v>
                </c:pt>
                <c:pt idx="276">
                  <c:v>42979</c:v>
                </c:pt>
                <c:pt idx="277">
                  <c:v>43009</c:v>
                </c:pt>
                <c:pt idx="278">
                  <c:v>43040</c:v>
                </c:pt>
                <c:pt idx="279">
                  <c:v>43070</c:v>
                </c:pt>
                <c:pt idx="280">
                  <c:v>43101</c:v>
                </c:pt>
                <c:pt idx="281">
                  <c:v>43132</c:v>
                </c:pt>
                <c:pt idx="282">
                  <c:v>43160</c:v>
                </c:pt>
                <c:pt idx="283">
                  <c:v>43191</c:v>
                </c:pt>
                <c:pt idx="284">
                  <c:v>43221</c:v>
                </c:pt>
                <c:pt idx="285">
                  <c:v>43252</c:v>
                </c:pt>
                <c:pt idx="286">
                  <c:v>43282</c:v>
                </c:pt>
                <c:pt idx="287">
                  <c:v>43313</c:v>
                </c:pt>
                <c:pt idx="288">
                  <c:v>43344</c:v>
                </c:pt>
                <c:pt idx="289">
                  <c:v>43374</c:v>
                </c:pt>
                <c:pt idx="290">
                  <c:v>43405</c:v>
                </c:pt>
                <c:pt idx="291">
                  <c:v>43435</c:v>
                </c:pt>
                <c:pt idx="292">
                  <c:v>43466</c:v>
                </c:pt>
                <c:pt idx="293">
                  <c:v>43497</c:v>
                </c:pt>
                <c:pt idx="294">
                  <c:v>43525</c:v>
                </c:pt>
                <c:pt idx="295">
                  <c:v>43556</c:v>
                </c:pt>
                <c:pt idx="296">
                  <c:v>43586</c:v>
                </c:pt>
                <c:pt idx="297">
                  <c:v>43617</c:v>
                </c:pt>
                <c:pt idx="298">
                  <c:v>43647</c:v>
                </c:pt>
                <c:pt idx="299">
                  <c:v>43678</c:v>
                </c:pt>
                <c:pt idx="300">
                  <c:v>43709</c:v>
                </c:pt>
              </c:numCache>
            </c:numRef>
          </c:cat>
          <c:val>
            <c:numRef>
              <c:f>[1]varios!$AE$7:$AE$308</c:f>
              <c:numCache>
                <c:formatCode>General</c:formatCode>
                <c:ptCount val="302"/>
                <c:pt idx="0">
                  <c:v>5.1125109289899653</c:v>
                </c:pt>
                <c:pt idx="1">
                  <c:v>4.9415987002150485</c:v>
                </c:pt>
                <c:pt idx="2">
                  <c:v>4.8260683027740523</c:v>
                </c:pt>
                <c:pt idx="3">
                  <c:v>4.7659577177959429</c:v>
                </c:pt>
                <c:pt idx="4">
                  <c:v>4.8178774322422235</c:v>
                </c:pt>
                <c:pt idx="5">
                  <c:v>4.8173956926729566</c:v>
                </c:pt>
                <c:pt idx="6">
                  <c:v>4.7535900641335447</c:v>
                </c:pt>
                <c:pt idx="7">
                  <c:v>5.0065028366454305</c:v>
                </c:pt>
                <c:pt idx="8">
                  <c:v>5.0798933396524752</c:v>
                </c:pt>
                <c:pt idx="9">
                  <c:v>4.9970860711358966</c:v>
                </c:pt>
                <c:pt idx="10">
                  <c:v>5.0400467949703263</c:v>
                </c:pt>
                <c:pt idx="11">
                  <c:v>5.1451331275811345</c:v>
                </c:pt>
                <c:pt idx="12">
                  <c:v>5.1931866783559633</c:v>
                </c:pt>
                <c:pt idx="13">
                  <c:v>5.2406248141738647</c:v>
                </c:pt>
                <c:pt idx="14">
                  <c:v>5.2799494375892451</c:v>
                </c:pt>
                <c:pt idx="15">
                  <c:v>5.2799494375892451</c:v>
                </c:pt>
                <c:pt idx="16">
                  <c:v>5.3216447989002154</c:v>
                </c:pt>
                <c:pt idx="17">
                  <c:v>5.2466181592233223</c:v>
                </c:pt>
                <c:pt idx="18">
                  <c:v>5.2780115565325358</c:v>
                </c:pt>
                <c:pt idx="19">
                  <c:v>5.3206953570636459</c:v>
                </c:pt>
                <c:pt idx="20">
                  <c:v>5.3169734756307045</c:v>
                </c:pt>
                <c:pt idx="21">
                  <c:v>5.361030423652279</c:v>
                </c:pt>
                <c:pt idx="22">
                  <c:v>5.3487283484508419</c:v>
                </c:pt>
                <c:pt idx="23">
                  <c:v>5.388206295566877</c:v>
                </c:pt>
                <c:pt idx="24">
                  <c:v>5.3785249506556969</c:v>
                </c:pt>
                <c:pt idx="25">
                  <c:v>5.4215367357345094</c:v>
                </c:pt>
                <c:pt idx="26">
                  <c:v>5.4675440399852198</c:v>
                </c:pt>
                <c:pt idx="27">
                  <c:v>5.4659037767732253</c:v>
                </c:pt>
                <c:pt idx="28">
                  <c:v>5.5178670095714413</c:v>
                </c:pt>
                <c:pt idx="29">
                  <c:v>5.5112578534788224</c:v>
                </c:pt>
                <c:pt idx="30">
                  <c:v>5.5609741914609705</c:v>
                </c:pt>
                <c:pt idx="31">
                  <c:v>5.6094482917938304</c:v>
                </c:pt>
                <c:pt idx="32">
                  <c:v>5.5915553147865138</c:v>
                </c:pt>
                <c:pt idx="33">
                  <c:v>5.6307919359777756</c:v>
                </c:pt>
                <c:pt idx="34">
                  <c:v>5.6072415215871096</c:v>
                </c:pt>
                <c:pt idx="35">
                  <c:v>5.6517332214470564</c:v>
                </c:pt>
                <c:pt idx="36">
                  <c:v>5.7000740327856532</c:v>
                </c:pt>
                <c:pt idx="37">
                  <c:v>5.690400352186936</c:v>
                </c:pt>
                <c:pt idx="38">
                  <c:v>5.7380154476470464</c:v>
                </c:pt>
                <c:pt idx="39">
                  <c:v>5.772285140508262</c:v>
                </c:pt>
                <c:pt idx="40">
                  <c:v>5.7355774448611507</c:v>
                </c:pt>
                <c:pt idx="41">
                  <c:v>5.7601764842577623</c:v>
                </c:pt>
                <c:pt idx="42">
                  <c:v>5.7552056163979337</c:v>
                </c:pt>
                <c:pt idx="43">
                  <c:v>5.7186065345766437</c:v>
                </c:pt>
                <c:pt idx="44">
                  <c:v>5.7439403345786273</c:v>
                </c:pt>
                <c:pt idx="45">
                  <c:v>5.739797697979216</c:v>
                </c:pt>
                <c:pt idx="46">
                  <c:v>5.6544160161355697</c:v>
                </c:pt>
                <c:pt idx="47">
                  <c:v>5.6527104569459743</c:v>
                </c:pt>
                <c:pt idx="48">
                  <c:v>5.638849490165021</c:v>
                </c:pt>
                <c:pt idx="49">
                  <c:v>5.6435891485092364</c:v>
                </c:pt>
                <c:pt idx="50">
                  <c:v>5.6625372352915306</c:v>
                </c:pt>
                <c:pt idx="51">
                  <c:v>5.6484161948045184</c:v>
                </c:pt>
                <c:pt idx="52">
                  <c:v>5.7102282356562766</c:v>
                </c:pt>
                <c:pt idx="53">
                  <c:v>7.0247051041561903</c:v>
                </c:pt>
                <c:pt idx="54">
                  <c:v>8.8571058183571463</c:v>
                </c:pt>
                <c:pt idx="55">
                  <c:v>8.7486183463267224</c:v>
                </c:pt>
                <c:pt idx="56">
                  <c:v>7.6659105430588443</c:v>
                </c:pt>
                <c:pt idx="57">
                  <c:v>7.5331654069239766</c:v>
                </c:pt>
                <c:pt idx="58">
                  <c:v>7.8209773742981499</c:v>
                </c:pt>
                <c:pt idx="59">
                  <c:v>7.9045282377713928</c:v>
                </c:pt>
                <c:pt idx="60">
                  <c:v>8.2123153326316167</c:v>
                </c:pt>
                <c:pt idx="61">
                  <c:v>8.2682609975709696</c:v>
                </c:pt>
                <c:pt idx="62">
                  <c:v>8.5310788532060347</c:v>
                </c:pt>
                <c:pt idx="63">
                  <c:v>8.3428418626612437</c:v>
                </c:pt>
                <c:pt idx="64">
                  <c:v>7.9434709112851154</c:v>
                </c:pt>
                <c:pt idx="65">
                  <c:v>7.7506351097544268</c:v>
                </c:pt>
                <c:pt idx="66">
                  <c:v>7.6188041171652738</c:v>
                </c:pt>
                <c:pt idx="67">
                  <c:v>7.3899533993656101</c:v>
                </c:pt>
                <c:pt idx="68">
                  <c:v>7.4562253412119075</c:v>
                </c:pt>
                <c:pt idx="69">
                  <c:v>7.6599550304142694</c:v>
                </c:pt>
                <c:pt idx="70">
                  <c:v>7.5288081833356024</c:v>
                </c:pt>
                <c:pt idx="71">
                  <c:v>7.4336899900846962</c:v>
                </c:pt>
                <c:pt idx="72">
                  <c:v>7.4348401310994507</c:v>
                </c:pt>
                <c:pt idx="73">
                  <c:v>7.5122448320619855</c:v>
                </c:pt>
                <c:pt idx="74">
                  <c:v>7.6548863092891217</c:v>
                </c:pt>
                <c:pt idx="75">
                  <c:v>7.9375439187847521</c:v>
                </c:pt>
                <c:pt idx="76">
                  <c:v>7.9678775481605388</c:v>
                </c:pt>
                <c:pt idx="77">
                  <c:v>7.9153808523980373</c:v>
                </c:pt>
                <c:pt idx="78">
                  <c:v>8.0900242509146576</c:v>
                </c:pt>
                <c:pt idx="79">
                  <c:v>8.4044888579439458</c:v>
                </c:pt>
                <c:pt idx="80">
                  <c:v>8.7540929537118171</c:v>
                </c:pt>
                <c:pt idx="81">
                  <c:v>9.1462358264591135</c:v>
                </c:pt>
                <c:pt idx="82">
                  <c:v>9.3780873644956344</c:v>
                </c:pt>
                <c:pt idx="83">
                  <c:v>9.6612278343219096</c:v>
                </c:pt>
                <c:pt idx="84">
                  <c:v>9.7649542124946294</c:v>
                </c:pt>
                <c:pt idx="85">
                  <c:v>10.314190659607881</c:v>
                </c:pt>
                <c:pt idx="86">
                  <c:v>10.518334644297331</c:v>
                </c:pt>
                <c:pt idx="87">
                  <c:v>9.7068919775300291</c:v>
                </c:pt>
                <c:pt idx="88">
                  <c:v>8.980386333635785</c:v>
                </c:pt>
                <c:pt idx="89">
                  <c:v>9.0330054882953341</c:v>
                </c:pt>
                <c:pt idx="90">
                  <c:v>9.13458051376033</c:v>
                </c:pt>
                <c:pt idx="91">
                  <c:v>8.8139478442664387</c:v>
                </c:pt>
                <c:pt idx="92">
                  <c:v>8.6857949302736497</c:v>
                </c:pt>
                <c:pt idx="93">
                  <c:v>9.2487451641523286</c:v>
                </c:pt>
                <c:pt idx="94">
                  <c:v>10.055210119861611</c:v>
                </c:pt>
                <c:pt idx="95">
                  <c:v>10.816336921991029</c:v>
                </c:pt>
                <c:pt idx="96">
                  <c:v>11.415751997705941</c:v>
                </c:pt>
                <c:pt idx="97">
                  <c:v>12.220896883137252</c:v>
                </c:pt>
                <c:pt idx="98">
                  <c:v>13.878152244466646</c:v>
                </c:pt>
                <c:pt idx="99">
                  <c:v>12.985823069405244</c:v>
                </c:pt>
                <c:pt idx="100">
                  <c:v>13.167189313391351</c:v>
                </c:pt>
                <c:pt idx="101">
                  <c:v>12.450606252488669</c:v>
                </c:pt>
                <c:pt idx="102">
                  <c:v>12.919867350993037</c:v>
                </c:pt>
                <c:pt idx="103">
                  <c:v>12.327272153289071</c:v>
                </c:pt>
                <c:pt idx="104">
                  <c:v>11.075046466728836</c:v>
                </c:pt>
                <c:pt idx="105">
                  <c:v>10.450661792193104</c:v>
                </c:pt>
                <c:pt idx="106">
                  <c:v>10.073520381895364</c:v>
                </c:pt>
                <c:pt idx="107">
                  <c:v>10.013439743434756</c:v>
                </c:pt>
                <c:pt idx="108">
                  <c:v>10.32432584322598</c:v>
                </c:pt>
                <c:pt idx="109">
                  <c:v>9.9574023854603819</c:v>
                </c:pt>
                <c:pt idx="110">
                  <c:v>9.7247080146810578</c:v>
                </c:pt>
                <c:pt idx="111">
                  <c:v>9.8838362001282807</c:v>
                </c:pt>
                <c:pt idx="112">
                  <c:v>9.9448001093915472</c:v>
                </c:pt>
                <c:pt idx="113">
                  <c:v>9.6664984421664411</c:v>
                </c:pt>
                <c:pt idx="114">
                  <c:v>9.9200690468104273</c:v>
                </c:pt>
                <c:pt idx="115">
                  <c:v>9.780954298541582</c:v>
                </c:pt>
                <c:pt idx="116">
                  <c:v>9.7119991048968135</c:v>
                </c:pt>
                <c:pt idx="117">
                  <c:v>10.27419650937599</c:v>
                </c:pt>
                <c:pt idx="118">
                  <c:v>10.283132650209399</c:v>
                </c:pt>
                <c:pt idx="119">
                  <c:v>9.963539026029725</c:v>
                </c:pt>
                <c:pt idx="120">
                  <c:v>9.7961939108486664</c:v>
                </c:pt>
                <c:pt idx="121">
                  <c:v>9.4144055607716979</c:v>
                </c:pt>
                <c:pt idx="122">
                  <c:v>9.269271535162888</c:v>
                </c:pt>
                <c:pt idx="123">
                  <c:v>9.0668754761469614</c:v>
                </c:pt>
                <c:pt idx="124">
                  <c:v>8.819107198647318</c:v>
                </c:pt>
                <c:pt idx="125">
                  <c:v>8.6853591256287146</c:v>
                </c:pt>
                <c:pt idx="126">
                  <c:v>8.3447026859787954</c:v>
                </c:pt>
                <c:pt idx="127">
                  <c:v>8.6182524010797312</c:v>
                </c:pt>
                <c:pt idx="128">
                  <c:v>8.218781398235274</c:v>
                </c:pt>
                <c:pt idx="129">
                  <c:v>7.7805370891617462</c:v>
                </c:pt>
                <c:pt idx="130">
                  <c:v>7.6048369556794917</c:v>
                </c:pt>
                <c:pt idx="131">
                  <c:v>7.4569903234811568</c:v>
                </c:pt>
                <c:pt idx="132">
                  <c:v>7.3974160483056899</c:v>
                </c:pt>
                <c:pt idx="133">
                  <c:v>7.1422897169323019</c:v>
                </c:pt>
                <c:pt idx="134">
                  <c:v>7.0381653547046241</c:v>
                </c:pt>
                <c:pt idx="135">
                  <c:v>6.8680308669922461</c:v>
                </c:pt>
                <c:pt idx="136">
                  <c:v>7.0756088377061204</c:v>
                </c:pt>
                <c:pt idx="137">
                  <c:v>6.9505630039967699</c:v>
                </c:pt>
                <c:pt idx="138">
                  <c:v>6.5508632932801154</c:v>
                </c:pt>
                <c:pt idx="139">
                  <c:v>6.4790691797276345</c:v>
                </c:pt>
                <c:pt idx="140">
                  <c:v>6.3862290008490934</c:v>
                </c:pt>
                <c:pt idx="141">
                  <c:v>6.504916878724389</c:v>
                </c:pt>
                <c:pt idx="142">
                  <c:v>6.6677826561541318</c:v>
                </c:pt>
                <c:pt idx="143">
                  <c:v>6.4276271354428909</c:v>
                </c:pt>
                <c:pt idx="144">
                  <c:v>6.31243398253112</c:v>
                </c:pt>
                <c:pt idx="145">
                  <c:v>6.322690143501223</c:v>
                </c:pt>
                <c:pt idx="146">
                  <c:v>6.2487945153372939</c:v>
                </c:pt>
                <c:pt idx="147">
                  <c:v>6.2410365601687507</c:v>
                </c:pt>
                <c:pt idx="148">
                  <c:v>6.1923274246313698</c:v>
                </c:pt>
                <c:pt idx="149">
                  <c:v>6.1444780198645272</c:v>
                </c:pt>
                <c:pt idx="150">
                  <c:v>6.013991585296691</c:v>
                </c:pt>
                <c:pt idx="151">
                  <c:v>5.9698319670143736</c:v>
                </c:pt>
                <c:pt idx="152">
                  <c:v>5.7730478207081077</c:v>
                </c:pt>
                <c:pt idx="153">
                  <c:v>5.6073038484679891</c:v>
                </c:pt>
                <c:pt idx="154">
                  <c:v>5.4390539023146269</c:v>
                </c:pt>
                <c:pt idx="155">
                  <c:v>5.2654996721629006</c:v>
                </c:pt>
                <c:pt idx="156">
                  <c:v>5.4944945877108253</c:v>
                </c:pt>
                <c:pt idx="157">
                  <c:v>5.2765694906069225</c:v>
                </c:pt>
                <c:pt idx="158">
                  <c:v>4.9918682886844623</c:v>
                </c:pt>
                <c:pt idx="159">
                  <c:v>4.9076887497762804</c:v>
                </c:pt>
                <c:pt idx="160">
                  <c:v>4.9621546460813049</c:v>
                </c:pt>
                <c:pt idx="161">
                  <c:v>4.9032768793058175</c:v>
                </c:pt>
                <c:pt idx="162">
                  <c:v>4.7895989614175623</c:v>
                </c:pt>
                <c:pt idx="163">
                  <c:v>4.7285536108254096</c:v>
                </c:pt>
                <c:pt idx="164">
                  <c:v>4.6606650944758758</c:v>
                </c:pt>
                <c:pt idx="165">
                  <c:v>4.5674263140516187</c:v>
                </c:pt>
                <c:pt idx="166">
                  <c:v>4.4404939715608531</c:v>
                </c:pt>
                <c:pt idx="167">
                  <c:v>4.3408990056943564</c:v>
                </c:pt>
                <c:pt idx="168">
                  <c:v>4.3718932851707155</c:v>
                </c:pt>
                <c:pt idx="169">
                  <c:v>4.8596450607021424</c:v>
                </c:pt>
                <c:pt idx="170">
                  <c:v>5.8544829231682058</c:v>
                </c:pt>
                <c:pt idx="171">
                  <c:v>6.1193733221245159</c:v>
                </c:pt>
                <c:pt idx="172">
                  <c:v>6.4428644228535639</c:v>
                </c:pt>
                <c:pt idx="173">
                  <c:v>6.2253360882077358</c:v>
                </c:pt>
                <c:pt idx="174">
                  <c:v>6.1888694129657189</c:v>
                </c:pt>
                <c:pt idx="175">
                  <c:v>6.1330585798887309</c:v>
                </c:pt>
                <c:pt idx="176">
                  <c:v>5.8250354496822956</c:v>
                </c:pt>
                <c:pt idx="177">
                  <c:v>5.4058851579500562</c:v>
                </c:pt>
                <c:pt idx="178">
                  <c:v>5.1143119701111956</c:v>
                </c:pt>
                <c:pt idx="179">
                  <c:v>4.9930911013825021</c:v>
                </c:pt>
                <c:pt idx="180">
                  <c:v>4.7651569042109179</c:v>
                </c:pt>
                <c:pt idx="181">
                  <c:v>4.6799282115883383</c:v>
                </c:pt>
                <c:pt idx="182">
                  <c:v>4.4666238209130782</c:v>
                </c:pt>
                <c:pt idx="183">
                  <c:v>4.4188592727052249</c:v>
                </c:pt>
                <c:pt idx="184">
                  <c:v>4.4375502342920639</c:v>
                </c:pt>
                <c:pt idx="185">
                  <c:v>4.4911666905699352</c:v>
                </c:pt>
                <c:pt idx="186">
                  <c:v>4.6240580994273923</c:v>
                </c:pt>
                <c:pt idx="187">
                  <c:v>4.4800361983124795</c:v>
                </c:pt>
                <c:pt idx="188">
                  <c:v>4.3799858732764934</c:v>
                </c:pt>
                <c:pt idx="189">
                  <c:v>4.4869183087269047</c:v>
                </c:pt>
                <c:pt idx="190">
                  <c:v>4.4499834461240741</c:v>
                </c:pt>
                <c:pt idx="191">
                  <c:v>4.3282686199712774</c:v>
                </c:pt>
                <c:pt idx="192">
                  <c:v>4.2879497110124447</c:v>
                </c:pt>
                <c:pt idx="193">
                  <c:v>4.1742168627248075</c:v>
                </c:pt>
                <c:pt idx="194">
                  <c:v>4.0680527223309131</c:v>
                </c:pt>
                <c:pt idx="195">
                  <c:v>4.1096224297593427</c:v>
                </c:pt>
                <c:pt idx="196">
                  <c:v>4.0607433842392826</c:v>
                </c:pt>
                <c:pt idx="197">
                  <c:v>4.0110828163880017</c:v>
                </c:pt>
                <c:pt idx="198">
                  <c:v>3.97414685704977</c:v>
                </c:pt>
                <c:pt idx="199">
                  <c:v>3.8965768104957679</c:v>
                </c:pt>
                <c:pt idx="200">
                  <c:v>3.6818223641462993</c:v>
                </c:pt>
                <c:pt idx="201">
                  <c:v>3.6744870837195447</c:v>
                </c:pt>
                <c:pt idx="202">
                  <c:v>3.5413694558771494</c:v>
                </c:pt>
                <c:pt idx="203">
                  <c:v>3.3832046390037256</c:v>
                </c:pt>
                <c:pt idx="204">
                  <c:v>3.3561790075454656</c:v>
                </c:pt>
                <c:pt idx="205">
                  <c:v>3.6140797376221845</c:v>
                </c:pt>
                <c:pt idx="206">
                  <c:v>3.6252935694259172</c:v>
                </c:pt>
                <c:pt idx="207">
                  <c:v>3.6349963697917644</c:v>
                </c:pt>
                <c:pt idx="208">
                  <c:v>3.6940509947982809</c:v>
                </c:pt>
                <c:pt idx="209">
                  <c:v>3.5718807020052257</c:v>
                </c:pt>
                <c:pt idx="210">
                  <c:v>3.4291120156378754</c:v>
                </c:pt>
                <c:pt idx="211">
                  <c:v>3.56436789606731</c:v>
                </c:pt>
                <c:pt idx="212">
                  <c:v>3.6408051236359698</c:v>
                </c:pt>
                <c:pt idx="213">
                  <c:v>3.9042224218628081</c:v>
                </c:pt>
                <c:pt idx="214">
                  <c:v>3.9793585344446365</c:v>
                </c:pt>
                <c:pt idx="215">
                  <c:v>3.9115897601275491</c:v>
                </c:pt>
                <c:pt idx="216">
                  <c:v>3.861772889848504</c:v>
                </c:pt>
                <c:pt idx="217">
                  <c:v>3.825810273279675</c:v>
                </c:pt>
                <c:pt idx="218">
                  <c:v>3.8090504512939809</c:v>
                </c:pt>
                <c:pt idx="219">
                  <c:v>3.8536617051297419</c:v>
                </c:pt>
                <c:pt idx="220">
                  <c:v>3.8297680035040345</c:v>
                </c:pt>
                <c:pt idx="221">
                  <c:v>3.7154137899111048</c:v>
                </c:pt>
                <c:pt idx="222">
                  <c:v>3.5851631739111092</c:v>
                </c:pt>
                <c:pt idx="223">
                  <c:v>3.5733458664698747</c:v>
                </c:pt>
                <c:pt idx="224">
                  <c:v>3.5921977201049859</c:v>
                </c:pt>
                <c:pt idx="225">
                  <c:v>3.628302006076785</c:v>
                </c:pt>
                <c:pt idx="226">
                  <c:v>3.8488932525888702</c:v>
                </c:pt>
                <c:pt idx="227">
                  <c:v>3.9689586620705746</c:v>
                </c:pt>
                <c:pt idx="228">
                  <c:v>4.1157812429488461</c:v>
                </c:pt>
                <c:pt idx="229">
                  <c:v>3.9862815313847757</c:v>
                </c:pt>
                <c:pt idx="230">
                  <c:v>3.8293297208490973</c:v>
                </c:pt>
                <c:pt idx="231">
                  <c:v>3.9735900435564928</c:v>
                </c:pt>
                <c:pt idx="232">
                  <c:v>4.0043124921666058</c:v>
                </c:pt>
                <c:pt idx="233">
                  <c:v>4.0453241326997782</c:v>
                </c:pt>
                <c:pt idx="234">
                  <c:v>4.0433014706334287</c:v>
                </c:pt>
                <c:pt idx="235">
                  <c:v>3.9567772320837657</c:v>
                </c:pt>
                <c:pt idx="236">
                  <c:v>3.7820418124021584</c:v>
                </c:pt>
                <c:pt idx="237">
                  <c:v>3.7632003834552648</c:v>
                </c:pt>
                <c:pt idx="238">
                  <c:v>3.774081194327124</c:v>
                </c:pt>
                <c:pt idx="239">
                  <c:v>3.7129085177748125</c:v>
                </c:pt>
                <c:pt idx="240">
                  <c:v>3.7611775148508628</c:v>
                </c:pt>
                <c:pt idx="241">
                  <c:v>3.8238826253004241</c:v>
                </c:pt>
                <c:pt idx="242">
                  <c:v>4.0052005042933594</c:v>
                </c:pt>
                <c:pt idx="243">
                  <c:v>4.1458757592214504</c:v>
                </c:pt>
                <c:pt idx="244">
                  <c:v>4.2606718145895401</c:v>
                </c:pt>
                <c:pt idx="245">
                  <c:v>4.2415638115328695</c:v>
                </c:pt>
                <c:pt idx="246">
                  <c:v>4.5457157157249108</c:v>
                </c:pt>
                <c:pt idx="247">
                  <c:v>5.0378636533739023</c:v>
                </c:pt>
                <c:pt idx="248">
                  <c:v>4.8157801498326709</c:v>
                </c:pt>
                <c:pt idx="249">
                  <c:v>4.789810247237706</c:v>
                </c:pt>
                <c:pt idx="250">
                  <c:v>4.8639251893922371</c:v>
                </c:pt>
                <c:pt idx="251">
                  <c:v>5.0327087786964686</c:v>
                </c:pt>
                <c:pt idx="252">
                  <c:v>5.4788103636256507</c:v>
                </c:pt>
                <c:pt idx="253">
                  <c:v>6.0756042286308283</c:v>
                </c:pt>
                <c:pt idx="254">
                  <c:v>6.0266726690126129</c:v>
                </c:pt>
                <c:pt idx="255">
                  <c:v>5.8657292288913139</c:v>
                </c:pt>
                <c:pt idx="256">
                  <c:v>5.9990972294921265</c:v>
                </c:pt>
                <c:pt idx="257">
                  <c:v>6.2712266582839256</c:v>
                </c:pt>
                <c:pt idx="258">
                  <c:v>6.1430352589875437</c:v>
                </c:pt>
                <c:pt idx="259">
                  <c:v>5.7158654169722665</c:v>
                </c:pt>
                <c:pt idx="260">
                  <c:v>5.4881457987189766</c:v>
                </c:pt>
                <c:pt idx="261">
                  <c:v>5.4127978182423249</c:v>
                </c:pt>
                <c:pt idx="262">
                  <c:v>5.1852386181829457</c:v>
                </c:pt>
                <c:pt idx="263">
                  <c:v>4.9447920733805795</c:v>
                </c:pt>
                <c:pt idx="264">
                  <c:v>4.8320149518258155</c:v>
                </c:pt>
                <c:pt idx="265">
                  <c:v>4.893090021166703</c:v>
                </c:pt>
                <c:pt idx="266">
                  <c:v>4.7846758333383654</c:v>
                </c:pt>
                <c:pt idx="267">
                  <c:v>5.0081576922147768</c:v>
                </c:pt>
                <c:pt idx="268">
                  <c:v>5.0156314376077686</c:v>
                </c:pt>
                <c:pt idx="269">
                  <c:v>4.7743407329108889</c:v>
                </c:pt>
                <c:pt idx="270">
                  <c:v>4.6200605184371417</c:v>
                </c:pt>
                <c:pt idx="271">
                  <c:v>4.6369490869968111</c:v>
                </c:pt>
                <c:pt idx="272">
                  <c:v>4.6203452729649204</c:v>
                </c:pt>
                <c:pt idx="273">
                  <c:v>4.7021867602848957</c:v>
                </c:pt>
                <c:pt idx="274">
                  <c:v>4.7951827916431897</c:v>
                </c:pt>
                <c:pt idx="275">
                  <c:v>4.6490631706805843</c:v>
                </c:pt>
                <c:pt idx="276">
                  <c:v>4.5467059932813605</c:v>
                </c:pt>
                <c:pt idx="277">
                  <c:v>4.500735224866351</c:v>
                </c:pt>
                <c:pt idx="278">
                  <c:v>4.5860940806482979</c:v>
                </c:pt>
                <c:pt idx="279">
                  <c:v>4.6634123123921007</c:v>
                </c:pt>
                <c:pt idx="280">
                  <c:v>4.6505208988366631</c:v>
                </c:pt>
                <c:pt idx="281">
                  <c:v>4.4778824867156448</c:v>
                </c:pt>
                <c:pt idx="282">
                  <c:v>4.4626104420915995</c:v>
                </c:pt>
                <c:pt idx="283">
                  <c:v>4.4760768831534756</c:v>
                </c:pt>
                <c:pt idx="284">
                  <c:v>4.640026293125957</c:v>
                </c:pt>
                <c:pt idx="285">
                  <c:v>4.9180716347884523</c:v>
                </c:pt>
                <c:pt idx="286">
                  <c:v>5.0204189338819347</c:v>
                </c:pt>
                <c:pt idx="287">
                  <c:v>5.0175302513221007</c:v>
                </c:pt>
                <c:pt idx="288">
                  <c:v>5.0719498208117111</c:v>
                </c:pt>
                <c:pt idx="289">
                  <c:v>5.2437461447481439</c:v>
                </c:pt>
                <c:pt idx="290">
                  <c:v>4.7302112622733965</c:v>
                </c:pt>
                <c:pt idx="291">
                  <c:v>4.7198102450789641</c:v>
                </c:pt>
                <c:pt idx="292">
                  <c:v>4.7158795351777361</c:v>
                </c:pt>
                <c:pt idx="293">
                  <c:v>4.4487364781688905</c:v>
                </c:pt>
                <c:pt idx="294">
                  <c:v>4.3339338330325923</c:v>
                </c:pt>
                <c:pt idx="295">
                  <c:v>4.376415757628461</c:v>
                </c:pt>
                <c:pt idx="296">
                  <c:v>4.3625785533451582</c:v>
                </c:pt>
                <c:pt idx="297">
                  <c:v>4.4296995761731219</c:v>
                </c:pt>
                <c:pt idx="298">
                  <c:v>4.2139787963397701</c:v>
                </c:pt>
                <c:pt idx="299">
                  <c:v>4.0576621909824002</c:v>
                </c:pt>
                <c:pt idx="300">
                  <c:v>4.1912310960000001</c:v>
                </c:pt>
                <c:pt idx="301">
                  <c:v>4.1776800000000005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5-4A43-89AA-09DA367E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960096"/>
        <c:axId val="372773392"/>
      </c:lineChart>
      <c:catAx>
        <c:axId val="55196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TAXA DE CAMBIO (R$/US$)</a:t>
                </a:r>
              </a:p>
            </c:rich>
          </c:tx>
          <c:layout>
            <c:manualLayout>
              <c:xMode val="edge"/>
              <c:yMode val="edge"/>
              <c:x val="0.47367451075680828"/>
              <c:y val="0.15538352797987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372773392"/>
        <c:crosses val="autoZero"/>
        <c:auto val="1"/>
        <c:lblAlgn val="ctr"/>
        <c:lblOffset val="100"/>
        <c:noMultiLvlLbl val="0"/>
      </c:catAx>
      <c:valAx>
        <c:axId val="37277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5196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45321279095958E-2"/>
          <c:y val="0.13635505485327082"/>
          <c:w val="0.88986229200316724"/>
          <c:h val="0.74957788894115818"/>
        </c:manualLayout>
      </c:layout>
      <c:lineChart>
        <c:grouping val="standard"/>
        <c:varyColors val="0"/>
        <c:ser>
          <c:idx val="0"/>
          <c:order val="0"/>
          <c:tx>
            <c:v>US/barril (2019) atualizado pelo cambio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[1]varios!$U$8:$U$307</c:f>
              <c:numCache>
                <c:formatCode>General</c:formatCode>
                <c:ptCount val="300"/>
                <c:pt idx="0">
                  <c:v>34608</c:v>
                </c:pt>
                <c:pt idx="1">
                  <c:v>34639</c:v>
                </c:pt>
                <c:pt idx="2">
                  <c:v>34669</c:v>
                </c:pt>
                <c:pt idx="3">
                  <c:v>34700</c:v>
                </c:pt>
                <c:pt idx="4">
                  <c:v>34731</c:v>
                </c:pt>
                <c:pt idx="5">
                  <c:v>34759</c:v>
                </c:pt>
                <c:pt idx="6">
                  <c:v>34790</c:v>
                </c:pt>
                <c:pt idx="7">
                  <c:v>34820</c:v>
                </c:pt>
                <c:pt idx="8">
                  <c:v>34851</c:v>
                </c:pt>
                <c:pt idx="9">
                  <c:v>34881</c:v>
                </c:pt>
                <c:pt idx="10">
                  <c:v>34912</c:v>
                </c:pt>
                <c:pt idx="11">
                  <c:v>34943</c:v>
                </c:pt>
                <c:pt idx="12">
                  <c:v>34973</c:v>
                </c:pt>
                <c:pt idx="13">
                  <c:v>35004</c:v>
                </c:pt>
                <c:pt idx="14">
                  <c:v>35034</c:v>
                </c:pt>
                <c:pt idx="15">
                  <c:v>35065</c:v>
                </c:pt>
                <c:pt idx="16">
                  <c:v>35096</c:v>
                </c:pt>
                <c:pt idx="17">
                  <c:v>35125</c:v>
                </c:pt>
                <c:pt idx="18">
                  <c:v>35156</c:v>
                </c:pt>
                <c:pt idx="19">
                  <c:v>35186</c:v>
                </c:pt>
                <c:pt idx="20">
                  <c:v>35217</c:v>
                </c:pt>
                <c:pt idx="21">
                  <c:v>35247</c:v>
                </c:pt>
                <c:pt idx="22">
                  <c:v>35278</c:v>
                </c:pt>
                <c:pt idx="23">
                  <c:v>35309</c:v>
                </c:pt>
                <c:pt idx="24">
                  <c:v>35339</c:v>
                </c:pt>
                <c:pt idx="25">
                  <c:v>35370</c:v>
                </c:pt>
                <c:pt idx="26">
                  <c:v>35400</c:v>
                </c:pt>
                <c:pt idx="27">
                  <c:v>35431</c:v>
                </c:pt>
                <c:pt idx="28">
                  <c:v>35462</c:v>
                </c:pt>
                <c:pt idx="29">
                  <c:v>35490</c:v>
                </c:pt>
                <c:pt idx="30">
                  <c:v>35521</c:v>
                </c:pt>
                <c:pt idx="31">
                  <c:v>35551</c:v>
                </c:pt>
                <c:pt idx="32">
                  <c:v>35582</c:v>
                </c:pt>
                <c:pt idx="33">
                  <c:v>35612</c:v>
                </c:pt>
                <c:pt idx="34">
                  <c:v>35643</c:v>
                </c:pt>
                <c:pt idx="35">
                  <c:v>35674</c:v>
                </c:pt>
                <c:pt idx="36">
                  <c:v>35704</c:v>
                </c:pt>
                <c:pt idx="37">
                  <c:v>35735</c:v>
                </c:pt>
                <c:pt idx="38">
                  <c:v>35765</c:v>
                </c:pt>
                <c:pt idx="39">
                  <c:v>35796</c:v>
                </c:pt>
                <c:pt idx="40">
                  <c:v>35827</c:v>
                </c:pt>
                <c:pt idx="41">
                  <c:v>35855</c:v>
                </c:pt>
                <c:pt idx="42">
                  <c:v>35886</c:v>
                </c:pt>
                <c:pt idx="43">
                  <c:v>35916</c:v>
                </c:pt>
                <c:pt idx="44">
                  <c:v>35947</c:v>
                </c:pt>
                <c:pt idx="45">
                  <c:v>35977</c:v>
                </c:pt>
                <c:pt idx="46">
                  <c:v>36008</c:v>
                </c:pt>
                <c:pt idx="47">
                  <c:v>36039</c:v>
                </c:pt>
                <c:pt idx="48">
                  <c:v>36069</c:v>
                </c:pt>
                <c:pt idx="49">
                  <c:v>36100</c:v>
                </c:pt>
                <c:pt idx="50">
                  <c:v>36130</c:v>
                </c:pt>
                <c:pt idx="51">
                  <c:v>36161</c:v>
                </c:pt>
                <c:pt idx="52">
                  <c:v>36192</c:v>
                </c:pt>
                <c:pt idx="53">
                  <c:v>36220</c:v>
                </c:pt>
                <c:pt idx="54">
                  <c:v>36251</c:v>
                </c:pt>
                <c:pt idx="55">
                  <c:v>36281</c:v>
                </c:pt>
                <c:pt idx="56">
                  <c:v>36312</c:v>
                </c:pt>
                <c:pt idx="57">
                  <c:v>36342</c:v>
                </c:pt>
                <c:pt idx="58">
                  <c:v>36373</c:v>
                </c:pt>
                <c:pt idx="59">
                  <c:v>36404</c:v>
                </c:pt>
                <c:pt idx="60">
                  <c:v>36434</c:v>
                </c:pt>
                <c:pt idx="61">
                  <c:v>36465</c:v>
                </c:pt>
                <c:pt idx="62">
                  <c:v>36495</c:v>
                </c:pt>
                <c:pt idx="63">
                  <c:v>36526</c:v>
                </c:pt>
                <c:pt idx="64">
                  <c:v>36557</c:v>
                </c:pt>
                <c:pt idx="65">
                  <c:v>36586</c:v>
                </c:pt>
                <c:pt idx="66">
                  <c:v>36617</c:v>
                </c:pt>
                <c:pt idx="67">
                  <c:v>36647</c:v>
                </c:pt>
                <c:pt idx="68">
                  <c:v>36678</c:v>
                </c:pt>
                <c:pt idx="69">
                  <c:v>36708</c:v>
                </c:pt>
                <c:pt idx="70">
                  <c:v>36739</c:v>
                </c:pt>
                <c:pt idx="71">
                  <c:v>36770</c:v>
                </c:pt>
                <c:pt idx="72">
                  <c:v>36800</c:v>
                </c:pt>
                <c:pt idx="73">
                  <c:v>36831</c:v>
                </c:pt>
                <c:pt idx="74">
                  <c:v>36861</c:v>
                </c:pt>
                <c:pt idx="75">
                  <c:v>36892</c:v>
                </c:pt>
                <c:pt idx="76">
                  <c:v>36923</c:v>
                </c:pt>
                <c:pt idx="77">
                  <c:v>36951</c:v>
                </c:pt>
                <c:pt idx="78">
                  <c:v>36982</c:v>
                </c:pt>
                <c:pt idx="79">
                  <c:v>37012</c:v>
                </c:pt>
                <c:pt idx="80">
                  <c:v>37043</c:v>
                </c:pt>
                <c:pt idx="81">
                  <c:v>37073</c:v>
                </c:pt>
                <c:pt idx="82">
                  <c:v>37104</c:v>
                </c:pt>
                <c:pt idx="83">
                  <c:v>37135</c:v>
                </c:pt>
                <c:pt idx="84">
                  <c:v>37165</c:v>
                </c:pt>
                <c:pt idx="85">
                  <c:v>37196</c:v>
                </c:pt>
                <c:pt idx="86">
                  <c:v>37226</c:v>
                </c:pt>
                <c:pt idx="87">
                  <c:v>37257</c:v>
                </c:pt>
                <c:pt idx="88">
                  <c:v>37288</c:v>
                </c:pt>
                <c:pt idx="89">
                  <c:v>37316</c:v>
                </c:pt>
                <c:pt idx="90">
                  <c:v>37347</c:v>
                </c:pt>
                <c:pt idx="91">
                  <c:v>37377</c:v>
                </c:pt>
                <c:pt idx="92">
                  <c:v>37408</c:v>
                </c:pt>
                <c:pt idx="93">
                  <c:v>37438</c:v>
                </c:pt>
                <c:pt idx="94">
                  <c:v>37469</c:v>
                </c:pt>
                <c:pt idx="95">
                  <c:v>37500</c:v>
                </c:pt>
                <c:pt idx="96">
                  <c:v>37530</c:v>
                </c:pt>
                <c:pt idx="97">
                  <c:v>37561</c:v>
                </c:pt>
                <c:pt idx="98">
                  <c:v>37591</c:v>
                </c:pt>
                <c:pt idx="99">
                  <c:v>37622</c:v>
                </c:pt>
                <c:pt idx="100">
                  <c:v>37653</c:v>
                </c:pt>
                <c:pt idx="101">
                  <c:v>37681</c:v>
                </c:pt>
                <c:pt idx="102">
                  <c:v>37712</c:v>
                </c:pt>
                <c:pt idx="103">
                  <c:v>37742</c:v>
                </c:pt>
                <c:pt idx="104">
                  <c:v>37773</c:v>
                </c:pt>
                <c:pt idx="105">
                  <c:v>37803</c:v>
                </c:pt>
                <c:pt idx="106">
                  <c:v>37834</c:v>
                </c:pt>
                <c:pt idx="107">
                  <c:v>37865</c:v>
                </c:pt>
                <c:pt idx="108">
                  <c:v>37895</c:v>
                </c:pt>
                <c:pt idx="109">
                  <c:v>37926</c:v>
                </c:pt>
                <c:pt idx="110">
                  <c:v>37956</c:v>
                </c:pt>
                <c:pt idx="111">
                  <c:v>37987</c:v>
                </c:pt>
                <c:pt idx="112">
                  <c:v>38018</c:v>
                </c:pt>
                <c:pt idx="113">
                  <c:v>38047</c:v>
                </c:pt>
                <c:pt idx="114">
                  <c:v>38078</c:v>
                </c:pt>
                <c:pt idx="115">
                  <c:v>38108</c:v>
                </c:pt>
                <c:pt idx="116">
                  <c:v>38139</c:v>
                </c:pt>
                <c:pt idx="117">
                  <c:v>38169</c:v>
                </c:pt>
                <c:pt idx="118">
                  <c:v>38200</c:v>
                </c:pt>
                <c:pt idx="119">
                  <c:v>38231</c:v>
                </c:pt>
                <c:pt idx="120">
                  <c:v>38261</c:v>
                </c:pt>
                <c:pt idx="121">
                  <c:v>38292</c:v>
                </c:pt>
                <c:pt idx="122">
                  <c:v>38322</c:v>
                </c:pt>
                <c:pt idx="123">
                  <c:v>38353</c:v>
                </c:pt>
                <c:pt idx="124">
                  <c:v>38384</c:v>
                </c:pt>
                <c:pt idx="125">
                  <c:v>38412</c:v>
                </c:pt>
                <c:pt idx="126">
                  <c:v>38443</c:v>
                </c:pt>
                <c:pt idx="127">
                  <c:v>38473</c:v>
                </c:pt>
                <c:pt idx="128">
                  <c:v>38504</c:v>
                </c:pt>
                <c:pt idx="129">
                  <c:v>38534</c:v>
                </c:pt>
                <c:pt idx="130">
                  <c:v>38565</c:v>
                </c:pt>
                <c:pt idx="131">
                  <c:v>38596</c:v>
                </c:pt>
                <c:pt idx="132">
                  <c:v>38626</c:v>
                </c:pt>
                <c:pt idx="133">
                  <c:v>38657</c:v>
                </c:pt>
                <c:pt idx="134">
                  <c:v>38687</c:v>
                </c:pt>
                <c:pt idx="135">
                  <c:v>38718</c:v>
                </c:pt>
                <c:pt idx="136">
                  <c:v>38749</c:v>
                </c:pt>
                <c:pt idx="137">
                  <c:v>38777</c:v>
                </c:pt>
                <c:pt idx="138">
                  <c:v>38808</c:v>
                </c:pt>
                <c:pt idx="139">
                  <c:v>38838</c:v>
                </c:pt>
                <c:pt idx="140">
                  <c:v>38869</c:v>
                </c:pt>
                <c:pt idx="141">
                  <c:v>38899</c:v>
                </c:pt>
                <c:pt idx="142">
                  <c:v>38930</c:v>
                </c:pt>
                <c:pt idx="143">
                  <c:v>38961</c:v>
                </c:pt>
                <c:pt idx="144">
                  <c:v>38991</c:v>
                </c:pt>
                <c:pt idx="145">
                  <c:v>39022</c:v>
                </c:pt>
                <c:pt idx="146">
                  <c:v>39052</c:v>
                </c:pt>
                <c:pt idx="147">
                  <c:v>39083</c:v>
                </c:pt>
                <c:pt idx="148">
                  <c:v>39114</c:v>
                </c:pt>
                <c:pt idx="149">
                  <c:v>39142</c:v>
                </c:pt>
                <c:pt idx="150">
                  <c:v>39173</c:v>
                </c:pt>
                <c:pt idx="151">
                  <c:v>39203</c:v>
                </c:pt>
                <c:pt idx="152">
                  <c:v>39234</c:v>
                </c:pt>
                <c:pt idx="153">
                  <c:v>39264</c:v>
                </c:pt>
                <c:pt idx="154">
                  <c:v>39295</c:v>
                </c:pt>
                <c:pt idx="155">
                  <c:v>39326</c:v>
                </c:pt>
                <c:pt idx="156">
                  <c:v>39356</c:v>
                </c:pt>
                <c:pt idx="157">
                  <c:v>39387</c:v>
                </c:pt>
                <c:pt idx="158">
                  <c:v>39417</c:v>
                </c:pt>
                <c:pt idx="159">
                  <c:v>39448</c:v>
                </c:pt>
                <c:pt idx="160">
                  <c:v>39479</c:v>
                </c:pt>
                <c:pt idx="161">
                  <c:v>39508</c:v>
                </c:pt>
                <c:pt idx="162">
                  <c:v>39539</c:v>
                </c:pt>
                <c:pt idx="163">
                  <c:v>39569</c:v>
                </c:pt>
                <c:pt idx="164">
                  <c:v>39600</c:v>
                </c:pt>
                <c:pt idx="165">
                  <c:v>39630</c:v>
                </c:pt>
                <c:pt idx="166">
                  <c:v>39661</c:v>
                </c:pt>
                <c:pt idx="167">
                  <c:v>39692</c:v>
                </c:pt>
                <c:pt idx="168">
                  <c:v>39722</c:v>
                </c:pt>
                <c:pt idx="169">
                  <c:v>39753</c:v>
                </c:pt>
                <c:pt idx="170">
                  <c:v>39783</c:v>
                </c:pt>
                <c:pt idx="171">
                  <c:v>39814</c:v>
                </c:pt>
                <c:pt idx="172">
                  <c:v>39845</c:v>
                </c:pt>
                <c:pt idx="173">
                  <c:v>39873</c:v>
                </c:pt>
                <c:pt idx="174">
                  <c:v>39904</c:v>
                </c:pt>
                <c:pt idx="175">
                  <c:v>39934</c:v>
                </c:pt>
                <c:pt idx="176">
                  <c:v>39965</c:v>
                </c:pt>
                <c:pt idx="177">
                  <c:v>39995</c:v>
                </c:pt>
                <c:pt idx="178">
                  <c:v>40026</c:v>
                </c:pt>
                <c:pt idx="179">
                  <c:v>40057</c:v>
                </c:pt>
                <c:pt idx="180">
                  <c:v>40087</c:v>
                </c:pt>
                <c:pt idx="181">
                  <c:v>40118</c:v>
                </c:pt>
                <c:pt idx="182">
                  <c:v>40148</c:v>
                </c:pt>
                <c:pt idx="183">
                  <c:v>40179</c:v>
                </c:pt>
                <c:pt idx="184">
                  <c:v>40210</c:v>
                </c:pt>
                <c:pt idx="185">
                  <c:v>40238</c:v>
                </c:pt>
                <c:pt idx="186">
                  <c:v>40269</c:v>
                </c:pt>
                <c:pt idx="187">
                  <c:v>40299</c:v>
                </c:pt>
                <c:pt idx="188">
                  <c:v>40330</c:v>
                </c:pt>
                <c:pt idx="189">
                  <c:v>40360</c:v>
                </c:pt>
                <c:pt idx="190">
                  <c:v>40391</c:v>
                </c:pt>
                <c:pt idx="191">
                  <c:v>40422</c:v>
                </c:pt>
                <c:pt idx="192">
                  <c:v>40452</c:v>
                </c:pt>
                <c:pt idx="193">
                  <c:v>40483</c:v>
                </c:pt>
                <c:pt idx="194">
                  <c:v>40513</c:v>
                </c:pt>
                <c:pt idx="195">
                  <c:v>40544</c:v>
                </c:pt>
                <c:pt idx="196">
                  <c:v>40575</c:v>
                </c:pt>
                <c:pt idx="197">
                  <c:v>40603</c:v>
                </c:pt>
                <c:pt idx="198">
                  <c:v>40634</c:v>
                </c:pt>
                <c:pt idx="199">
                  <c:v>40664</c:v>
                </c:pt>
                <c:pt idx="200">
                  <c:v>40695</c:v>
                </c:pt>
                <c:pt idx="201">
                  <c:v>40725</c:v>
                </c:pt>
                <c:pt idx="202">
                  <c:v>40756</c:v>
                </c:pt>
                <c:pt idx="203">
                  <c:v>40787</c:v>
                </c:pt>
                <c:pt idx="204">
                  <c:v>40817</c:v>
                </c:pt>
                <c:pt idx="205">
                  <c:v>40848</c:v>
                </c:pt>
                <c:pt idx="206">
                  <c:v>40878</c:v>
                </c:pt>
                <c:pt idx="207">
                  <c:v>40909</c:v>
                </c:pt>
                <c:pt idx="208">
                  <c:v>40940</c:v>
                </c:pt>
                <c:pt idx="209">
                  <c:v>40969</c:v>
                </c:pt>
                <c:pt idx="210">
                  <c:v>41000</c:v>
                </c:pt>
                <c:pt idx="211">
                  <c:v>41030</c:v>
                </c:pt>
                <c:pt idx="212">
                  <c:v>41061</c:v>
                </c:pt>
                <c:pt idx="213">
                  <c:v>41091</c:v>
                </c:pt>
                <c:pt idx="214">
                  <c:v>41122</c:v>
                </c:pt>
                <c:pt idx="215">
                  <c:v>41153</c:v>
                </c:pt>
                <c:pt idx="216">
                  <c:v>41183</c:v>
                </c:pt>
                <c:pt idx="217">
                  <c:v>41214</c:v>
                </c:pt>
                <c:pt idx="218">
                  <c:v>41244</c:v>
                </c:pt>
                <c:pt idx="219">
                  <c:v>41275</c:v>
                </c:pt>
                <c:pt idx="220">
                  <c:v>41306</c:v>
                </c:pt>
                <c:pt idx="221">
                  <c:v>41334</c:v>
                </c:pt>
                <c:pt idx="222">
                  <c:v>41365</c:v>
                </c:pt>
                <c:pt idx="223">
                  <c:v>41395</c:v>
                </c:pt>
                <c:pt idx="224">
                  <c:v>41426</c:v>
                </c:pt>
                <c:pt idx="225">
                  <c:v>41456</c:v>
                </c:pt>
                <c:pt idx="226">
                  <c:v>41487</c:v>
                </c:pt>
                <c:pt idx="227">
                  <c:v>41518</c:v>
                </c:pt>
                <c:pt idx="228">
                  <c:v>41548</c:v>
                </c:pt>
                <c:pt idx="229">
                  <c:v>41579</c:v>
                </c:pt>
                <c:pt idx="230">
                  <c:v>41609</c:v>
                </c:pt>
                <c:pt idx="231">
                  <c:v>41640</c:v>
                </c:pt>
                <c:pt idx="232">
                  <c:v>41671</c:v>
                </c:pt>
                <c:pt idx="233">
                  <c:v>41699</c:v>
                </c:pt>
                <c:pt idx="234">
                  <c:v>41730</c:v>
                </c:pt>
                <c:pt idx="235">
                  <c:v>41760</c:v>
                </c:pt>
                <c:pt idx="236">
                  <c:v>41791</c:v>
                </c:pt>
                <c:pt idx="237">
                  <c:v>41821</c:v>
                </c:pt>
                <c:pt idx="238">
                  <c:v>41852</c:v>
                </c:pt>
                <c:pt idx="239">
                  <c:v>41883</c:v>
                </c:pt>
                <c:pt idx="240">
                  <c:v>41913</c:v>
                </c:pt>
                <c:pt idx="241">
                  <c:v>41944</c:v>
                </c:pt>
                <c:pt idx="242">
                  <c:v>41974</c:v>
                </c:pt>
                <c:pt idx="243">
                  <c:v>42005</c:v>
                </c:pt>
                <c:pt idx="244">
                  <c:v>42036</c:v>
                </c:pt>
                <c:pt idx="245">
                  <c:v>42064</c:v>
                </c:pt>
                <c:pt idx="246">
                  <c:v>42095</c:v>
                </c:pt>
                <c:pt idx="247">
                  <c:v>42125</c:v>
                </c:pt>
                <c:pt idx="248">
                  <c:v>42156</c:v>
                </c:pt>
                <c:pt idx="249">
                  <c:v>42186</c:v>
                </c:pt>
                <c:pt idx="250">
                  <c:v>42217</c:v>
                </c:pt>
                <c:pt idx="251">
                  <c:v>42248</c:v>
                </c:pt>
                <c:pt idx="252">
                  <c:v>42278</c:v>
                </c:pt>
                <c:pt idx="253">
                  <c:v>42309</c:v>
                </c:pt>
                <c:pt idx="254">
                  <c:v>42339</c:v>
                </c:pt>
                <c:pt idx="255">
                  <c:v>42370</c:v>
                </c:pt>
                <c:pt idx="256">
                  <c:v>42401</c:v>
                </c:pt>
                <c:pt idx="257">
                  <c:v>42430</c:v>
                </c:pt>
                <c:pt idx="258">
                  <c:v>42461</c:v>
                </c:pt>
                <c:pt idx="259">
                  <c:v>42491</c:v>
                </c:pt>
                <c:pt idx="260">
                  <c:v>42522</c:v>
                </c:pt>
                <c:pt idx="261">
                  <c:v>42552</c:v>
                </c:pt>
                <c:pt idx="262">
                  <c:v>42583</c:v>
                </c:pt>
                <c:pt idx="263">
                  <c:v>42614</c:v>
                </c:pt>
                <c:pt idx="264">
                  <c:v>42644</c:v>
                </c:pt>
                <c:pt idx="265">
                  <c:v>42675</c:v>
                </c:pt>
                <c:pt idx="266">
                  <c:v>42705</c:v>
                </c:pt>
                <c:pt idx="267">
                  <c:v>42736</c:v>
                </c:pt>
                <c:pt idx="268">
                  <c:v>42767</c:v>
                </c:pt>
                <c:pt idx="269">
                  <c:v>42795</c:v>
                </c:pt>
                <c:pt idx="270">
                  <c:v>42826</c:v>
                </c:pt>
                <c:pt idx="271">
                  <c:v>42856</c:v>
                </c:pt>
                <c:pt idx="272">
                  <c:v>42887</c:v>
                </c:pt>
                <c:pt idx="273">
                  <c:v>42917</c:v>
                </c:pt>
                <c:pt idx="274">
                  <c:v>42948</c:v>
                </c:pt>
                <c:pt idx="275">
                  <c:v>42979</c:v>
                </c:pt>
                <c:pt idx="276">
                  <c:v>43009</c:v>
                </c:pt>
                <c:pt idx="277">
                  <c:v>43040</c:v>
                </c:pt>
                <c:pt idx="278">
                  <c:v>43070</c:v>
                </c:pt>
                <c:pt idx="279">
                  <c:v>43101</c:v>
                </c:pt>
                <c:pt idx="280">
                  <c:v>43132</c:v>
                </c:pt>
                <c:pt idx="281">
                  <c:v>43160</c:v>
                </c:pt>
                <c:pt idx="282">
                  <c:v>43191</c:v>
                </c:pt>
                <c:pt idx="283">
                  <c:v>43221</c:v>
                </c:pt>
                <c:pt idx="284">
                  <c:v>43252</c:v>
                </c:pt>
                <c:pt idx="285">
                  <c:v>43282</c:v>
                </c:pt>
                <c:pt idx="286">
                  <c:v>43313</c:v>
                </c:pt>
                <c:pt idx="287">
                  <c:v>43344</c:v>
                </c:pt>
                <c:pt idx="288">
                  <c:v>43374</c:v>
                </c:pt>
                <c:pt idx="289">
                  <c:v>43405</c:v>
                </c:pt>
                <c:pt idx="290">
                  <c:v>43435</c:v>
                </c:pt>
                <c:pt idx="291">
                  <c:v>43466</c:v>
                </c:pt>
                <c:pt idx="292">
                  <c:v>43497</c:v>
                </c:pt>
                <c:pt idx="293">
                  <c:v>43525</c:v>
                </c:pt>
                <c:pt idx="294">
                  <c:v>43556</c:v>
                </c:pt>
                <c:pt idx="295">
                  <c:v>43586</c:v>
                </c:pt>
                <c:pt idx="296">
                  <c:v>43617</c:v>
                </c:pt>
                <c:pt idx="297">
                  <c:v>43647</c:v>
                </c:pt>
                <c:pt idx="298">
                  <c:v>43678</c:v>
                </c:pt>
                <c:pt idx="299">
                  <c:v>43709</c:v>
                </c:pt>
              </c:numCache>
            </c:numRef>
          </c:cat>
          <c:val>
            <c:numRef>
              <c:f>[1]varios!$R$9:$R$308</c:f>
              <c:numCache>
                <c:formatCode>General</c:formatCode>
                <c:ptCount val="300"/>
                <c:pt idx="0">
                  <c:v>20.007098692082717</c:v>
                </c:pt>
                <c:pt idx="1">
                  <c:v>18.439166510113427</c:v>
                </c:pt>
                <c:pt idx="2">
                  <c:v>19.762652574003294</c:v>
                </c:pt>
                <c:pt idx="3">
                  <c:v>20.368697321932746</c:v>
                </c:pt>
                <c:pt idx="4">
                  <c:v>20.018152333183739</c:v>
                </c:pt>
                <c:pt idx="5">
                  <c:v>22.662931529960503</c:v>
                </c:pt>
                <c:pt idx="6">
                  <c:v>22.711561969999661</c:v>
                </c:pt>
                <c:pt idx="7">
                  <c:v>21.055683057019216</c:v>
                </c:pt>
                <c:pt idx="8">
                  <c:v>19.670862248330785</c:v>
                </c:pt>
                <c:pt idx="9">
                  <c:v>20.568044323121669</c:v>
                </c:pt>
                <c:pt idx="10">
                  <c:v>21.20131066260857</c:v>
                </c:pt>
                <c:pt idx="11">
                  <c:v>20.504580583612309</c:v>
                </c:pt>
                <c:pt idx="12">
                  <c:v>21.452998443020377</c:v>
                </c:pt>
                <c:pt idx="13">
                  <c:v>22.901139914980536</c:v>
                </c:pt>
                <c:pt idx="14">
                  <c:v>22.991572189423259</c:v>
                </c:pt>
                <c:pt idx="15">
                  <c:v>22.540082868507962</c:v>
                </c:pt>
                <c:pt idx="16">
                  <c:v>24.852772863284269</c:v>
                </c:pt>
                <c:pt idx="17">
                  <c:v>26.68096264003275</c:v>
                </c:pt>
                <c:pt idx="18">
                  <c:v>24.59745496250515</c:v>
                </c:pt>
                <c:pt idx="19">
                  <c:v>24.085600277136816</c:v>
                </c:pt>
                <c:pt idx="20">
                  <c:v>25.432424355862132</c:v>
                </c:pt>
                <c:pt idx="21">
                  <c:v>26.731780747909458</c:v>
                </c:pt>
                <c:pt idx="22">
                  <c:v>29.059700340193157</c:v>
                </c:pt>
                <c:pt idx="23">
                  <c:v>31.068563672498005</c:v>
                </c:pt>
                <c:pt idx="24">
                  <c:v>29.71318229496822</c:v>
                </c:pt>
                <c:pt idx="25">
                  <c:v>31.336079419267858</c:v>
                </c:pt>
                <c:pt idx="26">
                  <c:v>31.111662774840916</c:v>
                </c:pt>
                <c:pt idx="27">
                  <c:v>27.31550615729067</c:v>
                </c:pt>
                <c:pt idx="28">
                  <c:v>26.090687165276833</c:v>
                </c:pt>
                <c:pt idx="29">
                  <c:v>24.343916373124678</c:v>
                </c:pt>
                <c:pt idx="30">
                  <c:v>26.288453021217176</c:v>
                </c:pt>
                <c:pt idx="31">
                  <c:v>24.491211527359649</c:v>
                </c:pt>
                <c:pt idx="32">
                  <c:v>24.946780847255269</c:v>
                </c:pt>
                <c:pt idx="33">
                  <c:v>25.652284281810665</c:v>
                </c:pt>
                <c:pt idx="34">
                  <c:v>25.816354721305892</c:v>
                </c:pt>
                <c:pt idx="35">
                  <c:v>27.678549285880141</c:v>
                </c:pt>
                <c:pt idx="36">
                  <c:v>26.58706672222867</c:v>
                </c:pt>
                <c:pt idx="37">
                  <c:v>23.943775012448103</c:v>
                </c:pt>
                <c:pt idx="38">
                  <c:v>20.88195671672749</c:v>
                </c:pt>
                <c:pt idx="39">
                  <c:v>19.713225346610301</c:v>
                </c:pt>
                <c:pt idx="40">
                  <c:v>18.327256720179825</c:v>
                </c:pt>
                <c:pt idx="41">
                  <c:v>18.738152479802107</c:v>
                </c:pt>
                <c:pt idx="42">
                  <c:v>19.56006866362576</c:v>
                </c:pt>
                <c:pt idx="43">
                  <c:v>17.386571667665198</c:v>
                </c:pt>
                <c:pt idx="44">
                  <c:v>17.429874612845079</c:v>
                </c:pt>
                <c:pt idx="45">
                  <c:v>17.136493593993986</c:v>
                </c:pt>
                <c:pt idx="46">
                  <c:v>18.887408486475071</c:v>
                </c:pt>
                <c:pt idx="47">
                  <c:v>18.163590317774872</c:v>
                </c:pt>
                <c:pt idx="48">
                  <c:v>16.327898629918298</c:v>
                </c:pt>
                <c:pt idx="49">
                  <c:v>14.271847715513358</c:v>
                </c:pt>
                <c:pt idx="50">
                  <c:v>15.855585198035875</c:v>
                </c:pt>
                <c:pt idx="51">
                  <c:v>18.329024240213361</c:v>
                </c:pt>
                <c:pt idx="52">
                  <c:v>28.312641657224177</c:v>
                </c:pt>
                <c:pt idx="53">
                  <c:v>33.699168241797345</c:v>
                </c:pt>
                <c:pt idx="54">
                  <c:v>29.882165854739082</c:v>
                </c:pt>
                <c:pt idx="55">
                  <c:v>29.96810218919514</c:v>
                </c:pt>
                <c:pt idx="56">
                  <c:v>36.048631149981034</c:v>
                </c:pt>
                <c:pt idx="57">
                  <c:v>38.889511499909254</c:v>
                </c:pt>
                <c:pt idx="58">
                  <c:v>45.247465546295558</c:v>
                </c:pt>
                <c:pt idx="59">
                  <c:v>44.050565266185139</c:v>
                </c:pt>
                <c:pt idx="60">
                  <c:v>50.026909003266454</c:v>
                </c:pt>
                <c:pt idx="61">
                  <c:v>50.826536590484764</c:v>
                </c:pt>
                <c:pt idx="62">
                  <c:v>48.798361350637443</c:v>
                </c:pt>
                <c:pt idx="63">
                  <c:v>51.206865943571721</c:v>
                </c:pt>
                <c:pt idx="64">
                  <c:v>50.835176014775087</c:v>
                </c:pt>
                <c:pt idx="65">
                  <c:v>42.097622884250207</c:v>
                </c:pt>
                <c:pt idx="66">
                  <c:v>49.207467725133924</c:v>
                </c:pt>
                <c:pt idx="67">
                  <c:v>55.069870873997736</c:v>
                </c:pt>
                <c:pt idx="68">
                  <c:v>51.495586069513905</c:v>
                </c:pt>
                <c:pt idx="69">
                  <c:v>52.793633279096653</c:v>
                </c:pt>
                <c:pt idx="70">
                  <c:v>57.890696943123871</c:v>
                </c:pt>
                <c:pt idx="71">
                  <c:v>57.25351643853066</c:v>
                </c:pt>
                <c:pt idx="72">
                  <c:v>60.068561742552738</c:v>
                </c:pt>
                <c:pt idx="73">
                  <c:v>48.550025911013535</c:v>
                </c:pt>
                <c:pt idx="74">
                  <c:v>50.205364356856208</c:v>
                </c:pt>
                <c:pt idx="75">
                  <c:v>52.33373165517537</c:v>
                </c:pt>
                <c:pt idx="76">
                  <c:v>49.129224941234156</c:v>
                </c:pt>
                <c:pt idx="77">
                  <c:v>52.466857627747153</c:v>
                </c:pt>
                <c:pt idx="78">
                  <c:v>58.537684678339943</c:v>
                </c:pt>
                <c:pt idx="79">
                  <c:v>59.872325300874337</c:v>
                </c:pt>
                <c:pt idx="80">
                  <c:v>56.450622970750423</c:v>
                </c:pt>
                <c:pt idx="81">
                  <c:v>60.546821039366918</c:v>
                </c:pt>
                <c:pt idx="82">
                  <c:v>59.751091188589712</c:v>
                </c:pt>
                <c:pt idx="83">
                  <c:v>51.896401061570728</c:v>
                </c:pt>
                <c:pt idx="84">
                  <c:v>47.715454976193485</c:v>
                </c:pt>
                <c:pt idx="85">
                  <c:v>43.633893064042752</c:v>
                </c:pt>
                <c:pt idx="86">
                  <c:v>41.741358808040111</c:v>
                </c:pt>
                <c:pt idx="87">
                  <c:v>43.805691664111841</c:v>
                </c:pt>
                <c:pt idx="88">
                  <c:v>52.412981394488888</c:v>
                </c:pt>
                <c:pt idx="89">
                  <c:v>54.402595553324154</c:v>
                </c:pt>
                <c:pt idx="90">
                  <c:v>54.117562101971991</c:v>
                </c:pt>
                <c:pt idx="91">
                  <c:v>54.976157541284103</c:v>
                </c:pt>
                <c:pt idx="92">
                  <c:v>62.845063249135066</c:v>
                </c:pt>
                <c:pt idx="93">
                  <c:v>70.306189992941682</c:v>
                </c:pt>
                <c:pt idx="94">
                  <c:v>78.358608372602916</c:v>
                </c:pt>
                <c:pt idx="95">
                  <c:v>81.660507571060336</c:v>
                </c:pt>
                <c:pt idx="96">
                  <c:v>82.662586426993073</c:v>
                </c:pt>
                <c:pt idx="97">
                  <c:v>87.906457622745691</c:v>
                </c:pt>
                <c:pt idx="98">
                  <c:v>98.274531889996112</c:v>
                </c:pt>
                <c:pt idx="99">
                  <c:v>99.363090675200837</c:v>
                </c:pt>
                <c:pt idx="100">
                  <c:v>95.20562446023024</c:v>
                </c:pt>
                <c:pt idx="101">
                  <c:v>76.476960251958417</c:v>
                </c:pt>
                <c:pt idx="102">
                  <c:v>70.052357020134323</c:v>
                </c:pt>
                <c:pt idx="103">
                  <c:v>70.820989620881434</c:v>
                </c:pt>
                <c:pt idx="104">
                  <c:v>69.903385368540881</c:v>
                </c:pt>
                <c:pt idx="105">
                  <c:v>72.135653297364939</c:v>
                </c:pt>
                <c:pt idx="106">
                  <c:v>67.358708414056878</c:v>
                </c:pt>
                <c:pt idx="107">
                  <c:v>70.112680388884868</c:v>
                </c:pt>
                <c:pt idx="108">
                  <c:v>68.733858589202043</c:v>
                </c:pt>
                <c:pt idx="109">
                  <c:v>71.897711387826348</c:v>
                </c:pt>
                <c:pt idx="110">
                  <c:v>75.720480444566221</c:v>
                </c:pt>
                <c:pt idx="111">
                  <c:v>73.507620435212274</c:v>
                </c:pt>
                <c:pt idx="112">
                  <c:v>81.070078836433765</c:v>
                </c:pt>
                <c:pt idx="113">
                  <c:v>80.028147913552615</c:v>
                </c:pt>
                <c:pt idx="114">
                  <c:v>88.53948698541852</c:v>
                </c:pt>
                <c:pt idx="115">
                  <c:v>88.627413578452106</c:v>
                </c:pt>
                <c:pt idx="116">
                  <c:v>94.569877698163623</c:v>
                </c:pt>
                <c:pt idx="117">
                  <c:v>101.76352480954631</c:v>
                </c:pt>
                <c:pt idx="118">
                  <c:v>98.913025895947698</c:v>
                </c:pt>
                <c:pt idx="119">
                  <c:v>107.12313900217895</c:v>
                </c:pt>
                <c:pt idx="120">
                  <c:v>94.785050916604973</c:v>
                </c:pt>
                <c:pt idx="121">
                  <c:v>85.915247230285772</c:v>
                </c:pt>
                <c:pt idx="122">
                  <c:v>91.979863185892057</c:v>
                </c:pt>
                <c:pt idx="123">
                  <c:v>94.484901944339555</c:v>
                </c:pt>
                <c:pt idx="124">
                  <c:v>103.17455214168928</c:v>
                </c:pt>
                <c:pt idx="125">
                  <c:v>105.92919941521301</c:v>
                </c:pt>
                <c:pt idx="126">
                  <c:v>95.413668513978905</c:v>
                </c:pt>
                <c:pt idx="127">
                  <c:v>101.77018051818604</c:v>
                </c:pt>
                <c:pt idx="128">
                  <c:v>104.04967456108081</c:v>
                </c:pt>
                <c:pt idx="129">
                  <c:v>112.01775027190504</c:v>
                </c:pt>
                <c:pt idx="130">
                  <c:v>110.76373689805291</c:v>
                </c:pt>
                <c:pt idx="131">
                  <c:v>100.87617442434238</c:v>
                </c:pt>
                <c:pt idx="132">
                  <c:v>94.024422602655946</c:v>
                </c:pt>
                <c:pt idx="133">
                  <c:v>94.06868490882826</c:v>
                </c:pt>
                <c:pt idx="134">
                  <c:v>107.26760388425346</c:v>
                </c:pt>
                <c:pt idx="135">
                  <c:v>100.7156823637396</c:v>
                </c:pt>
                <c:pt idx="136">
                  <c:v>96.879636033873155</c:v>
                </c:pt>
                <c:pt idx="137">
                  <c:v>106.88891556943867</c:v>
                </c:pt>
                <c:pt idx="138">
                  <c:v>106.45781742192131</c:v>
                </c:pt>
                <c:pt idx="139">
                  <c:v>107.82057612817682</c:v>
                </c:pt>
                <c:pt idx="140">
                  <c:v>117.2526343297007</c:v>
                </c:pt>
                <c:pt idx="141">
                  <c:v>112.03104480489175</c:v>
                </c:pt>
                <c:pt idx="142">
                  <c:v>95.176795872532324</c:v>
                </c:pt>
                <c:pt idx="143">
                  <c:v>88.870627720911614</c:v>
                </c:pt>
                <c:pt idx="144">
                  <c:v>88.180804155754927</c:v>
                </c:pt>
                <c:pt idx="145">
                  <c:v>92.388548496284486</c:v>
                </c:pt>
                <c:pt idx="146">
                  <c:v>80.440136836473528</c:v>
                </c:pt>
                <c:pt idx="147">
                  <c:v>85.843726898884029</c:v>
                </c:pt>
                <c:pt idx="148">
                  <c:v>88.458225744897931</c:v>
                </c:pt>
                <c:pt idx="149">
                  <c:v>94.271181498532798</c:v>
                </c:pt>
                <c:pt idx="150">
                  <c:v>91.303833979936954</c:v>
                </c:pt>
                <c:pt idx="151">
                  <c:v>92.80632267646412</c:v>
                </c:pt>
                <c:pt idx="152">
                  <c:v>97.163681361737019</c:v>
                </c:pt>
                <c:pt idx="153">
                  <c:v>89.628517477860242</c:v>
                </c:pt>
                <c:pt idx="154">
                  <c:v>102.36830207589392</c:v>
                </c:pt>
                <c:pt idx="155">
                  <c:v>104.9806798895751</c:v>
                </c:pt>
                <c:pt idx="156">
                  <c:v>110.66923531272785</c:v>
                </c:pt>
                <c:pt idx="157">
                  <c:v>106.63502351455647</c:v>
                </c:pt>
                <c:pt idx="158">
                  <c:v>109.22762253716348</c:v>
                </c:pt>
                <c:pt idx="159">
                  <c:v>111.14490965008987</c:v>
                </c:pt>
                <c:pt idx="160">
                  <c:v>118.39144617251567</c:v>
                </c:pt>
                <c:pt idx="161">
                  <c:v>124.82463366829406</c:v>
                </c:pt>
                <c:pt idx="162">
                  <c:v>138.72266032416908</c:v>
                </c:pt>
                <c:pt idx="163">
                  <c:v>145.80289049127884</c:v>
                </c:pt>
                <c:pt idx="164">
                  <c:v>143.16281899088062</c:v>
                </c:pt>
                <c:pt idx="165">
                  <c:v>120.7128153112627</c:v>
                </c:pt>
                <c:pt idx="166">
                  <c:v>105.75312737866832</c:v>
                </c:pt>
                <c:pt idx="167">
                  <c:v>85.739708607388039</c:v>
                </c:pt>
                <c:pt idx="168">
                  <c:v>76.690884311501961</c:v>
                </c:pt>
                <c:pt idx="169">
                  <c:v>61.401673091414445</c:v>
                </c:pt>
                <c:pt idx="170">
                  <c:v>68.588357666591577</c:v>
                </c:pt>
                <c:pt idx="171">
                  <c:v>63.220403381216421</c:v>
                </c:pt>
                <c:pt idx="172">
                  <c:v>70.075426726905519</c:v>
                </c:pt>
                <c:pt idx="173">
                  <c:v>74.847132377865393</c:v>
                </c:pt>
                <c:pt idx="174">
                  <c:v>82.215002766753756</c:v>
                </c:pt>
                <c:pt idx="175">
                  <c:v>90.732271522389908</c:v>
                </c:pt>
                <c:pt idx="176">
                  <c:v>80.277319200750256</c:v>
                </c:pt>
                <c:pt idx="177">
                  <c:v>86.809494075735103</c:v>
                </c:pt>
                <c:pt idx="178">
                  <c:v>79.053027767673839</c:v>
                </c:pt>
                <c:pt idx="179">
                  <c:v>84.147835416132068</c:v>
                </c:pt>
                <c:pt idx="180">
                  <c:v>84.074436240730378</c:v>
                </c:pt>
                <c:pt idx="181">
                  <c:v>80.31169474275903</c:v>
                </c:pt>
                <c:pt idx="182">
                  <c:v>83.064047104030095</c:v>
                </c:pt>
                <c:pt idx="183">
                  <c:v>81.495053831798145</c:v>
                </c:pt>
                <c:pt idx="184">
                  <c:v>89.001894971988406</c:v>
                </c:pt>
                <c:pt idx="185">
                  <c:v>91.536273585908859</c:v>
                </c:pt>
                <c:pt idx="186">
                  <c:v>80.39187663523505</c:v>
                </c:pt>
                <c:pt idx="187">
                  <c:v>81.385292526980976</c:v>
                </c:pt>
                <c:pt idx="188">
                  <c:v>80.55334111940131</c:v>
                </c:pt>
                <c:pt idx="189">
                  <c:v>79.663254721461641</c:v>
                </c:pt>
                <c:pt idx="190">
                  <c:v>79.222993204433806</c:v>
                </c:pt>
                <c:pt idx="191">
                  <c:v>82.795388840260017</c:v>
                </c:pt>
                <c:pt idx="192">
                  <c:v>83.464198208405847</c:v>
                </c:pt>
                <c:pt idx="193">
                  <c:v>89.783280316174384</c:v>
                </c:pt>
                <c:pt idx="194">
                  <c:v>91.356869972121146</c:v>
                </c:pt>
                <c:pt idx="195">
                  <c:v>95.321630716638168</c:v>
                </c:pt>
                <c:pt idx="196">
                  <c:v>104.80365437341202</c:v>
                </c:pt>
                <c:pt idx="197">
                  <c:v>109.93642923592913</c:v>
                </c:pt>
                <c:pt idx="198">
                  <c:v>96.576345362449146</c:v>
                </c:pt>
                <c:pt idx="199">
                  <c:v>94.403994614493641</c:v>
                </c:pt>
                <c:pt idx="200">
                  <c:v>92.763250407345126</c:v>
                </c:pt>
                <c:pt idx="201">
                  <c:v>82.518988877059314</c:v>
                </c:pt>
                <c:pt idx="202">
                  <c:v>82.128632898236361</c:v>
                </c:pt>
                <c:pt idx="203">
                  <c:v>87.588801408149294</c:v>
                </c:pt>
                <c:pt idx="204">
                  <c:v>92.752959988637357</c:v>
                </c:pt>
                <c:pt idx="205">
                  <c:v>91.960114471697963</c:v>
                </c:pt>
                <c:pt idx="206">
                  <c:v>96.000495148799004</c:v>
                </c:pt>
                <c:pt idx="207">
                  <c:v>97.697872890526426</c:v>
                </c:pt>
                <c:pt idx="208">
                  <c:v>98.03764668009353</c:v>
                </c:pt>
                <c:pt idx="209">
                  <c:v>98.340218142226007</c:v>
                </c:pt>
                <c:pt idx="210">
                  <c:v>91.983350805647603</c:v>
                </c:pt>
                <c:pt idx="211">
                  <c:v>85.978179693109851</c:v>
                </c:pt>
                <c:pt idx="212">
                  <c:v>93.44731509891227</c:v>
                </c:pt>
                <c:pt idx="213">
                  <c:v>99.944916031220174</c:v>
                </c:pt>
                <c:pt idx="214">
                  <c:v>99.618743381820138</c:v>
                </c:pt>
                <c:pt idx="215">
                  <c:v>96.025980669866797</c:v>
                </c:pt>
                <c:pt idx="216">
                  <c:v>93.534377222672816</c:v>
                </c:pt>
                <c:pt idx="217">
                  <c:v>94.6485504713783</c:v>
                </c:pt>
                <c:pt idx="218">
                  <c:v>97.696266302979126</c:v>
                </c:pt>
                <c:pt idx="219">
                  <c:v>97.069694258745457</c:v>
                </c:pt>
                <c:pt idx="220">
                  <c:v>89.211390434312349</c:v>
                </c:pt>
                <c:pt idx="221">
                  <c:v>85.734281286540551</c:v>
                </c:pt>
                <c:pt idx="222">
                  <c:v>86.63997268127001</c:v>
                </c:pt>
                <c:pt idx="223">
                  <c:v>87.836612156820024</c:v>
                </c:pt>
                <c:pt idx="224">
                  <c:v>98.333617419297212</c:v>
                </c:pt>
                <c:pt idx="225">
                  <c:v>104.19479827416342</c:v>
                </c:pt>
                <c:pt idx="226">
                  <c:v>108.6486330056108</c:v>
                </c:pt>
                <c:pt idx="227">
                  <c:v>102.0081703528876</c:v>
                </c:pt>
                <c:pt idx="228">
                  <c:v>95.3893469055201</c:v>
                </c:pt>
                <c:pt idx="229">
                  <c:v>101.73162082386865</c:v>
                </c:pt>
                <c:pt idx="230">
                  <c:v>99.23308384713846</c:v>
                </c:pt>
                <c:pt idx="231">
                  <c:v>102.92993418226159</c:v>
                </c:pt>
                <c:pt idx="232">
                  <c:v>102.10317597201504</c:v>
                </c:pt>
                <c:pt idx="233">
                  <c:v>100.71534668170499</c:v>
                </c:pt>
                <c:pt idx="234">
                  <c:v>97.038747570153433</c:v>
                </c:pt>
                <c:pt idx="235">
                  <c:v>98.984957658992002</c:v>
                </c:pt>
                <c:pt idx="236">
                  <c:v>96.3947971065639</c:v>
                </c:pt>
                <c:pt idx="237">
                  <c:v>90.164198350332526</c:v>
                </c:pt>
                <c:pt idx="238">
                  <c:v>87.502151650110477</c:v>
                </c:pt>
                <c:pt idx="239">
                  <c:v>79.893159316956428</c:v>
                </c:pt>
                <c:pt idx="240">
                  <c:v>74.844754083870328</c:v>
                </c:pt>
                <c:pt idx="241">
                  <c:v>61.081227811830587</c:v>
                </c:pt>
                <c:pt idx="242">
                  <c:v>48.71850708381389</c:v>
                </c:pt>
                <c:pt idx="243">
                  <c:v>56.406621658710172</c:v>
                </c:pt>
                <c:pt idx="244">
                  <c:v>58.288874092657046</c:v>
                </c:pt>
                <c:pt idx="245">
                  <c:v>70.358901605615131</c:v>
                </c:pt>
                <c:pt idx="246">
                  <c:v>73.066606108262206</c:v>
                </c:pt>
                <c:pt idx="247">
                  <c:v>71.277491810229066</c:v>
                </c:pt>
                <c:pt idx="248">
                  <c:v>64.151867667857815</c:v>
                </c:pt>
                <c:pt idx="249">
                  <c:v>55.811763130738264</c:v>
                </c:pt>
                <c:pt idx="250">
                  <c:v>61.543530006940557</c:v>
                </c:pt>
                <c:pt idx="251">
                  <c:v>69.250090916627116</c:v>
                </c:pt>
                <c:pt idx="252">
                  <c:v>63.060645330372267</c:v>
                </c:pt>
                <c:pt idx="253">
                  <c:v>52.065465509843534</c:v>
                </c:pt>
                <c:pt idx="254">
                  <c:v>43.36240667336785</c:v>
                </c:pt>
                <c:pt idx="255">
                  <c:v>47.2320784481918</c:v>
                </c:pt>
                <c:pt idx="256">
                  <c:v>55.674984604513327</c:v>
                </c:pt>
                <c:pt idx="257">
                  <c:v>56.534348480975694</c:v>
                </c:pt>
                <c:pt idx="258">
                  <c:v>61.195489804162563</c:v>
                </c:pt>
                <c:pt idx="259">
                  <c:v>62.654448532033122</c:v>
                </c:pt>
                <c:pt idx="260">
                  <c:v>55.53994665544014</c:v>
                </c:pt>
                <c:pt idx="261">
                  <c:v>53.864628216825345</c:v>
                </c:pt>
                <c:pt idx="262">
                  <c:v>52.823775104425906</c:v>
                </c:pt>
                <c:pt idx="263">
                  <c:v>58.538933772647276</c:v>
                </c:pt>
                <c:pt idx="264">
                  <c:v>52.561754421576317</c:v>
                </c:pt>
                <c:pt idx="265">
                  <c:v>63.963412078723671</c:v>
                </c:pt>
                <c:pt idx="266">
                  <c:v>65.239730277038916</c:v>
                </c:pt>
                <c:pt idx="267">
                  <c:v>62.981897775171561</c:v>
                </c:pt>
                <c:pt idx="268">
                  <c:v>57.077932133119049</c:v>
                </c:pt>
                <c:pt idx="269">
                  <c:v>58.704675819843118</c:v>
                </c:pt>
                <c:pt idx="270">
                  <c:v>55.94879263791745</c:v>
                </c:pt>
                <c:pt idx="271">
                  <c:v>52.694165709309132</c:v>
                </c:pt>
                <c:pt idx="272">
                  <c:v>55.470488313037478</c:v>
                </c:pt>
                <c:pt idx="273">
                  <c:v>56.352964743637948</c:v>
                </c:pt>
                <c:pt idx="274">
                  <c:v>58.434000568992246</c:v>
                </c:pt>
                <c:pt idx="275">
                  <c:v>59.9952375120534</c:v>
                </c:pt>
                <c:pt idx="276">
                  <c:v>66.709858799333134</c:v>
                </c:pt>
                <c:pt idx="277">
                  <c:v>69.260728008561316</c:v>
                </c:pt>
                <c:pt idx="278">
                  <c:v>74.758252216007818</c:v>
                </c:pt>
                <c:pt idx="279">
                  <c:v>68.972432671595826</c:v>
                </c:pt>
                <c:pt idx="280">
                  <c:v>69.506240793450957</c:v>
                </c:pt>
                <c:pt idx="281">
                  <c:v>74.735273978671742</c:v>
                </c:pt>
                <c:pt idx="282">
                  <c:v>82.698332695203661</c:v>
                </c:pt>
                <c:pt idx="283">
                  <c:v>85.923008803901169</c:v>
                </c:pt>
                <c:pt idx="284">
                  <c:v>88.551903865339852</c:v>
                </c:pt>
                <c:pt idx="285">
                  <c:v>86.564575306790033</c:v>
                </c:pt>
                <c:pt idx="286">
                  <c:v>92.772363712711282</c:v>
                </c:pt>
                <c:pt idx="287">
                  <c:v>97.658408176341041</c:v>
                </c:pt>
                <c:pt idx="288">
                  <c:v>71.550185889533509</c:v>
                </c:pt>
                <c:pt idx="289">
                  <c:v>61.815767190403129</c:v>
                </c:pt>
                <c:pt idx="290">
                  <c:v>64.763219441834053</c:v>
                </c:pt>
                <c:pt idx="291">
                  <c:v>66.007587599627243</c:v>
                </c:pt>
                <c:pt idx="292">
                  <c:v>67.102339613871123</c:v>
                </c:pt>
                <c:pt idx="293">
                  <c:v>72.848202101495119</c:v>
                </c:pt>
                <c:pt idx="294">
                  <c:v>70.764836097101195</c:v>
                </c:pt>
                <c:pt idx="295">
                  <c:v>64.252147250511101</c:v>
                </c:pt>
                <c:pt idx="296">
                  <c:v>62.882382621109002</c:v>
                </c:pt>
                <c:pt idx="297">
                  <c:v>56.797421979115299</c:v>
                </c:pt>
                <c:pt idx="298">
                  <c:v>61.078037622291262</c:v>
                </c:pt>
                <c:pt idx="299">
                  <c:v>58.071780000000011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5-EC4F-986E-BD42F1865E6A}"/>
            </c:ext>
          </c:extLst>
        </c:ser>
        <c:ser>
          <c:idx val="1"/>
          <c:order val="1"/>
          <c:tx>
            <c:v>US/barril (nominal)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[1]varios!$U$8:$U$307</c:f>
              <c:numCache>
                <c:formatCode>General</c:formatCode>
                <c:ptCount val="300"/>
                <c:pt idx="0">
                  <c:v>34608</c:v>
                </c:pt>
                <c:pt idx="1">
                  <c:v>34639</c:v>
                </c:pt>
                <c:pt idx="2">
                  <c:v>34669</c:v>
                </c:pt>
                <c:pt idx="3">
                  <c:v>34700</c:v>
                </c:pt>
                <c:pt idx="4">
                  <c:v>34731</c:v>
                </c:pt>
                <c:pt idx="5">
                  <c:v>34759</c:v>
                </c:pt>
                <c:pt idx="6">
                  <c:v>34790</c:v>
                </c:pt>
                <c:pt idx="7">
                  <c:v>34820</c:v>
                </c:pt>
                <c:pt idx="8">
                  <c:v>34851</c:v>
                </c:pt>
                <c:pt idx="9">
                  <c:v>34881</c:v>
                </c:pt>
                <c:pt idx="10">
                  <c:v>34912</c:v>
                </c:pt>
                <c:pt idx="11">
                  <c:v>34943</c:v>
                </c:pt>
                <c:pt idx="12">
                  <c:v>34973</c:v>
                </c:pt>
                <c:pt idx="13">
                  <c:v>35004</c:v>
                </c:pt>
                <c:pt idx="14">
                  <c:v>35034</c:v>
                </c:pt>
                <c:pt idx="15">
                  <c:v>35065</c:v>
                </c:pt>
                <c:pt idx="16">
                  <c:v>35096</c:v>
                </c:pt>
                <c:pt idx="17">
                  <c:v>35125</c:v>
                </c:pt>
                <c:pt idx="18">
                  <c:v>35156</c:v>
                </c:pt>
                <c:pt idx="19">
                  <c:v>35186</c:v>
                </c:pt>
                <c:pt idx="20">
                  <c:v>35217</c:v>
                </c:pt>
                <c:pt idx="21">
                  <c:v>35247</c:v>
                </c:pt>
                <c:pt idx="22">
                  <c:v>35278</c:v>
                </c:pt>
                <c:pt idx="23">
                  <c:v>35309</c:v>
                </c:pt>
                <c:pt idx="24">
                  <c:v>35339</c:v>
                </c:pt>
                <c:pt idx="25">
                  <c:v>35370</c:v>
                </c:pt>
                <c:pt idx="26">
                  <c:v>35400</c:v>
                </c:pt>
                <c:pt idx="27">
                  <c:v>35431</c:v>
                </c:pt>
                <c:pt idx="28">
                  <c:v>35462</c:v>
                </c:pt>
                <c:pt idx="29">
                  <c:v>35490</c:v>
                </c:pt>
                <c:pt idx="30">
                  <c:v>35521</c:v>
                </c:pt>
                <c:pt idx="31">
                  <c:v>35551</c:v>
                </c:pt>
                <c:pt idx="32">
                  <c:v>35582</c:v>
                </c:pt>
                <c:pt idx="33">
                  <c:v>35612</c:v>
                </c:pt>
                <c:pt idx="34">
                  <c:v>35643</c:v>
                </c:pt>
                <c:pt idx="35">
                  <c:v>35674</c:v>
                </c:pt>
                <c:pt idx="36">
                  <c:v>35704</c:v>
                </c:pt>
                <c:pt idx="37">
                  <c:v>35735</c:v>
                </c:pt>
                <c:pt idx="38">
                  <c:v>35765</c:v>
                </c:pt>
                <c:pt idx="39">
                  <c:v>35796</c:v>
                </c:pt>
                <c:pt idx="40">
                  <c:v>35827</c:v>
                </c:pt>
                <c:pt idx="41">
                  <c:v>35855</c:v>
                </c:pt>
                <c:pt idx="42">
                  <c:v>35886</c:v>
                </c:pt>
                <c:pt idx="43">
                  <c:v>35916</c:v>
                </c:pt>
                <c:pt idx="44">
                  <c:v>35947</c:v>
                </c:pt>
                <c:pt idx="45">
                  <c:v>35977</c:v>
                </c:pt>
                <c:pt idx="46">
                  <c:v>36008</c:v>
                </c:pt>
                <c:pt idx="47">
                  <c:v>36039</c:v>
                </c:pt>
                <c:pt idx="48">
                  <c:v>36069</c:v>
                </c:pt>
                <c:pt idx="49">
                  <c:v>36100</c:v>
                </c:pt>
                <c:pt idx="50">
                  <c:v>36130</c:v>
                </c:pt>
                <c:pt idx="51">
                  <c:v>36161</c:v>
                </c:pt>
                <c:pt idx="52">
                  <c:v>36192</c:v>
                </c:pt>
                <c:pt idx="53">
                  <c:v>36220</c:v>
                </c:pt>
                <c:pt idx="54">
                  <c:v>36251</c:v>
                </c:pt>
                <c:pt idx="55">
                  <c:v>36281</c:v>
                </c:pt>
                <c:pt idx="56">
                  <c:v>36312</c:v>
                </c:pt>
                <c:pt idx="57">
                  <c:v>36342</c:v>
                </c:pt>
                <c:pt idx="58">
                  <c:v>36373</c:v>
                </c:pt>
                <c:pt idx="59">
                  <c:v>36404</c:v>
                </c:pt>
                <c:pt idx="60">
                  <c:v>36434</c:v>
                </c:pt>
                <c:pt idx="61">
                  <c:v>36465</c:v>
                </c:pt>
                <c:pt idx="62">
                  <c:v>36495</c:v>
                </c:pt>
                <c:pt idx="63">
                  <c:v>36526</c:v>
                </c:pt>
                <c:pt idx="64">
                  <c:v>36557</c:v>
                </c:pt>
                <c:pt idx="65">
                  <c:v>36586</c:v>
                </c:pt>
                <c:pt idx="66">
                  <c:v>36617</c:v>
                </c:pt>
                <c:pt idx="67">
                  <c:v>36647</c:v>
                </c:pt>
                <c:pt idx="68">
                  <c:v>36678</c:v>
                </c:pt>
                <c:pt idx="69">
                  <c:v>36708</c:v>
                </c:pt>
                <c:pt idx="70">
                  <c:v>36739</c:v>
                </c:pt>
                <c:pt idx="71">
                  <c:v>36770</c:v>
                </c:pt>
                <c:pt idx="72">
                  <c:v>36800</c:v>
                </c:pt>
                <c:pt idx="73">
                  <c:v>36831</c:v>
                </c:pt>
                <c:pt idx="74">
                  <c:v>36861</c:v>
                </c:pt>
                <c:pt idx="75">
                  <c:v>36892</c:v>
                </c:pt>
                <c:pt idx="76">
                  <c:v>36923</c:v>
                </c:pt>
                <c:pt idx="77">
                  <c:v>36951</c:v>
                </c:pt>
                <c:pt idx="78">
                  <c:v>36982</c:v>
                </c:pt>
                <c:pt idx="79">
                  <c:v>37012</c:v>
                </c:pt>
                <c:pt idx="80">
                  <c:v>37043</c:v>
                </c:pt>
                <c:pt idx="81">
                  <c:v>37073</c:v>
                </c:pt>
                <c:pt idx="82">
                  <c:v>37104</c:v>
                </c:pt>
                <c:pt idx="83">
                  <c:v>37135</c:v>
                </c:pt>
                <c:pt idx="84">
                  <c:v>37165</c:v>
                </c:pt>
                <c:pt idx="85">
                  <c:v>37196</c:v>
                </c:pt>
                <c:pt idx="86">
                  <c:v>37226</c:v>
                </c:pt>
                <c:pt idx="87">
                  <c:v>37257</c:v>
                </c:pt>
                <c:pt idx="88">
                  <c:v>37288</c:v>
                </c:pt>
                <c:pt idx="89">
                  <c:v>37316</c:v>
                </c:pt>
                <c:pt idx="90">
                  <c:v>37347</c:v>
                </c:pt>
                <c:pt idx="91">
                  <c:v>37377</c:v>
                </c:pt>
                <c:pt idx="92">
                  <c:v>37408</c:v>
                </c:pt>
                <c:pt idx="93">
                  <c:v>37438</c:v>
                </c:pt>
                <c:pt idx="94">
                  <c:v>37469</c:v>
                </c:pt>
                <c:pt idx="95">
                  <c:v>37500</c:v>
                </c:pt>
                <c:pt idx="96">
                  <c:v>37530</c:v>
                </c:pt>
                <c:pt idx="97">
                  <c:v>37561</c:v>
                </c:pt>
                <c:pt idx="98">
                  <c:v>37591</c:v>
                </c:pt>
                <c:pt idx="99">
                  <c:v>37622</c:v>
                </c:pt>
                <c:pt idx="100">
                  <c:v>37653</c:v>
                </c:pt>
                <c:pt idx="101">
                  <c:v>37681</c:v>
                </c:pt>
                <c:pt idx="102">
                  <c:v>37712</c:v>
                </c:pt>
                <c:pt idx="103">
                  <c:v>37742</c:v>
                </c:pt>
                <c:pt idx="104">
                  <c:v>37773</c:v>
                </c:pt>
                <c:pt idx="105">
                  <c:v>37803</c:v>
                </c:pt>
                <c:pt idx="106">
                  <c:v>37834</c:v>
                </c:pt>
                <c:pt idx="107">
                  <c:v>37865</c:v>
                </c:pt>
                <c:pt idx="108">
                  <c:v>37895</c:v>
                </c:pt>
                <c:pt idx="109">
                  <c:v>37926</c:v>
                </c:pt>
                <c:pt idx="110">
                  <c:v>37956</c:v>
                </c:pt>
                <c:pt idx="111">
                  <c:v>37987</c:v>
                </c:pt>
                <c:pt idx="112">
                  <c:v>38018</c:v>
                </c:pt>
                <c:pt idx="113">
                  <c:v>38047</c:v>
                </c:pt>
                <c:pt idx="114">
                  <c:v>38078</c:v>
                </c:pt>
                <c:pt idx="115">
                  <c:v>38108</c:v>
                </c:pt>
                <c:pt idx="116">
                  <c:v>38139</c:v>
                </c:pt>
                <c:pt idx="117">
                  <c:v>38169</c:v>
                </c:pt>
                <c:pt idx="118">
                  <c:v>38200</c:v>
                </c:pt>
                <c:pt idx="119">
                  <c:v>38231</c:v>
                </c:pt>
                <c:pt idx="120">
                  <c:v>38261</c:v>
                </c:pt>
                <c:pt idx="121">
                  <c:v>38292</c:v>
                </c:pt>
                <c:pt idx="122">
                  <c:v>38322</c:v>
                </c:pt>
                <c:pt idx="123">
                  <c:v>38353</c:v>
                </c:pt>
                <c:pt idx="124">
                  <c:v>38384</c:v>
                </c:pt>
                <c:pt idx="125">
                  <c:v>38412</c:v>
                </c:pt>
                <c:pt idx="126">
                  <c:v>38443</c:v>
                </c:pt>
                <c:pt idx="127">
                  <c:v>38473</c:v>
                </c:pt>
                <c:pt idx="128">
                  <c:v>38504</c:v>
                </c:pt>
                <c:pt idx="129">
                  <c:v>38534</c:v>
                </c:pt>
                <c:pt idx="130">
                  <c:v>38565</c:v>
                </c:pt>
                <c:pt idx="131">
                  <c:v>38596</c:v>
                </c:pt>
                <c:pt idx="132">
                  <c:v>38626</c:v>
                </c:pt>
                <c:pt idx="133">
                  <c:v>38657</c:v>
                </c:pt>
                <c:pt idx="134">
                  <c:v>38687</c:v>
                </c:pt>
                <c:pt idx="135">
                  <c:v>38718</c:v>
                </c:pt>
                <c:pt idx="136">
                  <c:v>38749</c:v>
                </c:pt>
                <c:pt idx="137">
                  <c:v>38777</c:v>
                </c:pt>
                <c:pt idx="138">
                  <c:v>38808</c:v>
                </c:pt>
                <c:pt idx="139">
                  <c:v>38838</c:v>
                </c:pt>
                <c:pt idx="140">
                  <c:v>38869</c:v>
                </c:pt>
                <c:pt idx="141">
                  <c:v>38899</c:v>
                </c:pt>
                <c:pt idx="142">
                  <c:v>38930</c:v>
                </c:pt>
                <c:pt idx="143">
                  <c:v>38961</c:v>
                </c:pt>
                <c:pt idx="144">
                  <c:v>38991</c:v>
                </c:pt>
                <c:pt idx="145">
                  <c:v>39022</c:v>
                </c:pt>
                <c:pt idx="146">
                  <c:v>39052</c:v>
                </c:pt>
                <c:pt idx="147">
                  <c:v>39083</c:v>
                </c:pt>
                <c:pt idx="148">
                  <c:v>39114</c:v>
                </c:pt>
                <c:pt idx="149">
                  <c:v>39142</c:v>
                </c:pt>
                <c:pt idx="150">
                  <c:v>39173</c:v>
                </c:pt>
                <c:pt idx="151">
                  <c:v>39203</c:v>
                </c:pt>
                <c:pt idx="152">
                  <c:v>39234</c:v>
                </c:pt>
                <c:pt idx="153">
                  <c:v>39264</c:v>
                </c:pt>
                <c:pt idx="154">
                  <c:v>39295</c:v>
                </c:pt>
                <c:pt idx="155">
                  <c:v>39326</c:v>
                </c:pt>
                <c:pt idx="156">
                  <c:v>39356</c:v>
                </c:pt>
                <c:pt idx="157">
                  <c:v>39387</c:v>
                </c:pt>
                <c:pt idx="158">
                  <c:v>39417</c:v>
                </c:pt>
                <c:pt idx="159">
                  <c:v>39448</c:v>
                </c:pt>
                <c:pt idx="160">
                  <c:v>39479</c:v>
                </c:pt>
                <c:pt idx="161">
                  <c:v>39508</c:v>
                </c:pt>
                <c:pt idx="162">
                  <c:v>39539</c:v>
                </c:pt>
                <c:pt idx="163">
                  <c:v>39569</c:v>
                </c:pt>
                <c:pt idx="164">
                  <c:v>39600</c:v>
                </c:pt>
                <c:pt idx="165">
                  <c:v>39630</c:v>
                </c:pt>
                <c:pt idx="166">
                  <c:v>39661</c:v>
                </c:pt>
                <c:pt idx="167">
                  <c:v>39692</c:v>
                </c:pt>
                <c:pt idx="168">
                  <c:v>39722</c:v>
                </c:pt>
                <c:pt idx="169">
                  <c:v>39753</c:v>
                </c:pt>
                <c:pt idx="170">
                  <c:v>39783</c:v>
                </c:pt>
                <c:pt idx="171">
                  <c:v>39814</c:v>
                </c:pt>
                <c:pt idx="172">
                  <c:v>39845</c:v>
                </c:pt>
                <c:pt idx="173">
                  <c:v>39873</c:v>
                </c:pt>
                <c:pt idx="174">
                  <c:v>39904</c:v>
                </c:pt>
                <c:pt idx="175">
                  <c:v>39934</c:v>
                </c:pt>
                <c:pt idx="176">
                  <c:v>39965</c:v>
                </c:pt>
                <c:pt idx="177">
                  <c:v>39995</c:v>
                </c:pt>
                <c:pt idx="178">
                  <c:v>40026</c:v>
                </c:pt>
                <c:pt idx="179">
                  <c:v>40057</c:v>
                </c:pt>
                <c:pt idx="180">
                  <c:v>40087</c:v>
                </c:pt>
                <c:pt idx="181">
                  <c:v>40118</c:v>
                </c:pt>
                <c:pt idx="182">
                  <c:v>40148</c:v>
                </c:pt>
                <c:pt idx="183">
                  <c:v>40179</c:v>
                </c:pt>
                <c:pt idx="184">
                  <c:v>40210</c:v>
                </c:pt>
                <c:pt idx="185">
                  <c:v>40238</c:v>
                </c:pt>
                <c:pt idx="186">
                  <c:v>40269</c:v>
                </c:pt>
                <c:pt idx="187">
                  <c:v>40299</c:v>
                </c:pt>
                <c:pt idx="188">
                  <c:v>40330</c:v>
                </c:pt>
                <c:pt idx="189">
                  <c:v>40360</c:v>
                </c:pt>
                <c:pt idx="190">
                  <c:v>40391</c:v>
                </c:pt>
                <c:pt idx="191">
                  <c:v>40422</c:v>
                </c:pt>
                <c:pt idx="192">
                  <c:v>40452</c:v>
                </c:pt>
                <c:pt idx="193">
                  <c:v>40483</c:v>
                </c:pt>
                <c:pt idx="194">
                  <c:v>40513</c:v>
                </c:pt>
                <c:pt idx="195">
                  <c:v>40544</c:v>
                </c:pt>
                <c:pt idx="196">
                  <c:v>40575</c:v>
                </c:pt>
                <c:pt idx="197">
                  <c:v>40603</c:v>
                </c:pt>
                <c:pt idx="198">
                  <c:v>40634</c:v>
                </c:pt>
                <c:pt idx="199">
                  <c:v>40664</c:v>
                </c:pt>
                <c:pt idx="200">
                  <c:v>40695</c:v>
                </c:pt>
                <c:pt idx="201">
                  <c:v>40725</c:v>
                </c:pt>
                <c:pt idx="202">
                  <c:v>40756</c:v>
                </c:pt>
                <c:pt idx="203">
                  <c:v>40787</c:v>
                </c:pt>
                <c:pt idx="204">
                  <c:v>40817</c:v>
                </c:pt>
                <c:pt idx="205">
                  <c:v>40848</c:v>
                </c:pt>
                <c:pt idx="206">
                  <c:v>40878</c:v>
                </c:pt>
                <c:pt idx="207">
                  <c:v>40909</c:v>
                </c:pt>
                <c:pt idx="208">
                  <c:v>40940</c:v>
                </c:pt>
                <c:pt idx="209">
                  <c:v>40969</c:v>
                </c:pt>
                <c:pt idx="210">
                  <c:v>41000</c:v>
                </c:pt>
                <c:pt idx="211">
                  <c:v>41030</c:v>
                </c:pt>
                <c:pt idx="212">
                  <c:v>41061</c:v>
                </c:pt>
                <c:pt idx="213">
                  <c:v>41091</c:v>
                </c:pt>
                <c:pt idx="214">
                  <c:v>41122</c:v>
                </c:pt>
                <c:pt idx="215">
                  <c:v>41153</c:v>
                </c:pt>
                <c:pt idx="216">
                  <c:v>41183</c:v>
                </c:pt>
                <c:pt idx="217">
                  <c:v>41214</c:v>
                </c:pt>
                <c:pt idx="218">
                  <c:v>41244</c:v>
                </c:pt>
                <c:pt idx="219">
                  <c:v>41275</c:v>
                </c:pt>
                <c:pt idx="220">
                  <c:v>41306</c:v>
                </c:pt>
                <c:pt idx="221">
                  <c:v>41334</c:v>
                </c:pt>
                <c:pt idx="222">
                  <c:v>41365</c:v>
                </c:pt>
                <c:pt idx="223">
                  <c:v>41395</c:v>
                </c:pt>
                <c:pt idx="224">
                  <c:v>41426</c:v>
                </c:pt>
                <c:pt idx="225">
                  <c:v>41456</c:v>
                </c:pt>
                <c:pt idx="226">
                  <c:v>41487</c:v>
                </c:pt>
                <c:pt idx="227">
                  <c:v>41518</c:v>
                </c:pt>
                <c:pt idx="228">
                  <c:v>41548</c:v>
                </c:pt>
                <c:pt idx="229">
                  <c:v>41579</c:v>
                </c:pt>
                <c:pt idx="230">
                  <c:v>41609</c:v>
                </c:pt>
                <c:pt idx="231">
                  <c:v>41640</c:v>
                </c:pt>
                <c:pt idx="232">
                  <c:v>41671</c:v>
                </c:pt>
                <c:pt idx="233">
                  <c:v>41699</c:v>
                </c:pt>
                <c:pt idx="234">
                  <c:v>41730</c:v>
                </c:pt>
                <c:pt idx="235">
                  <c:v>41760</c:v>
                </c:pt>
                <c:pt idx="236">
                  <c:v>41791</c:v>
                </c:pt>
                <c:pt idx="237">
                  <c:v>41821</c:v>
                </c:pt>
                <c:pt idx="238">
                  <c:v>41852</c:v>
                </c:pt>
                <c:pt idx="239">
                  <c:v>41883</c:v>
                </c:pt>
                <c:pt idx="240">
                  <c:v>41913</c:v>
                </c:pt>
                <c:pt idx="241">
                  <c:v>41944</c:v>
                </c:pt>
                <c:pt idx="242">
                  <c:v>41974</c:v>
                </c:pt>
                <c:pt idx="243">
                  <c:v>42005</c:v>
                </c:pt>
                <c:pt idx="244">
                  <c:v>42036</c:v>
                </c:pt>
                <c:pt idx="245">
                  <c:v>42064</c:v>
                </c:pt>
                <c:pt idx="246">
                  <c:v>42095</c:v>
                </c:pt>
                <c:pt idx="247">
                  <c:v>42125</c:v>
                </c:pt>
                <c:pt idx="248">
                  <c:v>42156</c:v>
                </c:pt>
                <c:pt idx="249">
                  <c:v>42186</c:v>
                </c:pt>
                <c:pt idx="250">
                  <c:v>42217</c:v>
                </c:pt>
                <c:pt idx="251">
                  <c:v>42248</c:v>
                </c:pt>
                <c:pt idx="252">
                  <c:v>42278</c:v>
                </c:pt>
                <c:pt idx="253">
                  <c:v>42309</c:v>
                </c:pt>
                <c:pt idx="254">
                  <c:v>42339</c:v>
                </c:pt>
                <c:pt idx="255">
                  <c:v>42370</c:v>
                </c:pt>
                <c:pt idx="256">
                  <c:v>42401</c:v>
                </c:pt>
                <c:pt idx="257">
                  <c:v>42430</c:v>
                </c:pt>
                <c:pt idx="258">
                  <c:v>42461</c:v>
                </c:pt>
                <c:pt idx="259">
                  <c:v>42491</c:v>
                </c:pt>
                <c:pt idx="260">
                  <c:v>42522</c:v>
                </c:pt>
                <c:pt idx="261">
                  <c:v>42552</c:v>
                </c:pt>
                <c:pt idx="262">
                  <c:v>42583</c:v>
                </c:pt>
                <c:pt idx="263">
                  <c:v>42614</c:v>
                </c:pt>
                <c:pt idx="264">
                  <c:v>42644</c:v>
                </c:pt>
                <c:pt idx="265">
                  <c:v>42675</c:v>
                </c:pt>
                <c:pt idx="266">
                  <c:v>42705</c:v>
                </c:pt>
                <c:pt idx="267">
                  <c:v>42736</c:v>
                </c:pt>
                <c:pt idx="268">
                  <c:v>42767</c:v>
                </c:pt>
                <c:pt idx="269">
                  <c:v>42795</c:v>
                </c:pt>
                <c:pt idx="270">
                  <c:v>42826</c:v>
                </c:pt>
                <c:pt idx="271">
                  <c:v>42856</c:v>
                </c:pt>
                <c:pt idx="272">
                  <c:v>42887</c:v>
                </c:pt>
                <c:pt idx="273">
                  <c:v>42917</c:v>
                </c:pt>
                <c:pt idx="274">
                  <c:v>42948</c:v>
                </c:pt>
                <c:pt idx="275">
                  <c:v>42979</c:v>
                </c:pt>
                <c:pt idx="276">
                  <c:v>43009</c:v>
                </c:pt>
                <c:pt idx="277">
                  <c:v>43040</c:v>
                </c:pt>
                <c:pt idx="278">
                  <c:v>43070</c:v>
                </c:pt>
                <c:pt idx="279">
                  <c:v>43101</c:v>
                </c:pt>
                <c:pt idx="280">
                  <c:v>43132</c:v>
                </c:pt>
                <c:pt idx="281">
                  <c:v>43160</c:v>
                </c:pt>
                <c:pt idx="282">
                  <c:v>43191</c:v>
                </c:pt>
                <c:pt idx="283">
                  <c:v>43221</c:v>
                </c:pt>
                <c:pt idx="284">
                  <c:v>43252</c:v>
                </c:pt>
                <c:pt idx="285">
                  <c:v>43282</c:v>
                </c:pt>
                <c:pt idx="286">
                  <c:v>43313</c:v>
                </c:pt>
                <c:pt idx="287">
                  <c:v>43344</c:v>
                </c:pt>
                <c:pt idx="288">
                  <c:v>43374</c:v>
                </c:pt>
                <c:pt idx="289">
                  <c:v>43405</c:v>
                </c:pt>
                <c:pt idx="290">
                  <c:v>43435</c:v>
                </c:pt>
                <c:pt idx="291">
                  <c:v>43466</c:v>
                </c:pt>
                <c:pt idx="292">
                  <c:v>43497</c:v>
                </c:pt>
                <c:pt idx="293">
                  <c:v>43525</c:v>
                </c:pt>
                <c:pt idx="294">
                  <c:v>43556</c:v>
                </c:pt>
                <c:pt idx="295">
                  <c:v>43586</c:v>
                </c:pt>
                <c:pt idx="296">
                  <c:v>43617</c:v>
                </c:pt>
                <c:pt idx="297">
                  <c:v>43647</c:v>
                </c:pt>
                <c:pt idx="298">
                  <c:v>43678</c:v>
                </c:pt>
                <c:pt idx="299">
                  <c:v>43709</c:v>
                </c:pt>
              </c:numCache>
            </c:numRef>
          </c:cat>
          <c:val>
            <c:numRef>
              <c:f>[1]varios!$G$6:$G$306</c:f>
              <c:numCache>
                <c:formatCode>General</c:formatCode>
                <c:ptCount val="301"/>
                <c:pt idx="0">
                  <c:v>16.47</c:v>
                </c:pt>
                <c:pt idx="1">
                  <c:v>17.079999999999998</c:v>
                </c:pt>
                <c:pt idx="2">
                  <c:v>15.94</c:v>
                </c:pt>
                <c:pt idx="3">
                  <c:v>16.899999999999999</c:v>
                </c:pt>
                <c:pt idx="4">
                  <c:v>17.420000000000002</c:v>
                </c:pt>
                <c:pt idx="5">
                  <c:v>17.350000000000001</c:v>
                </c:pt>
                <c:pt idx="6">
                  <c:v>18.649999999999999</c:v>
                </c:pt>
                <c:pt idx="7">
                  <c:v>18.420000000000002</c:v>
                </c:pt>
                <c:pt idx="8">
                  <c:v>17.36</c:v>
                </c:pt>
                <c:pt idx="9">
                  <c:v>16.079999999999998</c:v>
                </c:pt>
                <c:pt idx="10">
                  <c:v>16.47</c:v>
                </c:pt>
                <c:pt idx="11">
                  <c:v>16.82</c:v>
                </c:pt>
                <c:pt idx="12">
                  <c:v>16.12</c:v>
                </c:pt>
                <c:pt idx="13">
                  <c:v>16.739999999999998</c:v>
                </c:pt>
                <c:pt idx="14">
                  <c:v>17.87</c:v>
                </c:pt>
                <c:pt idx="15">
                  <c:v>17.8</c:v>
                </c:pt>
                <c:pt idx="16">
                  <c:v>17.7</c:v>
                </c:pt>
                <c:pt idx="17">
                  <c:v>19.399999999999999</c:v>
                </c:pt>
                <c:pt idx="18">
                  <c:v>20.66</c:v>
                </c:pt>
                <c:pt idx="19">
                  <c:v>19.059999999999999</c:v>
                </c:pt>
                <c:pt idx="20">
                  <c:v>18.510000000000002</c:v>
                </c:pt>
                <c:pt idx="21">
                  <c:v>19.59</c:v>
                </c:pt>
                <c:pt idx="22">
                  <c:v>20.440000000000001</c:v>
                </c:pt>
                <c:pt idx="23">
                  <c:v>22.26</c:v>
                </c:pt>
                <c:pt idx="24">
                  <c:v>23.61</c:v>
                </c:pt>
                <c:pt idx="25">
                  <c:v>22.39</c:v>
                </c:pt>
                <c:pt idx="26">
                  <c:v>23.62</c:v>
                </c:pt>
                <c:pt idx="27">
                  <c:v>23.23</c:v>
                </c:pt>
                <c:pt idx="28">
                  <c:v>20.420000000000002</c:v>
                </c:pt>
                <c:pt idx="29">
                  <c:v>19.329999999999998</c:v>
                </c:pt>
                <c:pt idx="30">
                  <c:v>17.88</c:v>
                </c:pt>
                <c:pt idx="31">
                  <c:v>19.37</c:v>
                </c:pt>
                <c:pt idx="32">
                  <c:v>17.920000000000002</c:v>
                </c:pt>
                <c:pt idx="33">
                  <c:v>18.329999999999998</c:v>
                </c:pt>
                <c:pt idx="34">
                  <c:v>18.7</c:v>
                </c:pt>
                <c:pt idx="35">
                  <c:v>18.66</c:v>
                </c:pt>
                <c:pt idx="36">
                  <c:v>20.04</c:v>
                </c:pt>
                <c:pt idx="37">
                  <c:v>19.09</c:v>
                </c:pt>
                <c:pt idx="38">
                  <c:v>17.09</c:v>
                </c:pt>
                <c:pt idx="39">
                  <c:v>15</c:v>
                </c:pt>
                <c:pt idx="40">
                  <c:v>14.1</c:v>
                </c:pt>
                <c:pt idx="41">
                  <c:v>13.12</c:v>
                </c:pt>
                <c:pt idx="42">
                  <c:v>13.5</c:v>
                </c:pt>
                <c:pt idx="43">
                  <c:v>14.03</c:v>
                </c:pt>
                <c:pt idx="44">
                  <c:v>12.48</c:v>
                </c:pt>
                <c:pt idx="45">
                  <c:v>12.7</c:v>
                </c:pt>
                <c:pt idx="46">
                  <c:v>12.49</c:v>
                </c:pt>
                <c:pt idx="47">
                  <c:v>13.8</c:v>
                </c:pt>
                <c:pt idx="48">
                  <c:v>13.26</c:v>
                </c:pt>
                <c:pt idx="49">
                  <c:v>11.88</c:v>
                </c:pt>
                <c:pt idx="50">
                  <c:v>10.41</c:v>
                </c:pt>
                <c:pt idx="51">
                  <c:v>11.44</c:v>
                </c:pt>
                <c:pt idx="52">
                  <c:v>10.75</c:v>
                </c:pt>
                <c:pt idx="53">
                  <c:v>13.17</c:v>
                </c:pt>
                <c:pt idx="54">
                  <c:v>15.87</c:v>
                </c:pt>
                <c:pt idx="55">
                  <c:v>16.059999999999999</c:v>
                </c:pt>
                <c:pt idx="56">
                  <c:v>16.39</c:v>
                </c:pt>
                <c:pt idx="57">
                  <c:v>18.989999999999998</c:v>
                </c:pt>
                <c:pt idx="58">
                  <c:v>20.27</c:v>
                </c:pt>
                <c:pt idx="59">
                  <c:v>22.7</c:v>
                </c:pt>
                <c:pt idx="60">
                  <c:v>21.95</c:v>
                </c:pt>
                <c:pt idx="61">
                  <c:v>24.16</c:v>
                </c:pt>
                <c:pt idx="62">
                  <c:v>25.1</c:v>
                </c:pt>
                <c:pt idx="63">
                  <c:v>25.31</c:v>
                </c:pt>
                <c:pt idx="64">
                  <c:v>27.22</c:v>
                </c:pt>
                <c:pt idx="65">
                  <c:v>27.49</c:v>
                </c:pt>
                <c:pt idx="66">
                  <c:v>23.47</c:v>
                </c:pt>
                <c:pt idx="67">
                  <c:v>27.19</c:v>
                </c:pt>
                <c:pt idx="68">
                  <c:v>29.62</c:v>
                </c:pt>
                <c:pt idx="69">
                  <c:v>28.18</c:v>
                </c:pt>
                <c:pt idx="70">
                  <c:v>29.26</c:v>
                </c:pt>
                <c:pt idx="71">
                  <c:v>32.08</c:v>
                </c:pt>
                <c:pt idx="72">
                  <c:v>31.4</c:v>
                </c:pt>
                <c:pt idx="73">
                  <c:v>32.33</c:v>
                </c:pt>
                <c:pt idx="74">
                  <c:v>25.2</c:v>
                </c:pt>
                <c:pt idx="75">
                  <c:v>25.96</c:v>
                </c:pt>
                <c:pt idx="76">
                  <c:v>27.24</c:v>
                </c:pt>
                <c:pt idx="77">
                  <c:v>25.02</c:v>
                </c:pt>
                <c:pt idx="78">
                  <c:v>25.72</c:v>
                </c:pt>
                <c:pt idx="79">
                  <c:v>27.55</c:v>
                </c:pt>
                <c:pt idx="80">
                  <c:v>26.97</c:v>
                </c:pt>
                <c:pt idx="81">
                  <c:v>24.8</c:v>
                </c:pt>
                <c:pt idx="82">
                  <c:v>25.82</c:v>
                </c:pt>
                <c:pt idx="83">
                  <c:v>25.21</c:v>
                </c:pt>
                <c:pt idx="84">
                  <c:v>20.73</c:v>
                </c:pt>
                <c:pt idx="85">
                  <c:v>18.690000000000001</c:v>
                </c:pt>
                <c:pt idx="86">
                  <c:v>18.52</c:v>
                </c:pt>
                <c:pt idx="87">
                  <c:v>19.149999999999999</c:v>
                </c:pt>
                <c:pt idx="88">
                  <c:v>19.98</c:v>
                </c:pt>
                <c:pt idx="89">
                  <c:v>23.64</c:v>
                </c:pt>
                <c:pt idx="90">
                  <c:v>25.43</c:v>
                </c:pt>
                <c:pt idx="91">
                  <c:v>25.67</c:v>
                </c:pt>
                <c:pt idx="92">
                  <c:v>24.49</c:v>
                </c:pt>
                <c:pt idx="93">
                  <c:v>25.75</c:v>
                </c:pt>
                <c:pt idx="94">
                  <c:v>26.78</c:v>
                </c:pt>
                <c:pt idx="95">
                  <c:v>28.28</c:v>
                </c:pt>
                <c:pt idx="96">
                  <c:v>27.53</c:v>
                </c:pt>
                <c:pt idx="97">
                  <c:v>24.54</c:v>
                </c:pt>
                <c:pt idx="98">
                  <c:v>27.89</c:v>
                </c:pt>
                <c:pt idx="99">
                  <c:v>30.75</c:v>
                </c:pt>
                <c:pt idx="100">
                  <c:v>32.880000000000003</c:v>
                </c:pt>
                <c:pt idx="101">
                  <c:v>30.36</c:v>
                </c:pt>
                <c:pt idx="102">
                  <c:v>25.56</c:v>
                </c:pt>
                <c:pt idx="103">
                  <c:v>26.06</c:v>
                </c:pt>
                <c:pt idx="104">
                  <c:v>27.92</c:v>
                </c:pt>
                <c:pt idx="105">
                  <c:v>28.59</c:v>
                </c:pt>
                <c:pt idx="106">
                  <c:v>29.68</c:v>
                </c:pt>
                <c:pt idx="107">
                  <c:v>26.88</c:v>
                </c:pt>
                <c:pt idx="108">
                  <c:v>29.01</c:v>
                </c:pt>
                <c:pt idx="109">
                  <c:v>29.12</c:v>
                </c:pt>
                <c:pt idx="110">
                  <c:v>29.97</c:v>
                </c:pt>
                <c:pt idx="111">
                  <c:v>31.37</c:v>
                </c:pt>
                <c:pt idx="112">
                  <c:v>31.33</c:v>
                </c:pt>
                <c:pt idx="113">
                  <c:v>33.67</c:v>
                </c:pt>
                <c:pt idx="114">
                  <c:v>33.71</c:v>
                </c:pt>
                <c:pt idx="115">
                  <c:v>37.56</c:v>
                </c:pt>
                <c:pt idx="116">
                  <c:v>35.54</c:v>
                </c:pt>
                <c:pt idx="117">
                  <c:v>37.89</c:v>
                </c:pt>
                <c:pt idx="118">
                  <c:v>42.08</c:v>
                </c:pt>
                <c:pt idx="119">
                  <c:v>41.6</c:v>
                </c:pt>
                <c:pt idx="120">
                  <c:v>46.88</c:v>
                </c:pt>
                <c:pt idx="121">
                  <c:v>42.13</c:v>
                </c:pt>
                <c:pt idx="122">
                  <c:v>39.04</c:v>
                </c:pt>
                <c:pt idx="123">
                  <c:v>42.97</c:v>
                </c:pt>
                <c:pt idx="124">
                  <c:v>44.82</c:v>
                </c:pt>
                <c:pt idx="125">
                  <c:v>50.94</c:v>
                </c:pt>
                <c:pt idx="126">
                  <c:v>50.64</c:v>
                </c:pt>
                <c:pt idx="127">
                  <c:v>47.83</c:v>
                </c:pt>
                <c:pt idx="128">
                  <c:v>53.89</c:v>
                </c:pt>
                <c:pt idx="129">
                  <c:v>56.37</c:v>
                </c:pt>
                <c:pt idx="130">
                  <c:v>61.89</c:v>
                </c:pt>
                <c:pt idx="131">
                  <c:v>61.69</c:v>
                </c:pt>
                <c:pt idx="132">
                  <c:v>58.19</c:v>
                </c:pt>
                <c:pt idx="133">
                  <c:v>55.04</c:v>
                </c:pt>
                <c:pt idx="134">
                  <c:v>56.43</c:v>
                </c:pt>
                <c:pt idx="135">
                  <c:v>62.46</c:v>
                </c:pt>
                <c:pt idx="136">
                  <c:v>59.7</c:v>
                </c:pt>
                <c:pt idx="137">
                  <c:v>60.93</c:v>
                </c:pt>
                <c:pt idx="138">
                  <c:v>67.97</c:v>
                </c:pt>
                <c:pt idx="139">
                  <c:v>68.680000000000007</c:v>
                </c:pt>
                <c:pt idx="140">
                  <c:v>68.290000000000006</c:v>
                </c:pt>
                <c:pt idx="141">
                  <c:v>72.45</c:v>
                </c:pt>
                <c:pt idx="142">
                  <c:v>71.81</c:v>
                </c:pt>
                <c:pt idx="143">
                  <c:v>62.12</c:v>
                </c:pt>
                <c:pt idx="144">
                  <c:v>57.91</c:v>
                </c:pt>
                <c:pt idx="145">
                  <c:v>58.14</c:v>
                </c:pt>
                <c:pt idx="146">
                  <c:v>60.99</c:v>
                </c:pt>
                <c:pt idx="147">
                  <c:v>53.52</c:v>
                </c:pt>
                <c:pt idx="148">
                  <c:v>57.56</c:v>
                </c:pt>
                <c:pt idx="149">
                  <c:v>60.6</c:v>
                </c:pt>
                <c:pt idx="150">
                  <c:v>65.06</c:v>
                </c:pt>
                <c:pt idx="151">
                  <c:v>65.16</c:v>
                </c:pt>
                <c:pt idx="152">
                  <c:v>68.19</c:v>
                </c:pt>
                <c:pt idx="153">
                  <c:v>73.599999999999994</c:v>
                </c:pt>
                <c:pt idx="154">
                  <c:v>70.13</c:v>
                </c:pt>
                <c:pt idx="155">
                  <c:v>76.760000000000005</c:v>
                </c:pt>
                <c:pt idx="156">
                  <c:v>81.97</c:v>
                </c:pt>
                <c:pt idx="157">
                  <c:v>91.34</c:v>
                </c:pt>
                <c:pt idx="158">
                  <c:v>89.52</c:v>
                </c:pt>
                <c:pt idx="159">
                  <c:v>90.69</c:v>
                </c:pt>
                <c:pt idx="160">
                  <c:v>93.39</c:v>
                </c:pt>
                <c:pt idx="161">
                  <c:v>101.84</c:v>
                </c:pt>
                <c:pt idx="162">
                  <c:v>108.76</c:v>
                </c:pt>
                <c:pt idx="163">
                  <c:v>122.63</c:v>
                </c:pt>
                <c:pt idx="164">
                  <c:v>131.52000000000001</c:v>
                </c:pt>
                <c:pt idx="165">
                  <c:v>132.83000000000001</c:v>
                </c:pt>
                <c:pt idx="166">
                  <c:v>114.57</c:v>
                </c:pt>
                <c:pt idx="167">
                  <c:v>99.66</c:v>
                </c:pt>
                <c:pt idx="168">
                  <c:v>72.69</c:v>
                </c:pt>
                <c:pt idx="169">
                  <c:v>53.97</c:v>
                </c:pt>
                <c:pt idx="170">
                  <c:v>41.34</c:v>
                </c:pt>
                <c:pt idx="171">
                  <c:v>43.86</c:v>
                </c:pt>
                <c:pt idx="172">
                  <c:v>41.84</c:v>
                </c:pt>
                <c:pt idx="173">
                  <c:v>46.65</c:v>
                </c:pt>
                <c:pt idx="174">
                  <c:v>50.28</c:v>
                </c:pt>
                <c:pt idx="175">
                  <c:v>58.15</c:v>
                </c:pt>
                <c:pt idx="176">
                  <c:v>69.150000000000006</c:v>
                </c:pt>
                <c:pt idx="177">
                  <c:v>64.67</c:v>
                </c:pt>
                <c:pt idx="178">
                  <c:v>71.63</c:v>
                </c:pt>
                <c:pt idx="179">
                  <c:v>68.349999999999994</c:v>
                </c:pt>
                <c:pt idx="180">
                  <c:v>74.08</c:v>
                </c:pt>
                <c:pt idx="181">
                  <c:v>77.55</c:v>
                </c:pt>
                <c:pt idx="182">
                  <c:v>74.88</c:v>
                </c:pt>
                <c:pt idx="183">
                  <c:v>77.12</c:v>
                </c:pt>
                <c:pt idx="184">
                  <c:v>74.760000000000005</c:v>
                </c:pt>
                <c:pt idx="185">
                  <c:v>79.3</c:v>
                </c:pt>
                <c:pt idx="186">
                  <c:v>84.18</c:v>
                </c:pt>
                <c:pt idx="187">
                  <c:v>75.62</c:v>
                </c:pt>
                <c:pt idx="188">
                  <c:v>74.73</c:v>
                </c:pt>
                <c:pt idx="189">
                  <c:v>74.58</c:v>
                </c:pt>
                <c:pt idx="190">
                  <c:v>75.83</c:v>
                </c:pt>
                <c:pt idx="191">
                  <c:v>76.12</c:v>
                </c:pt>
                <c:pt idx="192">
                  <c:v>81.72</c:v>
                </c:pt>
                <c:pt idx="193">
                  <c:v>84.53</c:v>
                </c:pt>
                <c:pt idx="194">
                  <c:v>90.01</c:v>
                </c:pt>
                <c:pt idx="195">
                  <c:v>92.69</c:v>
                </c:pt>
                <c:pt idx="196">
                  <c:v>97.91</c:v>
                </c:pt>
                <c:pt idx="197">
                  <c:v>108.65</c:v>
                </c:pt>
                <c:pt idx="198">
                  <c:v>116.24</c:v>
                </c:pt>
                <c:pt idx="199">
                  <c:v>108.07</c:v>
                </c:pt>
                <c:pt idx="200">
                  <c:v>105.85</c:v>
                </c:pt>
                <c:pt idx="201">
                  <c:v>107.92</c:v>
                </c:pt>
                <c:pt idx="202">
                  <c:v>100.49</c:v>
                </c:pt>
                <c:pt idx="203">
                  <c:v>100.82</c:v>
                </c:pt>
                <c:pt idx="204">
                  <c:v>99.85</c:v>
                </c:pt>
                <c:pt idx="205">
                  <c:v>105.41</c:v>
                </c:pt>
                <c:pt idx="206">
                  <c:v>104.23</c:v>
                </c:pt>
                <c:pt idx="207">
                  <c:v>107.07</c:v>
                </c:pt>
                <c:pt idx="208">
                  <c:v>112.69</c:v>
                </c:pt>
                <c:pt idx="209">
                  <c:v>117.79</c:v>
                </c:pt>
                <c:pt idx="210">
                  <c:v>113.67</c:v>
                </c:pt>
                <c:pt idx="211">
                  <c:v>104.09</c:v>
                </c:pt>
                <c:pt idx="212">
                  <c:v>90.73</c:v>
                </c:pt>
                <c:pt idx="213">
                  <c:v>96.75</c:v>
                </c:pt>
                <c:pt idx="214">
                  <c:v>105.27</c:v>
                </c:pt>
                <c:pt idx="215">
                  <c:v>106.28</c:v>
                </c:pt>
                <c:pt idx="216">
                  <c:v>103.41</c:v>
                </c:pt>
                <c:pt idx="217">
                  <c:v>101.17</c:v>
                </c:pt>
                <c:pt idx="218">
                  <c:v>101.19</c:v>
                </c:pt>
                <c:pt idx="219">
                  <c:v>105.1</c:v>
                </c:pt>
                <c:pt idx="220">
                  <c:v>107.64</c:v>
                </c:pt>
                <c:pt idx="221">
                  <c:v>102.52</c:v>
                </c:pt>
                <c:pt idx="222">
                  <c:v>98.85</c:v>
                </c:pt>
                <c:pt idx="223">
                  <c:v>99.37</c:v>
                </c:pt>
                <c:pt idx="224">
                  <c:v>99.74</c:v>
                </c:pt>
                <c:pt idx="225">
                  <c:v>105.26</c:v>
                </c:pt>
                <c:pt idx="226">
                  <c:v>108.16</c:v>
                </c:pt>
                <c:pt idx="227">
                  <c:v>108.76</c:v>
                </c:pt>
                <c:pt idx="228">
                  <c:v>105.43</c:v>
                </c:pt>
                <c:pt idx="229">
                  <c:v>102.63</c:v>
                </c:pt>
                <c:pt idx="230">
                  <c:v>105.48</c:v>
                </c:pt>
                <c:pt idx="231">
                  <c:v>102.1</c:v>
                </c:pt>
                <c:pt idx="232">
                  <c:v>104.83</c:v>
                </c:pt>
                <c:pt idx="233">
                  <c:v>104.04</c:v>
                </c:pt>
                <c:pt idx="234">
                  <c:v>104.87</c:v>
                </c:pt>
                <c:pt idx="235">
                  <c:v>105.71</c:v>
                </c:pt>
                <c:pt idx="236">
                  <c:v>108.37</c:v>
                </c:pt>
                <c:pt idx="237">
                  <c:v>105.23</c:v>
                </c:pt>
                <c:pt idx="238">
                  <c:v>100.05</c:v>
                </c:pt>
                <c:pt idx="239">
                  <c:v>95.85</c:v>
                </c:pt>
                <c:pt idx="240">
                  <c:v>86.08</c:v>
                </c:pt>
                <c:pt idx="241">
                  <c:v>76.989999999999995</c:v>
                </c:pt>
                <c:pt idx="242">
                  <c:v>60.7</c:v>
                </c:pt>
                <c:pt idx="243">
                  <c:v>47.11</c:v>
                </c:pt>
                <c:pt idx="244">
                  <c:v>54.79</c:v>
                </c:pt>
                <c:pt idx="245">
                  <c:v>52.83</c:v>
                </c:pt>
                <c:pt idx="246">
                  <c:v>57.54</c:v>
                </c:pt>
                <c:pt idx="247">
                  <c:v>62.51</c:v>
                </c:pt>
                <c:pt idx="248">
                  <c:v>61.31</c:v>
                </c:pt>
                <c:pt idx="249">
                  <c:v>54.34</c:v>
                </c:pt>
                <c:pt idx="250">
                  <c:v>45.69</c:v>
                </c:pt>
                <c:pt idx="251">
                  <c:v>46.28</c:v>
                </c:pt>
                <c:pt idx="252">
                  <c:v>46.96</c:v>
                </c:pt>
                <c:pt idx="253">
                  <c:v>43.11</c:v>
                </c:pt>
                <c:pt idx="254">
                  <c:v>36.57</c:v>
                </c:pt>
                <c:pt idx="255">
                  <c:v>29.78</c:v>
                </c:pt>
                <c:pt idx="256">
                  <c:v>31.03</c:v>
                </c:pt>
                <c:pt idx="257">
                  <c:v>37.340000000000003</c:v>
                </c:pt>
                <c:pt idx="258">
                  <c:v>40.75</c:v>
                </c:pt>
                <c:pt idx="259">
                  <c:v>45.94</c:v>
                </c:pt>
                <c:pt idx="260">
                  <c:v>47.69</c:v>
                </c:pt>
                <c:pt idx="261">
                  <c:v>44.13</c:v>
                </c:pt>
                <c:pt idx="262">
                  <c:v>44.88</c:v>
                </c:pt>
                <c:pt idx="263">
                  <c:v>45.04</c:v>
                </c:pt>
                <c:pt idx="264">
                  <c:v>49.29</c:v>
                </c:pt>
                <c:pt idx="265">
                  <c:v>45.26</c:v>
                </c:pt>
                <c:pt idx="266">
                  <c:v>52.62</c:v>
                </c:pt>
                <c:pt idx="267">
                  <c:v>53.59</c:v>
                </c:pt>
                <c:pt idx="268">
                  <c:v>54.35</c:v>
                </c:pt>
                <c:pt idx="269">
                  <c:v>50.9</c:v>
                </c:pt>
                <c:pt idx="270">
                  <c:v>52.16</c:v>
                </c:pt>
                <c:pt idx="271">
                  <c:v>49.89</c:v>
                </c:pt>
                <c:pt idx="272">
                  <c:v>46.17</c:v>
                </c:pt>
                <c:pt idx="273">
                  <c:v>47.66</c:v>
                </c:pt>
                <c:pt idx="274">
                  <c:v>49.94</c:v>
                </c:pt>
                <c:pt idx="275">
                  <c:v>52.95</c:v>
                </c:pt>
                <c:pt idx="276">
                  <c:v>54.92</c:v>
                </c:pt>
                <c:pt idx="277">
                  <c:v>59.93</c:v>
                </c:pt>
                <c:pt idx="278">
                  <c:v>61.19</c:v>
                </c:pt>
                <c:pt idx="279">
                  <c:v>66.23</c:v>
                </c:pt>
                <c:pt idx="280">
                  <c:v>63.46</c:v>
                </c:pt>
                <c:pt idx="281">
                  <c:v>64.17</c:v>
                </c:pt>
                <c:pt idx="282">
                  <c:v>68.790000000000006</c:v>
                </c:pt>
                <c:pt idx="283">
                  <c:v>73.430000000000007</c:v>
                </c:pt>
                <c:pt idx="284">
                  <c:v>71.98</c:v>
                </c:pt>
                <c:pt idx="285">
                  <c:v>72.67</c:v>
                </c:pt>
                <c:pt idx="286">
                  <c:v>71.08</c:v>
                </c:pt>
                <c:pt idx="287">
                  <c:v>75.36</c:v>
                </c:pt>
                <c:pt idx="288">
                  <c:v>76.73</c:v>
                </c:pt>
                <c:pt idx="289">
                  <c:v>62.32</c:v>
                </c:pt>
                <c:pt idx="290">
                  <c:v>53.96</c:v>
                </c:pt>
                <c:pt idx="291">
                  <c:v>56.58</c:v>
                </c:pt>
                <c:pt idx="292">
                  <c:v>61.13</c:v>
                </c:pt>
                <c:pt idx="293">
                  <c:v>63.79</c:v>
                </c:pt>
                <c:pt idx="294">
                  <c:v>68.58</c:v>
                </c:pt>
                <c:pt idx="295">
                  <c:v>66.83</c:v>
                </c:pt>
                <c:pt idx="296">
                  <c:v>59.76</c:v>
                </c:pt>
                <c:pt idx="297">
                  <c:v>61.48</c:v>
                </c:pt>
                <c:pt idx="298">
                  <c:v>57.67</c:v>
                </c:pt>
                <c:pt idx="299">
                  <c:v>60.04</c:v>
                </c:pt>
                <c:pt idx="300">
                  <c:v>57.27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5-EC4F-986E-BD42F186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740672"/>
        <c:axId val="527268480"/>
      </c:lineChart>
      <c:catAx>
        <c:axId val="5747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27268480"/>
        <c:crosses val="autoZero"/>
        <c:auto val="1"/>
        <c:lblAlgn val="ctr"/>
        <c:lblOffset val="100"/>
        <c:noMultiLvlLbl val="0"/>
      </c:catAx>
      <c:valAx>
        <c:axId val="52726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7474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4.8086980423042103E-2"/>
          <c:y val="0.10028854250440211"/>
          <c:w val="0.95191301957695784"/>
          <c:h val="0.88678544295278872"/>
        </c:manualLayout>
      </c:layout>
      <c:lineChart>
        <c:grouping val="standard"/>
        <c:varyColors val="0"/>
        <c:ser>
          <c:idx val="0"/>
          <c:order val="0"/>
          <c:tx>
            <c:v>INPC (% a.m.)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[1]varios!$A$5:$A$305</c:f>
              <c:numCache>
                <c:formatCode>General</c:formatCode>
                <c:ptCount val="301"/>
                <c:pt idx="0">
                  <c:v>34578</c:v>
                </c:pt>
                <c:pt idx="1">
                  <c:v>34608</c:v>
                </c:pt>
                <c:pt idx="2">
                  <c:v>34639</c:v>
                </c:pt>
                <c:pt idx="3">
                  <c:v>34669</c:v>
                </c:pt>
                <c:pt idx="4">
                  <c:v>34700</c:v>
                </c:pt>
                <c:pt idx="5">
                  <c:v>34731</c:v>
                </c:pt>
                <c:pt idx="6">
                  <c:v>34759</c:v>
                </c:pt>
                <c:pt idx="7">
                  <c:v>34790</c:v>
                </c:pt>
                <c:pt idx="8">
                  <c:v>34820</c:v>
                </c:pt>
                <c:pt idx="9">
                  <c:v>34851</c:v>
                </c:pt>
                <c:pt idx="10">
                  <c:v>34881</c:v>
                </c:pt>
                <c:pt idx="11">
                  <c:v>34912</c:v>
                </c:pt>
                <c:pt idx="12">
                  <c:v>34943</c:v>
                </c:pt>
                <c:pt idx="13">
                  <c:v>34973</c:v>
                </c:pt>
                <c:pt idx="14">
                  <c:v>35004</c:v>
                </c:pt>
                <c:pt idx="15">
                  <c:v>35034</c:v>
                </c:pt>
                <c:pt idx="16">
                  <c:v>35065</c:v>
                </c:pt>
                <c:pt idx="17">
                  <c:v>35096</c:v>
                </c:pt>
                <c:pt idx="18">
                  <c:v>35125</c:v>
                </c:pt>
                <c:pt idx="19">
                  <c:v>35156</c:v>
                </c:pt>
                <c:pt idx="20">
                  <c:v>35186</c:v>
                </c:pt>
                <c:pt idx="21">
                  <c:v>35217</c:v>
                </c:pt>
                <c:pt idx="22">
                  <c:v>35247</c:v>
                </c:pt>
                <c:pt idx="23">
                  <c:v>35278</c:v>
                </c:pt>
                <c:pt idx="24">
                  <c:v>35309</c:v>
                </c:pt>
                <c:pt idx="25">
                  <c:v>35339</c:v>
                </c:pt>
                <c:pt idx="26">
                  <c:v>35370</c:v>
                </c:pt>
                <c:pt idx="27">
                  <c:v>35400</c:v>
                </c:pt>
                <c:pt idx="28">
                  <c:v>35431</c:v>
                </c:pt>
                <c:pt idx="29">
                  <c:v>35462</c:v>
                </c:pt>
                <c:pt idx="30">
                  <c:v>35490</c:v>
                </c:pt>
                <c:pt idx="31">
                  <c:v>35521</c:v>
                </c:pt>
                <c:pt idx="32">
                  <c:v>35551</c:v>
                </c:pt>
                <c:pt idx="33">
                  <c:v>35582</c:v>
                </c:pt>
                <c:pt idx="34">
                  <c:v>35612</c:v>
                </c:pt>
                <c:pt idx="35">
                  <c:v>35643</c:v>
                </c:pt>
                <c:pt idx="36">
                  <c:v>35674</c:v>
                </c:pt>
                <c:pt idx="37">
                  <c:v>35704</c:v>
                </c:pt>
                <c:pt idx="38">
                  <c:v>35735</c:v>
                </c:pt>
                <c:pt idx="39">
                  <c:v>35765</c:v>
                </c:pt>
                <c:pt idx="40">
                  <c:v>35796</c:v>
                </c:pt>
                <c:pt idx="41">
                  <c:v>35827</c:v>
                </c:pt>
                <c:pt idx="42">
                  <c:v>35855</c:v>
                </c:pt>
                <c:pt idx="43">
                  <c:v>35886</c:v>
                </c:pt>
                <c:pt idx="44">
                  <c:v>35916</c:v>
                </c:pt>
                <c:pt idx="45">
                  <c:v>35947</c:v>
                </c:pt>
                <c:pt idx="46">
                  <c:v>35977</c:v>
                </c:pt>
                <c:pt idx="47">
                  <c:v>36008</c:v>
                </c:pt>
                <c:pt idx="48">
                  <c:v>36039</c:v>
                </c:pt>
                <c:pt idx="49">
                  <c:v>36069</c:v>
                </c:pt>
                <c:pt idx="50">
                  <c:v>36100</c:v>
                </c:pt>
                <c:pt idx="51">
                  <c:v>36130</c:v>
                </c:pt>
                <c:pt idx="52">
                  <c:v>36161</c:v>
                </c:pt>
                <c:pt idx="53">
                  <c:v>36192</c:v>
                </c:pt>
                <c:pt idx="54">
                  <c:v>36220</c:v>
                </c:pt>
                <c:pt idx="55">
                  <c:v>36251</c:v>
                </c:pt>
                <c:pt idx="56">
                  <c:v>36281</c:v>
                </c:pt>
                <c:pt idx="57">
                  <c:v>36312</c:v>
                </c:pt>
                <c:pt idx="58">
                  <c:v>36342</c:v>
                </c:pt>
                <c:pt idx="59">
                  <c:v>36373</c:v>
                </c:pt>
                <c:pt idx="60">
                  <c:v>36404</c:v>
                </c:pt>
                <c:pt idx="61">
                  <c:v>36434</c:v>
                </c:pt>
                <c:pt idx="62">
                  <c:v>36465</c:v>
                </c:pt>
                <c:pt idx="63">
                  <c:v>36495</c:v>
                </c:pt>
                <c:pt idx="64">
                  <c:v>36526</c:v>
                </c:pt>
                <c:pt idx="65">
                  <c:v>36557</c:v>
                </c:pt>
                <c:pt idx="66">
                  <c:v>36586</c:v>
                </c:pt>
                <c:pt idx="67">
                  <c:v>36617</c:v>
                </c:pt>
                <c:pt idx="68">
                  <c:v>36647</c:v>
                </c:pt>
                <c:pt idx="69">
                  <c:v>36678</c:v>
                </c:pt>
                <c:pt idx="70">
                  <c:v>36708</c:v>
                </c:pt>
                <c:pt idx="71">
                  <c:v>36739</c:v>
                </c:pt>
                <c:pt idx="72">
                  <c:v>36770</c:v>
                </c:pt>
                <c:pt idx="73">
                  <c:v>36800</c:v>
                </c:pt>
                <c:pt idx="74">
                  <c:v>36831</c:v>
                </c:pt>
                <c:pt idx="75">
                  <c:v>36861</c:v>
                </c:pt>
                <c:pt idx="76">
                  <c:v>36892</c:v>
                </c:pt>
                <c:pt idx="77">
                  <c:v>36923</c:v>
                </c:pt>
                <c:pt idx="78">
                  <c:v>36951</c:v>
                </c:pt>
                <c:pt idx="79">
                  <c:v>36982</c:v>
                </c:pt>
                <c:pt idx="80">
                  <c:v>37012</c:v>
                </c:pt>
                <c:pt idx="81">
                  <c:v>37043</c:v>
                </c:pt>
                <c:pt idx="82">
                  <c:v>37073</c:v>
                </c:pt>
                <c:pt idx="83">
                  <c:v>37104</c:v>
                </c:pt>
                <c:pt idx="84">
                  <c:v>37135</c:v>
                </c:pt>
                <c:pt idx="85">
                  <c:v>37165</c:v>
                </c:pt>
                <c:pt idx="86">
                  <c:v>37196</c:v>
                </c:pt>
                <c:pt idx="87">
                  <c:v>37226</c:v>
                </c:pt>
                <c:pt idx="88">
                  <c:v>37257</c:v>
                </c:pt>
                <c:pt idx="89">
                  <c:v>37288</c:v>
                </c:pt>
                <c:pt idx="90">
                  <c:v>37316</c:v>
                </c:pt>
                <c:pt idx="91">
                  <c:v>37347</c:v>
                </c:pt>
                <c:pt idx="92">
                  <c:v>37377</c:v>
                </c:pt>
                <c:pt idx="93">
                  <c:v>37408</c:v>
                </c:pt>
                <c:pt idx="94">
                  <c:v>37438</c:v>
                </c:pt>
                <c:pt idx="95">
                  <c:v>37469</c:v>
                </c:pt>
                <c:pt idx="96">
                  <c:v>37500</c:v>
                </c:pt>
                <c:pt idx="97">
                  <c:v>37530</c:v>
                </c:pt>
                <c:pt idx="98">
                  <c:v>37561</c:v>
                </c:pt>
                <c:pt idx="99">
                  <c:v>37591</c:v>
                </c:pt>
                <c:pt idx="100">
                  <c:v>37622</c:v>
                </c:pt>
                <c:pt idx="101">
                  <c:v>37653</c:v>
                </c:pt>
                <c:pt idx="102">
                  <c:v>37681</c:v>
                </c:pt>
                <c:pt idx="103">
                  <c:v>37712</c:v>
                </c:pt>
                <c:pt idx="104">
                  <c:v>37742</c:v>
                </c:pt>
                <c:pt idx="105">
                  <c:v>37773</c:v>
                </c:pt>
                <c:pt idx="106">
                  <c:v>37803</c:v>
                </c:pt>
                <c:pt idx="107">
                  <c:v>37834</c:v>
                </c:pt>
                <c:pt idx="108">
                  <c:v>37865</c:v>
                </c:pt>
                <c:pt idx="109">
                  <c:v>37895</c:v>
                </c:pt>
                <c:pt idx="110">
                  <c:v>37926</c:v>
                </c:pt>
                <c:pt idx="111">
                  <c:v>37956</c:v>
                </c:pt>
                <c:pt idx="112">
                  <c:v>37987</c:v>
                </c:pt>
                <c:pt idx="113">
                  <c:v>38018</c:v>
                </c:pt>
                <c:pt idx="114">
                  <c:v>38047</c:v>
                </c:pt>
                <c:pt idx="115">
                  <c:v>38078</c:v>
                </c:pt>
                <c:pt idx="116">
                  <c:v>38108</c:v>
                </c:pt>
                <c:pt idx="117">
                  <c:v>38139</c:v>
                </c:pt>
                <c:pt idx="118">
                  <c:v>38169</c:v>
                </c:pt>
                <c:pt idx="119">
                  <c:v>38200</c:v>
                </c:pt>
                <c:pt idx="120">
                  <c:v>38231</c:v>
                </c:pt>
                <c:pt idx="121">
                  <c:v>38261</c:v>
                </c:pt>
                <c:pt idx="122">
                  <c:v>38292</c:v>
                </c:pt>
                <c:pt idx="123">
                  <c:v>38322</c:v>
                </c:pt>
                <c:pt idx="124">
                  <c:v>38353</c:v>
                </c:pt>
                <c:pt idx="125">
                  <c:v>38384</c:v>
                </c:pt>
                <c:pt idx="126">
                  <c:v>38412</c:v>
                </c:pt>
                <c:pt idx="127">
                  <c:v>38443</c:v>
                </c:pt>
                <c:pt idx="128">
                  <c:v>38473</c:v>
                </c:pt>
                <c:pt idx="129">
                  <c:v>38504</c:v>
                </c:pt>
                <c:pt idx="130">
                  <c:v>38534</c:v>
                </c:pt>
                <c:pt idx="131">
                  <c:v>38565</c:v>
                </c:pt>
                <c:pt idx="132">
                  <c:v>38596</c:v>
                </c:pt>
                <c:pt idx="133">
                  <c:v>38626</c:v>
                </c:pt>
                <c:pt idx="134">
                  <c:v>38657</c:v>
                </c:pt>
                <c:pt idx="135">
                  <c:v>38687</c:v>
                </c:pt>
                <c:pt idx="136">
                  <c:v>38718</c:v>
                </c:pt>
                <c:pt idx="137">
                  <c:v>38749</c:v>
                </c:pt>
                <c:pt idx="138">
                  <c:v>38777</c:v>
                </c:pt>
                <c:pt idx="139">
                  <c:v>38808</c:v>
                </c:pt>
                <c:pt idx="140">
                  <c:v>38838</c:v>
                </c:pt>
                <c:pt idx="141">
                  <c:v>38869</c:v>
                </c:pt>
                <c:pt idx="142">
                  <c:v>38899</c:v>
                </c:pt>
                <c:pt idx="143">
                  <c:v>38930</c:v>
                </c:pt>
                <c:pt idx="144">
                  <c:v>38961</c:v>
                </c:pt>
                <c:pt idx="145">
                  <c:v>38991</c:v>
                </c:pt>
                <c:pt idx="146">
                  <c:v>39022</c:v>
                </c:pt>
                <c:pt idx="147">
                  <c:v>39052</c:v>
                </c:pt>
                <c:pt idx="148">
                  <c:v>39083</c:v>
                </c:pt>
                <c:pt idx="149">
                  <c:v>39114</c:v>
                </c:pt>
                <c:pt idx="150">
                  <c:v>39142</c:v>
                </c:pt>
                <c:pt idx="151">
                  <c:v>39173</c:v>
                </c:pt>
                <c:pt idx="152">
                  <c:v>39203</c:v>
                </c:pt>
                <c:pt idx="153">
                  <c:v>39234</c:v>
                </c:pt>
                <c:pt idx="154">
                  <c:v>39264</c:v>
                </c:pt>
                <c:pt idx="155">
                  <c:v>39295</c:v>
                </c:pt>
                <c:pt idx="156">
                  <c:v>39326</c:v>
                </c:pt>
                <c:pt idx="157">
                  <c:v>39356</c:v>
                </c:pt>
                <c:pt idx="158">
                  <c:v>39387</c:v>
                </c:pt>
                <c:pt idx="159">
                  <c:v>39417</c:v>
                </c:pt>
                <c:pt idx="160">
                  <c:v>39448</c:v>
                </c:pt>
                <c:pt idx="161">
                  <c:v>39479</c:v>
                </c:pt>
                <c:pt idx="162">
                  <c:v>39508</c:v>
                </c:pt>
                <c:pt idx="163">
                  <c:v>39539</c:v>
                </c:pt>
                <c:pt idx="164">
                  <c:v>39569</c:v>
                </c:pt>
                <c:pt idx="165">
                  <c:v>39600</c:v>
                </c:pt>
                <c:pt idx="166">
                  <c:v>39630</c:v>
                </c:pt>
                <c:pt idx="167">
                  <c:v>39661</c:v>
                </c:pt>
                <c:pt idx="168">
                  <c:v>39692</c:v>
                </c:pt>
                <c:pt idx="169">
                  <c:v>39722</c:v>
                </c:pt>
                <c:pt idx="170">
                  <c:v>39753</c:v>
                </c:pt>
                <c:pt idx="171">
                  <c:v>39783</c:v>
                </c:pt>
                <c:pt idx="172">
                  <c:v>39814</c:v>
                </c:pt>
                <c:pt idx="173">
                  <c:v>39845</c:v>
                </c:pt>
                <c:pt idx="174">
                  <c:v>39873</c:v>
                </c:pt>
                <c:pt idx="175">
                  <c:v>39904</c:v>
                </c:pt>
                <c:pt idx="176">
                  <c:v>39934</c:v>
                </c:pt>
                <c:pt idx="177">
                  <c:v>39965</c:v>
                </c:pt>
                <c:pt idx="178">
                  <c:v>39995</c:v>
                </c:pt>
                <c:pt idx="179">
                  <c:v>40026</c:v>
                </c:pt>
                <c:pt idx="180">
                  <c:v>40057</c:v>
                </c:pt>
                <c:pt idx="181">
                  <c:v>40087</c:v>
                </c:pt>
                <c:pt idx="182">
                  <c:v>40118</c:v>
                </c:pt>
                <c:pt idx="183">
                  <c:v>40148</c:v>
                </c:pt>
                <c:pt idx="184">
                  <c:v>40179</c:v>
                </c:pt>
                <c:pt idx="185">
                  <c:v>40210</c:v>
                </c:pt>
                <c:pt idx="186">
                  <c:v>40238</c:v>
                </c:pt>
                <c:pt idx="187">
                  <c:v>40269</c:v>
                </c:pt>
                <c:pt idx="188">
                  <c:v>40299</c:v>
                </c:pt>
                <c:pt idx="189">
                  <c:v>40330</c:v>
                </c:pt>
                <c:pt idx="190">
                  <c:v>40360</c:v>
                </c:pt>
                <c:pt idx="191">
                  <c:v>40391</c:v>
                </c:pt>
                <c:pt idx="192">
                  <c:v>40422</c:v>
                </c:pt>
                <c:pt idx="193">
                  <c:v>40452</c:v>
                </c:pt>
                <c:pt idx="194">
                  <c:v>40483</c:v>
                </c:pt>
                <c:pt idx="195">
                  <c:v>40513</c:v>
                </c:pt>
                <c:pt idx="196">
                  <c:v>40544</c:v>
                </c:pt>
                <c:pt idx="197">
                  <c:v>40575</c:v>
                </c:pt>
                <c:pt idx="198">
                  <c:v>40603</c:v>
                </c:pt>
                <c:pt idx="199">
                  <c:v>40634</c:v>
                </c:pt>
                <c:pt idx="200">
                  <c:v>40664</c:v>
                </c:pt>
                <c:pt idx="201">
                  <c:v>40695</c:v>
                </c:pt>
                <c:pt idx="202">
                  <c:v>40725</c:v>
                </c:pt>
                <c:pt idx="203">
                  <c:v>40756</c:v>
                </c:pt>
                <c:pt idx="204">
                  <c:v>40787</c:v>
                </c:pt>
                <c:pt idx="205">
                  <c:v>40817</c:v>
                </c:pt>
                <c:pt idx="206">
                  <c:v>40848</c:v>
                </c:pt>
                <c:pt idx="207">
                  <c:v>40878</c:v>
                </c:pt>
                <c:pt idx="208">
                  <c:v>40909</c:v>
                </c:pt>
                <c:pt idx="209">
                  <c:v>40940</c:v>
                </c:pt>
                <c:pt idx="210">
                  <c:v>40969</c:v>
                </c:pt>
                <c:pt idx="211">
                  <c:v>41000</c:v>
                </c:pt>
                <c:pt idx="212">
                  <c:v>41030</c:v>
                </c:pt>
                <c:pt idx="213">
                  <c:v>41061</c:v>
                </c:pt>
                <c:pt idx="214">
                  <c:v>41091</c:v>
                </c:pt>
                <c:pt idx="215">
                  <c:v>41122</c:v>
                </c:pt>
                <c:pt idx="216">
                  <c:v>41153</c:v>
                </c:pt>
                <c:pt idx="217">
                  <c:v>41183</c:v>
                </c:pt>
                <c:pt idx="218">
                  <c:v>41214</c:v>
                </c:pt>
                <c:pt idx="219">
                  <c:v>41244</c:v>
                </c:pt>
                <c:pt idx="220">
                  <c:v>41275</c:v>
                </c:pt>
                <c:pt idx="221">
                  <c:v>41306</c:v>
                </c:pt>
                <c:pt idx="222">
                  <c:v>41334</c:v>
                </c:pt>
                <c:pt idx="223">
                  <c:v>41365</c:v>
                </c:pt>
                <c:pt idx="224">
                  <c:v>41395</c:v>
                </c:pt>
                <c:pt idx="225">
                  <c:v>41426</c:v>
                </c:pt>
                <c:pt idx="226">
                  <c:v>41456</c:v>
                </c:pt>
                <c:pt idx="227">
                  <c:v>41487</c:v>
                </c:pt>
                <c:pt idx="228">
                  <c:v>41518</c:v>
                </c:pt>
                <c:pt idx="229">
                  <c:v>41548</c:v>
                </c:pt>
                <c:pt idx="230">
                  <c:v>41579</c:v>
                </c:pt>
                <c:pt idx="231">
                  <c:v>41609</c:v>
                </c:pt>
                <c:pt idx="232">
                  <c:v>41640</c:v>
                </c:pt>
                <c:pt idx="233">
                  <c:v>41671</c:v>
                </c:pt>
                <c:pt idx="234">
                  <c:v>41699</c:v>
                </c:pt>
                <c:pt idx="235">
                  <c:v>41730</c:v>
                </c:pt>
                <c:pt idx="236">
                  <c:v>41760</c:v>
                </c:pt>
                <c:pt idx="237">
                  <c:v>41791</c:v>
                </c:pt>
                <c:pt idx="238">
                  <c:v>41821</c:v>
                </c:pt>
                <c:pt idx="239">
                  <c:v>41852</c:v>
                </c:pt>
                <c:pt idx="240">
                  <c:v>41883</c:v>
                </c:pt>
                <c:pt idx="241">
                  <c:v>41913</c:v>
                </c:pt>
                <c:pt idx="242">
                  <c:v>41944</c:v>
                </c:pt>
                <c:pt idx="243">
                  <c:v>41974</c:v>
                </c:pt>
                <c:pt idx="244">
                  <c:v>42005</c:v>
                </c:pt>
                <c:pt idx="245">
                  <c:v>42036</c:v>
                </c:pt>
                <c:pt idx="246">
                  <c:v>42064</c:v>
                </c:pt>
                <c:pt idx="247">
                  <c:v>42095</c:v>
                </c:pt>
                <c:pt idx="248">
                  <c:v>42125</c:v>
                </c:pt>
                <c:pt idx="249">
                  <c:v>42156</c:v>
                </c:pt>
                <c:pt idx="250">
                  <c:v>42186</c:v>
                </c:pt>
                <c:pt idx="251">
                  <c:v>42217</c:v>
                </c:pt>
                <c:pt idx="252">
                  <c:v>42248</c:v>
                </c:pt>
                <c:pt idx="253">
                  <c:v>42278</c:v>
                </c:pt>
                <c:pt idx="254">
                  <c:v>42309</c:v>
                </c:pt>
                <c:pt idx="255">
                  <c:v>42339</c:v>
                </c:pt>
                <c:pt idx="256">
                  <c:v>42370</c:v>
                </c:pt>
                <c:pt idx="257">
                  <c:v>42401</c:v>
                </c:pt>
                <c:pt idx="258">
                  <c:v>42430</c:v>
                </c:pt>
                <c:pt idx="259">
                  <c:v>42461</c:v>
                </c:pt>
                <c:pt idx="260">
                  <c:v>42491</c:v>
                </c:pt>
                <c:pt idx="261">
                  <c:v>42522</c:v>
                </c:pt>
                <c:pt idx="262">
                  <c:v>42552</c:v>
                </c:pt>
                <c:pt idx="263">
                  <c:v>42583</c:v>
                </c:pt>
                <c:pt idx="264">
                  <c:v>42614</c:v>
                </c:pt>
                <c:pt idx="265">
                  <c:v>42644</c:v>
                </c:pt>
                <c:pt idx="266">
                  <c:v>42675</c:v>
                </c:pt>
                <c:pt idx="267">
                  <c:v>42705</c:v>
                </c:pt>
                <c:pt idx="268">
                  <c:v>42736</c:v>
                </c:pt>
                <c:pt idx="269">
                  <c:v>42767</c:v>
                </c:pt>
                <c:pt idx="270">
                  <c:v>42795</c:v>
                </c:pt>
                <c:pt idx="271">
                  <c:v>42826</c:v>
                </c:pt>
                <c:pt idx="272">
                  <c:v>42856</c:v>
                </c:pt>
                <c:pt idx="273">
                  <c:v>42887</c:v>
                </c:pt>
                <c:pt idx="274">
                  <c:v>42917</c:v>
                </c:pt>
                <c:pt idx="275">
                  <c:v>42948</c:v>
                </c:pt>
                <c:pt idx="276">
                  <c:v>42979</c:v>
                </c:pt>
                <c:pt idx="277">
                  <c:v>43009</c:v>
                </c:pt>
                <c:pt idx="278">
                  <c:v>43040</c:v>
                </c:pt>
                <c:pt idx="279">
                  <c:v>43070</c:v>
                </c:pt>
                <c:pt idx="280">
                  <c:v>43101</c:v>
                </c:pt>
                <c:pt idx="281">
                  <c:v>43132</c:v>
                </c:pt>
                <c:pt idx="282">
                  <c:v>43160</c:v>
                </c:pt>
                <c:pt idx="283">
                  <c:v>43191</c:v>
                </c:pt>
                <c:pt idx="284">
                  <c:v>43221</c:v>
                </c:pt>
                <c:pt idx="285">
                  <c:v>43252</c:v>
                </c:pt>
                <c:pt idx="286">
                  <c:v>43282</c:v>
                </c:pt>
                <c:pt idx="287">
                  <c:v>43313</c:v>
                </c:pt>
                <c:pt idx="288">
                  <c:v>43344</c:v>
                </c:pt>
                <c:pt idx="289">
                  <c:v>43374</c:v>
                </c:pt>
                <c:pt idx="290">
                  <c:v>43405</c:v>
                </c:pt>
                <c:pt idx="291">
                  <c:v>43435</c:v>
                </c:pt>
                <c:pt idx="292">
                  <c:v>43466</c:v>
                </c:pt>
                <c:pt idx="293">
                  <c:v>43497</c:v>
                </c:pt>
                <c:pt idx="294">
                  <c:v>43525</c:v>
                </c:pt>
                <c:pt idx="295">
                  <c:v>43556</c:v>
                </c:pt>
                <c:pt idx="296">
                  <c:v>43586</c:v>
                </c:pt>
                <c:pt idx="297">
                  <c:v>43617</c:v>
                </c:pt>
                <c:pt idx="298">
                  <c:v>43647</c:v>
                </c:pt>
                <c:pt idx="299">
                  <c:v>43678</c:v>
                </c:pt>
                <c:pt idx="300">
                  <c:v>43709</c:v>
                </c:pt>
              </c:numCache>
            </c:numRef>
          </c:cat>
          <c:val>
            <c:numRef>
              <c:f>[1]varios!$C$4:$C$306</c:f>
              <c:numCache>
                <c:formatCode>General</c:formatCode>
                <c:ptCount val="303"/>
                <c:pt idx="0">
                  <c:v>1.85</c:v>
                </c:pt>
                <c:pt idx="1">
                  <c:v>1.4</c:v>
                </c:pt>
                <c:pt idx="2">
                  <c:v>2.82</c:v>
                </c:pt>
                <c:pt idx="3">
                  <c:v>2.96</c:v>
                </c:pt>
                <c:pt idx="4">
                  <c:v>1.7</c:v>
                </c:pt>
                <c:pt idx="5">
                  <c:v>1.44</c:v>
                </c:pt>
                <c:pt idx="6">
                  <c:v>1.01</c:v>
                </c:pt>
                <c:pt idx="7">
                  <c:v>1.62</c:v>
                </c:pt>
                <c:pt idx="8">
                  <c:v>2.4900000000000002</c:v>
                </c:pt>
                <c:pt idx="9">
                  <c:v>2.1</c:v>
                </c:pt>
                <c:pt idx="10">
                  <c:v>2.1800000000000002</c:v>
                </c:pt>
                <c:pt idx="11">
                  <c:v>2.46</c:v>
                </c:pt>
                <c:pt idx="12">
                  <c:v>1.02</c:v>
                </c:pt>
                <c:pt idx="13">
                  <c:v>1.17</c:v>
                </c:pt>
                <c:pt idx="14">
                  <c:v>1.4</c:v>
                </c:pt>
                <c:pt idx="15">
                  <c:v>1.51</c:v>
                </c:pt>
                <c:pt idx="16">
                  <c:v>1.65</c:v>
                </c:pt>
                <c:pt idx="17">
                  <c:v>1.46</c:v>
                </c:pt>
                <c:pt idx="18">
                  <c:v>0.71</c:v>
                </c:pt>
                <c:pt idx="19">
                  <c:v>0.28999999999999998</c:v>
                </c:pt>
                <c:pt idx="20">
                  <c:v>0.93</c:v>
                </c:pt>
                <c:pt idx="21">
                  <c:v>1.28</c:v>
                </c:pt>
                <c:pt idx="22">
                  <c:v>1.33</c:v>
                </c:pt>
                <c:pt idx="23">
                  <c:v>1.2</c:v>
                </c:pt>
                <c:pt idx="24">
                  <c:v>0.5</c:v>
                </c:pt>
                <c:pt idx="25">
                  <c:v>0.02</c:v>
                </c:pt>
                <c:pt idx="26">
                  <c:v>0.38</c:v>
                </c:pt>
                <c:pt idx="27">
                  <c:v>0.34</c:v>
                </c:pt>
                <c:pt idx="28">
                  <c:v>0.33</c:v>
                </c:pt>
                <c:pt idx="29">
                  <c:v>0.81</c:v>
                </c:pt>
                <c:pt idx="30">
                  <c:v>0.45</c:v>
                </c:pt>
                <c:pt idx="31">
                  <c:v>0.68</c:v>
                </c:pt>
                <c:pt idx="32">
                  <c:v>0.6</c:v>
                </c:pt>
                <c:pt idx="33">
                  <c:v>0.11</c:v>
                </c:pt>
                <c:pt idx="34">
                  <c:v>0.35</c:v>
                </c:pt>
                <c:pt idx="35">
                  <c:v>0.18</c:v>
                </c:pt>
                <c:pt idx="36">
                  <c:v>-0.03</c:v>
                </c:pt>
                <c:pt idx="37">
                  <c:v>0.1</c:v>
                </c:pt>
                <c:pt idx="38">
                  <c:v>0.28999999999999998</c:v>
                </c:pt>
                <c:pt idx="39">
                  <c:v>0.15</c:v>
                </c:pt>
                <c:pt idx="40">
                  <c:v>0.56999999999999995</c:v>
                </c:pt>
                <c:pt idx="41">
                  <c:v>0.85</c:v>
                </c:pt>
                <c:pt idx="42">
                  <c:v>0.54</c:v>
                </c:pt>
                <c:pt idx="43">
                  <c:v>0.49</c:v>
                </c:pt>
                <c:pt idx="44">
                  <c:v>0.45</c:v>
                </c:pt>
                <c:pt idx="45">
                  <c:v>0.72</c:v>
                </c:pt>
                <c:pt idx="46">
                  <c:v>0.15</c:v>
                </c:pt>
                <c:pt idx="47">
                  <c:v>-0.28000000000000003</c:v>
                </c:pt>
                <c:pt idx="48">
                  <c:v>-0.49</c:v>
                </c:pt>
                <c:pt idx="49">
                  <c:v>-0.31</c:v>
                </c:pt>
                <c:pt idx="50">
                  <c:v>0.11</c:v>
                </c:pt>
                <c:pt idx="51">
                  <c:v>-0.18</c:v>
                </c:pt>
                <c:pt idx="52">
                  <c:v>0.42</c:v>
                </c:pt>
                <c:pt idx="53">
                  <c:v>0.65</c:v>
                </c:pt>
                <c:pt idx="54">
                  <c:v>1.29</c:v>
                </c:pt>
                <c:pt idx="55">
                  <c:v>1.28</c:v>
                </c:pt>
                <c:pt idx="56">
                  <c:v>0.47</c:v>
                </c:pt>
                <c:pt idx="57">
                  <c:v>0.05</c:v>
                </c:pt>
                <c:pt idx="58">
                  <c:v>7.0000000000000007E-2</c:v>
                </c:pt>
                <c:pt idx="59">
                  <c:v>0.74</c:v>
                </c:pt>
                <c:pt idx="60">
                  <c:v>0.55000000000000004</c:v>
                </c:pt>
                <c:pt idx="61">
                  <c:v>0.39</c:v>
                </c:pt>
                <c:pt idx="62">
                  <c:v>0.96</c:v>
                </c:pt>
                <c:pt idx="63">
                  <c:v>0.94</c:v>
                </c:pt>
                <c:pt idx="64">
                  <c:v>0.74</c:v>
                </c:pt>
                <c:pt idx="65">
                  <c:v>0.61</c:v>
                </c:pt>
                <c:pt idx="66">
                  <c:v>0.05</c:v>
                </c:pt>
                <c:pt idx="67">
                  <c:v>0.13</c:v>
                </c:pt>
                <c:pt idx="68">
                  <c:v>0.09</c:v>
                </c:pt>
                <c:pt idx="69">
                  <c:v>-0.05</c:v>
                </c:pt>
                <c:pt idx="70">
                  <c:v>0.3</c:v>
                </c:pt>
                <c:pt idx="71">
                  <c:v>1.39</c:v>
                </c:pt>
                <c:pt idx="72">
                  <c:v>1.21</c:v>
                </c:pt>
                <c:pt idx="73">
                  <c:v>0.43</c:v>
                </c:pt>
                <c:pt idx="74">
                  <c:v>0.16</c:v>
                </c:pt>
                <c:pt idx="75">
                  <c:v>0.28999999999999998</c:v>
                </c:pt>
                <c:pt idx="76">
                  <c:v>0.55000000000000004</c:v>
                </c:pt>
                <c:pt idx="77">
                  <c:v>0.77</c:v>
                </c:pt>
                <c:pt idx="78">
                  <c:v>0.49</c:v>
                </c:pt>
                <c:pt idx="79">
                  <c:v>0.48</c:v>
                </c:pt>
                <c:pt idx="80">
                  <c:v>0.84</c:v>
                </c:pt>
                <c:pt idx="81">
                  <c:v>0.56999999999999995</c:v>
                </c:pt>
                <c:pt idx="82">
                  <c:v>0.6</c:v>
                </c:pt>
                <c:pt idx="83">
                  <c:v>1.1100000000000001</c:v>
                </c:pt>
                <c:pt idx="84">
                  <c:v>0.79</c:v>
                </c:pt>
                <c:pt idx="85">
                  <c:v>0.44</c:v>
                </c:pt>
                <c:pt idx="86">
                  <c:v>0.94</c:v>
                </c:pt>
                <c:pt idx="87">
                  <c:v>1.29</c:v>
                </c:pt>
                <c:pt idx="88">
                  <c:v>0.74</c:v>
                </c:pt>
                <c:pt idx="89">
                  <c:v>1.07</c:v>
                </c:pt>
                <c:pt idx="90">
                  <c:v>0.31</c:v>
                </c:pt>
                <c:pt idx="91">
                  <c:v>0.62</c:v>
                </c:pt>
                <c:pt idx="92">
                  <c:v>0.68</c:v>
                </c:pt>
                <c:pt idx="93">
                  <c:v>0.09</c:v>
                </c:pt>
                <c:pt idx="94">
                  <c:v>0.61</c:v>
                </c:pt>
                <c:pt idx="95">
                  <c:v>1.1499999999999999</c:v>
                </c:pt>
                <c:pt idx="96">
                  <c:v>0.86</c:v>
                </c:pt>
                <c:pt idx="97">
                  <c:v>0.83</c:v>
                </c:pt>
                <c:pt idx="98">
                  <c:v>1.57</c:v>
                </c:pt>
                <c:pt idx="99">
                  <c:v>3.39</c:v>
                </c:pt>
                <c:pt idx="100">
                  <c:v>2.7</c:v>
                </c:pt>
                <c:pt idx="101">
                  <c:v>2.4700000000000002</c:v>
                </c:pt>
                <c:pt idx="102">
                  <c:v>1.46</c:v>
                </c:pt>
                <c:pt idx="103">
                  <c:v>1.37</c:v>
                </c:pt>
                <c:pt idx="104">
                  <c:v>1.38</c:v>
                </c:pt>
                <c:pt idx="105">
                  <c:v>0.99</c:v>
                </c:pt>
                <c:pt idx="106">
                  <c:v>-0.06</c:v>
                </c:pt>
                <c:pt idx="107">
                  <c:v>0.04</c:v>
                </c:pt>
                <c:pt idx="108">
                  <c:v>0.18</c:v>
                </c:pt>
                <c:pt idx="109">
                  <c:v>0.82</c:v>
                </c:pt>
                <c:pt idx="110">
                  <c:v>0.39</c:v>
                </c:pt>
                <c:pt idx="111">
                  <c:v>0.37</c:v>
                </c:pt>
                <c:pt idx="112">
                  <c:v>0.54</c:v>
                </c:pt>
                <c:pt idx="113">
                  <c:v>0.83</c:v>
                </c:pt>
                <c:pt idx="114">
                  <c:v>0.39</c:v>
                </c:pt>
                <c:pt idx="115">
                  <c:v>0.56999999999999995</c:v>
                </c:pt>
                <c:pt idx="116">
                  <c:v>0.41</c:v>
                </c:pt>
                <c:pt idx="117">
                  <c:v>0.4</c:v>
                </c:pt>
                <c:pt idx="118">
                  <c:v>0.5</c:v>
                </c:pt>
                <c:pt idx="119">
                  <c:v>0.73</c:v>
                </c:pt>
                <c:pt idx="120">
                  <c:v>0.5</c:v>
                </c:pt>
                <c:pt idx="121">
                  <c:v>0.17</c:v>
                </c:pt>
                <c:pt idx="122">
                  <c:v>0.17</c:v>
                </c:pt>
                <c:pt idx="123">
                  <c:v>0.44</c:v>
                </c:pt>
                <c:pt idx="124">
                  <c:v>0.86</c:v>
                </c:pt>
                <c:pt idx="125">
                  <c:v>0.56999999999999995</c:v>
                </c:pt>
                <c:pt idx="126">
                  <c:v>0.44</c:v>
                </c:pt>
                <c:pt idx="127">
                  <c:v>0.73</c:v>
                </c:pt>
                <c:pt idx="128">
                  <c:v>0.91</c:v>
                </c:pt>
                <c:pt idx="129">
                  <c:v>0.7</c:v>
                </c:pt>
                <c:pt idx="130">
                  <c:v>-0.11</c:v>
                </c:pt>
                <c:pt idx="131">
                  <c:v>0.03</c:v>
                </c:pt>
                <c:pt idx="132">
                  <c:v>0</c:v>
                </c:pt>
                <c:pt idx="133">
                  <c:v>0.15</c:v>
                </c:pt>
                <c:pt idx="134">
                  <c:v>0.57999999999999996</c:v>
                </c:pt>
                <c:pt idx="135">
                  <c:v>0.54</c:v>
                </c:pt>
                <c:pt idx="136">
                  <c:v>0.4</c:v>
                </c:pt>
                <c:pt idx="137">
                  <c:v>0.38</c:v>
                </c:pt>
                <c:pt idx="138">
                  <c:v>0.23</c:v>
                </c:pt>
                <c:pt idx="139">
                  <c:v>0.27</c:v>
                </c:pt>
                <c:pt idx="140">
                  <c:v>0.12</c:v>
                </c:pt>
                <c:pt idx="141">
                  <c:v>0.13</c:v>
                </c:pt>
                <c:pt idx="142">
                  <c:v>-7.0000000000000007E-2</c:v>
                </c:pt>
                <c:pt idx="143">
                  <c:v>0.11</c:v>
                </c:pt>
                <c:pt idx="144">
                  <c:v>-0.02</c:v>
                </c:pt>
                <c:pt idx="145">
                  <c:v>0.16</c:v>
                </c:pt>
                <c:pt idx="146">
                  <c:v>0.43</c:v>
                </c:pt>
                <c:pt idx="147">
                  <c:v>0.42</c:v>
                </c:pt>
                <c:pt idx="148">
                  <c:v>0.62</c:v>
                </c:pt>
                <c:pt idx="149">
                  <c:v>0.49</c:v>
                </c:pt>
                <c:pt idx="150">
                  <c:v>0.42</c:v>
                </c:pt>
                <c:pt idx="151">
                  <c:v>0.44</c:v>
                </c:pt>
                <c:pt idx="152">
                  <c:v>0.26</c:v>
                </c:pt>
                <c:pt idx="153">
                  <c:v>0.26</c:v>
                </c:pt>
                <c:pt idx="154">
                  <c:v>0.31</c:v>
                </c:pt>
                <c:pt idx="155">
                  <c:v>0.32</c:v>
                </c:pt>
                <c:pt idx="156">
                  <c:v>0.59</c:v>
                </c:pt>
                <c:pt idx="157">
                  <c:v>0.25</c:v>
                </c:pt>
                <c:pt idx="158">
                  <c:v>0.3</c:v>
                </c:pt>
                <c:pt idx="159">
                  <c:v>0.43</c:v>
                </c:pt>
                <c:pt idx="160">
                  <c:v>0.97</c:v>
                </c:pt>
                <c:pt idx="161">
                  <c:v>0.69</c:v>
                </c:pt>
                <c:pt idx="162">
                  <c:v>0.48</c:v>
                </c:pt>
                <c:pt idx="163">
                  <c:v>0.51</c:v>
                </c:pt>
                <c:pt idx="164">
                  <c:v>0.64</c:v>
                </c:pt>
                <c:pt idx="165">
                  <c:v>0.96</c:v>
                </c:pt>
                <c:pt idx="166">
                  <c:v>0.91</c:v>
                </c:pt>
                <c:pt idx="167">
                  <c:v>0.57999999999999996</c:v>
                </c:pt>
                <c:pt idx="168">
                  <c:v>0.21</c:v>
                </c:pt>
                <c:pt idx="169">
                  <c:v>0.15</c:v>
                </c:pt>
                <c:pt idx="170">
                  <c:v>0.5</c:v>
                </c:pt>
                <c:pt idx="171">
                  <c:v>0.38</c:v>
                </c:pt>
                <c:pt idx="172">
                  <c:v>0.28999999999999998</c:v>
                </c:pt>
                <c:pt idx="173">
                  <c:v>0.64</c:v>
                </c:pt>
                <c:pt idx="174">
                  <c:v>0.31</c:v>
                </c:pt>
                <c:pt idx="175">
                  <c:v>0.2</c:v>
                </c:pt>
                <c:pt idx="176">
                  <c:v>0.55000000000000004</c:v>
                </c:pt>
                <c:pt idx="177">
                  <c:v>0.6</c:v>
                </c:pt>
                <c:pt idx="178">
                  <c:v>0.42</c:v>
                </c:pt>
                <c:pt idx="179">
                  <c:v>0.23</c:v>
                </c:pt>
                <c:pt idx="180">
                  <c:v>0.08</c:v>
                </c:pt>
                <c:pt idx="181">
                  <c:v>0.16</c:v>
                </c:pt>
                <c:pt idx="182">
                  <c:v>0.24</c:v>
                </c:pt>
                <c:pt idx="183">
                  <c:v>0.37</c:v>
                </c:pt>
                <c:pt idx="184">
                  <c:v>0.24</c:v>
                </c:pt>
                <c:pt idx="185">
                  <c:v>0.88</c:v>
                </c:pt>
                <c:pt idx="186">
                  <c:v>0.7</c:v>
                </c:pt>
                <c:pt idx="187">
                  <c:v>0.71</c:v>
                </c:pt>
                <c:pt idx="188">
                  <c:v>0.73</c:v>
                </c:pt>
                <c:pt idx="189">
                  <c:v>0.43</c:v>
                </c:pt>
                <c:pt idx="190">
                  <c:v>-0.11</c:v>
                </c:pt>
                <c:pt idx="191">
                  <c:v>-7.0000000000000007E-2</c:v>
                </c:pt>
                <c:pt idx="192">
                  <c:v>-7.0000000000000007E-2</c:v>
                </c:pt>
                <c:pt idx="193">
                  <c:v>0.54</c:v>
                </c:pt>
                <c:pt idx="194">
                  <c:v>0.92</c:v>
                </c:pt>
                <c:pt idx="195">
                  <c:v>1.03</c:v>
                </c:pt>
                <c:pt idx="196">
                  <c:v>0.6</c:v>
                </c:pt>
                <c:pt idx="197">
                  <c:v>0.94</c:v>
                </c:pt>
                <c:pt idx="198">
                  <c:v>0.54</c:v>
                </c:pt>
                <c:pt idx="199">
                  <c:v>0.66</c:v>
                </c:pt>
                <c:pt idx="200">
                  <c:v>0.72</c:v>
                </c:pt>
                <c:pt idx="201">
                  <c:v>0.56999999999999995</c:v>
                </c:pt>
                <c:pt idx="202">
                  <c:v>0.22</c:v>
                </c:pt>
                <c:pt idx="203">
                  <c:v>0</c:v>
                </c:pt>
                <c:pt idx="204">
                  <c:v>0.42</c:v>
                </c:pt>
                <c:pt idx="205">
                  <c:v>0.45</c:v>
                </c:pt>
                <c:pt idx="206">
                  <c:v>0.32</c:v>
                </c:pt>
                <c:pt idx="207">
                  <c:v>0.56999999999999995</c:v>
                </c:pt>
                <c:pt idx="208">
                  <c:v>0.51</c:v>
                </c:pt>
                <c:pt idx="209">
                  <c:v>0.51</c:v>
                </c:pt>
                <c:pt idx="210">
                  <c:v>0.39</c:v>
                </c:pt>
                <c:pt idx="211">
                  <c:v>0.18</c:v>
                </c:pt>
                <c:pt idx="212">
                  <c:v>0.64</c:v>
                </c:pt>
                <c:pt idx="213">
                  <c:v>0.55000000000000004</c:v>
                </c:pt>
                <c:pt idx="214">
                  <c:v>0.26</c:v>
                </c:pt>
                <c:pt idx="215">
                  <c:v>0.43</c:v>
                </c:pt>
                <c:pt idx="216">
                  <c:v>0.45</c:v>
                </c:pt>
                <c:pt idx="217">
                  <c:v>0.63</c:v>
                </c:pt>
                <c:pt idx="218">
                  <c:v>0.71</c:v>
                </c:pt>
                <c:pt idx="219">
                  <c:v>0.54</c:v>
                </c:pt>
                <c:pt idx="220">
                  <c:v>0.74</c:v>
                </c:pt>
                <c:pt idx="221">
                  <c:v>0.92</c:v>
                </c:pt>
                <c:pt idx="222">
                  <c:v>0.52</c:v>
                </c:pt>
                <c:pt idx="223">
                  <c:v>0.6</c:v>
                </c:pt>
                <c:pt idx="224">
                  <c:v>0.59</c:v>
                </c:pt>
                <c:pt idx="225">
                  <c:v>0.35</c:v>
                </c:pt>
                <c:pt idx="226">
                  <c:v>0.28000000000000003</c:v>
                </c:pt>
                <c:pt idx="227">
                  <c:v>-0.13</c:v>
                </c:pt>
                <c:pt idx="228">
                  <c:v>0.16</c:v>
                </c:pt>
                <c:pt idx="229">
                  <c:v>0.27</c:v>
                </c:pt>
                <c:pt idx="230">
                  <c:v>0.61</c:v>
                </c:pt>
                <c:pt idx="231">
                  <c:v>0.54</c:v>
                </c:pt>
                <c:pt idx="232">
                  <c:v>0.72</c:v>
                </c:pt>
                <c:pt idx="233">
                  <c:v>0.63</c:v>
                </c:pt>
                <c:pt idx="234">
                  <c:v>0.64</c:v>
                </c:pt>
                <c:pt idx="235">
                  <c:v>0.82</c:v>
                </c:pt>
                <c:pt idx="236">
                  <c:v>0.78</c:v>
                </c:pt>
                <c:pt idx="237">
                  <c:v>0.6</c:v>
                </c:pt>
                <c:pt idx="238">
                  <c:v>0.26</c:v>
                </c:pt>
                <c:pt idx="239">
                  <c:v>0.13</c:v>
                </c:pt>
                <c:pt idx="240">
                  <c:v>0.18</c:v>
                </c:pt>
                <c:pt idx="241">
                  <c:v>0.49</c:v>
                </c:pt>
                <c:pt idx="242">
                  <c:v>0.38</c:v>
                </c:pt>
                <c:pt idx="243">
                  <c:v>0.53</c:v>
                </c:pt>
                <c:pt idx="244">
                  <c:v>0.62</c:v>
                </c:pt>
                <c:pt idx="245">
                  <c:v>1.48</c:v>
                </c:pt>
                <c:pt idx="246">
                  <c:v>1.1599999999999999</c:v>
                </c:pt>
                <c:pt idx="247">
                  <c:v>1.51</c:v>
                </c:pt>
                <c:pt idx="248">
                  <c:v>0.71</c:v>
                </c:pt>
                <c:pt idx="249">
                  <c:v>0.99</c:v>
                </c:pt>
                <c:pt idx="250">
                  <c:v>0.77</c:v>
                </c:pt>
                <c:pt idx="251">
                  <c:v>0.57999999999999996</c:v>
                </c:pt>
                <c:pt idx="252">
                  <c:v>0.25</c:v>
                </c:pt>
                <c:pt idx="253">
                  <c:v>0.51</c:v>
                </c:pt>
                <c:pt idx="254">
                  <c:v>0.77</c:v>
                </c:pt>
                <c:pt idx="255">
                  <c:v>1.1100000000000001</c:v>
                </c:pt>
                <c:pt idx="256">
                  <c:v>0.9</c:v>
                </c:pt>
                <c:pt idx="257">
                  <c:v>1.51</c:v>
                </c:pt>
                <c:pt idx="258">
                  <c:v>0.95</c:v>
                </c:pt>
                <c:pt idx="259">
                  <c:v>0.44</c:v>
                </c:pt>
                <c:pt idx="260">
                  <c:v>0.64</c:v>
                </c:pt>
                <c:pt idx="261">
                  <c:v>0.98</c:v>
                </c:pt>
                <c:pt idx="262">
                  <c:v>0.47</c:v>
                </c:pt>
                <c:pt idx="263">
                  <c:v>0.64</c:v>
                </c:pt>
                <c:pt idx="264">
                  <c:v>0.31</c:v>
                </c:pt>
                <c:pt idx="265">
                  <c:v>0.08</c:v>
                </c:pt>
                <c:pt idx="266">
                  <c:v>0.17</c:v>
                </c:pt>
                <c:pt idx="267">
                  <c:v>7.0000000000000007E-2</c:v>
                </c:pt>
                <c:pt idx="268">
                  <c:v>0.14000000000000001</c:v>
                </c:pt>
                <c:pt idx="269">
                  <c:v>0.42</c:v>
                </c:pt>
                <c:pt idx="270">
                  <c:v>0.24</c:v>
                </c:pt>
                <c:pt idx="271">
                  <c:v>0.32</c:v>
                </c:pt>
                <c:pt idx="272">
                  <c:v>0.08</c:v>
                </c:pt>
                <c:pt idx="273">
                  <c:v>0.36</c:v>
                </c:pt>
                <c:pt idx="274">
                  <c:v>-0.3</c:v>
                </c:pt>
                <c:pt idx="275">
                  <c:v>0.17</c:v>
                </c:pt>
                <c:pt idx="276">
                  <c:v>-0.03</c:v>
                </c:pt>
                <c:pt idx="277">
                  <c:v>-0.02</c:v>
                </c:pt>
                <c:pt idx="278">
                  <c:v>0.37</c:v>
                </c:pt>
                <c:pt idx="279">
                  <c:v>0.18</c:v>
                </c:pt>
                <c:pt idx="280">
                  <c:v>0.26</c:v>
                </c:pt>
                <c:pt idx="281">
                  <c:v>0.23</c:v>
                </c:pt>
                <c:pt idx="282">
                  <c:v>0.18</c:v>
                </c:pt>
                <c:pt idx="283">
                  <c:v>7.0000000000000007E-2</c:v>
                </c:pt>
                <c:pt idx="284">
                  <c:v>0.21</c:v>
                </c:pt>
                <c:pt idx="285">
                  <c:v>0.43</c:v>
                </c:pt>
                <c:pt idx="286">
                  <c:v>1.43</c:v>
                </c:pt>
                <c:pt idx="287">
                  <c:v>0.25</c:v>
                </c:pt>
                <c:pt idx="288">
                  <c:v>0</c:v>
                </c:pt>
                <c:pt idx="289">
                  <c:v>0.3</c:v>
                </c:pt>
                <c:pt idx="290">
                  <c:v>0.4</c:v>
                </c:pt>
                <c:pt idx="291">
                  <c:v>-0.25</c:v>
                </c:pt>
                <c:pt idx="292">
                  <c:v>0.14000000000000001</c:v>
                </c:pt>
                <c:pt idx="293">
                  <c:v>0.36</c:v>
                </c:pt>
                <c:pt idx="294">
                  <c:v>0.54</c:v>
                </c:pt>
                <c:pt idx="295">
                  <c:v>0.77</c:v>
                </c:pt>
                <c:pt idx="296">
                  <c:v>0.6</c:v>
                </c:pt>
                <c:pt idx="297">
                  <c:v>0.15</c:v>
                </c:pt>
                <c:pt idx="298">
                  <c:v>0.01</c:v>
                </c:pt>
                <c:pt idx="299">
                  <c:v>0.1</c:v>
                </c:pt>
                <c:pt idx="300">
                  <c:v>0.12</c:v>
                </c:pt>
                <c:pt idx="301">
                  <c:v>-0.05</c:v>
                </c:pt>
                <c:pt idx="302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B-CA4F-9DC4-F3B40FB9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275840"/>
        <c:axId val="578590624"/>
      </c:lineChart>
      <c:catAx>
        <c:axId val="5262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78590624"/>
        <c:crosses val="autoZero"/>
        <c:auto val="1"/>
        <c:lblAlgn val="ctr"/>
        <c:lblOffset val="100"/>
        <c:noMultiLvlLbl val="0"/>
      </c:catAx>
      <c:valAx>
        <c:axId val="5785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2627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[1]varios!$B$2:$B$305</c:f>
              <c:numCache>
                <c:formatCode>General</c:formatCode>
                <c:ptCount val="304"/>
                <c:pt idx="0">
                  <c:v>100</c:v>
                </c:pt>
                <c:pt idx="1">
                  <c:v>94.88</c:v>
                </c:pt>
                <c:pt idx="2">
                  <c:v>91.45</c:v>
                </c:pt>
                <c:pt idx="3">
                  <c:v>88.46</c:v>
                </c:pt>
                <c:pt idx="4">
                  <c:v>87.33</c:v>
                </c:pt>
                <c:pt idx="5">
                  <c:v>86.45</c:v>
                </c:pt>
                <c:pt idx="6">
                  <c:v>86.1</c:v>
                </c:pt>
                <c:pt idx="7">
                  <c:v>85.78</c:v>
                </c:pt>
                <c:pt idx="8">
                  <c:v>85.72</c:v>
                </c:pt>
                <c:pt idx="9">
                  <c:v>93.06</c:v>
                </c:pt>
                <c:pt idx="10">
                  <c:v>96.83</c:v>
                </c:pt>
                <c:pt idx="11">
                  <c:v>95.18</c:v>
                </c:pt>
                <c:pt idx="12">
                  <c:v>97.12</c:v>
                </c:pt>
                <c:pt idx="13">
                  <c:v>98.71</c:v>
                </c:pt>
                <c:pt idx="14">
                  <c:v>97.86</c:v>
                </c:pt>
                <c:pt idx="15">
                  <c:v>97.93</c:v>
                </c:pt>
                <c:pt idx="16">
                  <c:v>99.57</c:v>
                </c:pt>
                <c:pt idx="17">
                  <c:v>99.32</c:v>
                </c:pt>
                <c:pt idx="18">
                  <c:v>99.11</c:v>
                </c:pt>
                <c:pt idx="19">
                  <c:v>99.02</c:v>
                </c:pt>
                <c:pt idx="20">
                  <c:v>99.51</c:v>
                </c:pt>
                <c:pt idx="21">
                  <c:v>99.71</c:v>
                </c:pt>
                <c:pt idx="22">
                  <c:v>99.39</c:v>
                </c:pt>
                <c:pt idx="23">
                  <c:v>99.39</c:v>
                </c:pt>
                <c:pt idx="24">
                  <c:v>99.93</c:v>
                </c:pt>
                <c:pt idx="25">
                  <c:v>100.95</c:v>
                </c:pt>
                <c:pt idx="26">
                  <c:v>102.3</c:v>
                </c:pt>
                <c:pt idx="27">
                  <c:v>102.15</c:v>
                </c:pt>
                <c:pt idx="28">
                  <c:v>102.03</c:v>
                </c:pt>
                <c:pt idx="29">
                  <c:v>103.03</c:v>
                </c:pt>
                <c:pt idx="30">
                  <c:v>102.62</c:v>
                </c:pt>
                <c:pt idx="31">
                  <c:v>101.63</c:v>
                </c:pt>
                <c:pt idx="32">
                  <c:v>100.35</c:v>
                </c:pt>
                <c:pt idx="33">
                  <c:v>100.52</c:v>
                </c:pt>
                <c:pt idx="34">
                  <c:v>100.45</c:v>
                </c:pt>
                <c:pt idx="35">
                  <c:v>101.86</c:v>
                </c:pt>
                <c:pt idx="36">
                  <c:v>102.39</c:v>
                </c:pt>
                <c:pt idx="37">
                  <c:v>101.72</c:v>
                </c:pt>
                <c:pt idx="38">
                  <c:v>101.07</c:v>
                </c:pt>
                <c:pt idx="39">
                  <c:v>102.4</c:v>
                </c:pt>
                <c:pt idx="40">
                  <c:v>103.75</c:v>
                </c:pt>
                <c:pt idx="41">
                  <c:v>104.5</c:v>
                </c:pt>
                <c:pt idx="42">
                  <c:v>103.75</c:v>
                </c:pt>
                <c:pt idx="43">
                  <c:v>103.29</c:v>
                </c:pt>
                <c:pt idx="44">
                  <c:v>104.23</c:v>
                </c:pt>
                <c:pt idx="45">
                  <c:v>104.41</c:v>
                </c:pt>
                <c:pt idx="46">
                  <c:v>105.13</c:v>
                </c:pt>
                <c:pt idx="47">
                  <c:v>106.23</c:v>
                </c:pt>
                <c:pt idx="48">
                  <c:v>105.96</c:v>
                </c:pt>
                <c:pt idx="49">
                  <c:v>106.33</c:v>
                </c:pt>
                <c:pt idx="50">
                  <c:v>106.94</c:v>
                </c:pt>
                <c:pt idx="51">
                  <c:v>110.34</c:v>
                </c:pt>
                <c:pt idx="52">
                  <c:v>113.8</c:v>
                </c:pt>
                <c:pt idx="53">
                  <c:v>113.29</c:v>
                </c:pt>
                <c:pt idx="54">
                  <c:v>114.94</c:v>
                </c:pt>
                <c:pt idx="55">
                  <c:v>143.16</c:v>
                </c:pt>
                <c:pt idx="56">
                  <c:v>179.48</c:v>
                </c:pt>
                <c:pt idx="57">
                  <c:v>175.71</c:v>
                </c:pt>
                <c:pt idx="58">
                  <c:v>156.28</c:v>
                </c:pt>
                <c:pt idx="59">
                  <c:v>154.69999999999999</c:v>
                </c:pt>
                <c:pt idx="60">
                  <c:v>160.71</c:v>
                </c:pt>
                <c:pt idx="61">
                  <c:v>163.65</c:v>
                </c:pt>
                <c:pt idx="62">
                  <c:v>173.51</c:v>
                </c:pt>
                <c:pt idx="63">
                  <c:v>175.81</c:v>
                </c:pt>
                <c:pt idx="64">
                  <c:v>183.43</c:v>
                </c:pt>
                <c:pt idx="65">
                  <c:v>178.26</c:v>
                </c:pt>
                <c:pt idx="66">
                  <c:v>168.7</c:v>
                </c:pt>
                <c:pt idx="67">
                  <c:v>165.01</c:v>
                </c:pt>
                <c:pt idx="68">
                  <c:v>160.18</c:v>
                </c:pt>
                <c:pt idx="69">
                  <c:v>156.51</c:v>
                </c:pt>
                <c:pt idx="70">
                  <c:v>157.96</c:v>
                </c:pt>
                <c:pt idx="71">
                  <c:v>160.29</c:v>
                </c:pt>
                <c:pt idx="72">
                  <c:v>161.30000000000001</c:v>
                </c:pt>
                <c:pt idx="73">
                  <c:v>159.6</c:v>
                </c:pt>
                <c:pt idx="74">
                  <c:v>157.97999999999999</c:v>
                </c:pt>
                <c:pt idx="75">
                  <c:v>158.38</c:v>
                </c:pt>
                <c:pt idx="76">
                  <c:v>160.63999999999999</c:v>
                </c:pt>
                <c:pt idx="77">
                  <c:v>166.72</c:v>
                </c:pt>
                <c:pt idx="78">
                  <c:v>170.49</c:v>
                </c:pt>
                <c:pt idx="79">
                  <c:v>171.22</c:v>
                </c:pt>
                <c:pt idx="80">
                  <c:v>174.51</c:v>
                </c:pt>
                <c:pt idx="81">
                  <c:v>180.57</c:v>
                </c:pt>
                <c:pt idx="82">
                  <c:v>188.05</c:v>
                </c:pt>
                <c:pt idx="83">
                  <c:v>196.07</c:v>
                </c:pt>
                <c:pt idx="84">
                  <c:v>201.03</c:v>
                </c:pt>
                <c:pt idx="85">
                  <c:v>208.6</c:v>
                </c:pt>
                <c:pt idx="86">
                  <c:v>215.83</c:v>
                </c:pt>
                <c:pt idx="87">
                  <c:v>230.68</c:v>
                </c:pt>
                <c:pt idx="88">
                  <c:v>235.55</c:v>
                </c:pt>
                <c:pt idx="89">
                  <c:v>217.37</c:v>
                </c:pt>
                <c:pt idx="90">
                  <c:v>201.9</c:v>
                </c:pt>
                <c:pt idx="91">
                  <c:v>193.74</c:v>
                </c:pt>
                <c:pt idx="92">
                  <c:v>188.11</c:v>
                </c:pt>
                <c:pt idx="93">
                  <c:v>178.46</c:v>
                </c:pt>
                <c:pt idx="94">
                  <c:v>173.2</c:v>
                </c:pt>
                <c:pt idx="95">
                  <c:v>183.61</c:v>
                </c:pt>
                <c:pt idx="96">
                  <c:v>201.25</c:v>
                </c:pt>
                <c:pt idx="97">
                  <c:v>221.24</c:v>
                </c:pt>
                <c:pt idx="98">
                  <c:v>232.51</c:v>
                </c:pt>
                <c:pt idx="99">
                  <c:v>249.04</c:v>
                </c:pt>
                <c:pt idx="100">
                  <c:v>282.89999999999998</c:v>
                </c:pt>
                <c:pt idx="101">
                  <c:v>269.3</c:v>
                </c:pt>
                <c:pt idx="102">
                  <c:v>275.68</c:v>
                </c:pt>
                <c:pt idx="103">
                  <c:v>266.77999999999997</c:v>
                </c:pt>
                <c:pt idx="104">
                  <c:v>279.85000000000002</c:v>
                </c:pt>
                <c:pt idx="105">
                  <c:v>269.64999999999998</c:v>
                </c:pt>
                <c:pt idx="106">
                  <c:v>246.54</c:v>
                </c:pt>
                <c:pt idx="107">
                  <c:v>239.89</c:v>
                </c:pt>
                <c:pt idx="108">
                  <c:v>234.57</c:v>
                </c:pt>
                <c:pt idx="109">
                  <c:v>232.63</c:v>
                </c:pt>
                <c:pt idx="110">
                  <c:v>239.54</c:v>
                </c:pt>
                <c:pt idx="111">
                  <c:v>234.5</c:v>
                </c:pt>
                <c:pt idx="112">
                  <c:v>233.89</c:v>
                </c:pt>
                <c:pt idx="113">
                  <c:v>238.42</c:v>
                </c:pt>
                <c:pt idx="114">
                  <c:v>242.87</c:v>
                </c:pt>
                <c:pt idx="115">
                  <c:v>240.02</c:v>
                </c:pt>
                <c:pt idx="116">
                  <c:v>246.68</c:v>
                </c:pt>
                <c:pt idx="117">
                  <c:v>242.29</c:v>
                </c:pt>
                <c:pt idx="118">
                  <c:v>241.18</c:v>
                </c:pt>
                <c:pt idx="119">
                  <c:v>255.25</c:v>
                </c:pt>
                <c:pt idx="120">
                  <c:v>258.77999999999997</c:v>
                </c:pt>
                <c:pt idx="121">
                  <c:v>251.95</c:v>
                </c:pt>
                <c:pt idx="122">
                  <c:v>248.09</c:v>
                </c:pt>
                <c:pt idx="123">
                  <c:v>239.21</c:v>
                </c:pt>
                <c:pt idx="124">
                  <c:v>238.28</c:v>
                </c:pt>
                <c:pt idx="125">
                  <c:v>236.64</c:v>
                </c:pt>
                <c:pt idx="126">
                  <c:v>233.69</c:v>
                </c:pt>
                <c:pt idx="127">
                  <c:v>230.24</c:v>
                </c:pt>
                <c:pt idx="128">
                  <c:v>222.3</c:v>
                </c:pt>
                <c:pt idx="129">
                  <c:v>232.06</c:v>
                </c:pt>
                <c:pt idx="130">
                  <c:v>220.01</c:v>
                </c:pt>
                <c:pt idx="131">
                  <c:v>208.36</c:v>
                </c:pt>
                <c:pt idx="132">
                  <c:v>201.99</c:v>
                </c:pt>
                <c:pt idx="133">
                  <c:v>197.93</c:v>
                </c:pt>
                <c:pt idx="134">
                  <c:v>198.73</c:v>
                </c:pt>
                <c:pt idx="135">
                  <c:v>192.92</c:v>
                </c:pt>
                <c:pt idx="136">
                  <c:v>188.06</c:v>
                </c:pt>
                <c:pt idx="137">
                  <c:v>182.6</c:v>
                </c:pt>
                <c:pt idx="138">
                  <c:v>189.49</c:v>
                </c:pt>
                <c:pt idx="139">
                  <c:v>189.97</c:v>
                </c:pt>
                <c:pt idx="140">
                  <c:v>179.8</c:v>
                </c:pt>
                <c:pt idx="141">
                  <c:v>179.34</c:v>
                </c:pt>
                <c:pt idx="142">
                  <c:v>178.24</c:v>
                </c:pt>
                <c:pt idx="143">
                  <c:v>185.62</c:v>
                </c:pt>
                <c:pt idx="144">
                  <c:v>190.41</c:v>
                </c:pt>
                <c:pt idx="145">
                  <c:v>185.72</c:v>
                </c:pt>
                <c:pt idx="146">
                  <c:v>183.69</c:v>
                </c:pt>
                <c:pt idx="147">
                  <c:v>184.13</c:v>
                </c:pt>
                <c:pt idx="148">
                  <c:v>182.06</c:v>
                </c:pt>
                <c:pt idx="149">
                  <c:v>184.41</c:v>
                </c:pt>
                <c:pt idx="150">
                  <c:v>185.64</c:v>
                </c:pt>
                <c:pt idx="151">
                  <c:v>183.42</c:v>
                </c:pt>
                <c:pt idx="152">
                  <c:v>179.6</c:v>
                </c:pt>
                <c:pt idx="153">
                  <c:v>179.83</c:v>
                </c:pt>
                <c:pt idx="154">
                  <c:v>176.29</c:v>
                </c:pt>
                <c:pt idx="155">
                  <c:v>172.29</c:v>
                </c:pt>
                <c:pt idx="156">
                  <c:v>167.63</c:v>
                </c:pt>
                <c:pt idx="157">
                  <c:v>164.64</c:v>
                </c:pt>
                <c:pt idx="158">
                  <c:v>171.22</c:v>
                </c:pt>
                <c:pt idx="159">
                  <c:v>166.63</c:v>
                </c:pt>
                <c:pt idx="160">
                  <c:v>159.61000000000001</c:v>
                </c:pt>
                <c:pt idx="161">
                  <c:v>158.83000000000001</c:v>
                </c:pt>
                <c:pt idx="162">
                  <c:v>160.01</c:v>
                </c:pt>
                <c:pt idx="163">
                  <c:v>159.72</c:v>
                </c:pt>
                <c:pt idx="164">
                  <c:v>156.27000000000001</c:v>
                </c:pt>
                <c:pt idx="165">
                  <c:v>157.63</c:v>
                </c:pt>
                <c:pt idx="166">
                  <c:v>156.83000000000001</c:v>
                </c:pt>
                <c:pt idx="167">
                  <c:v>153.26</c:v>
                </c:pt>
                <c:pt idx="168">
                  <c:v>149.86000000000001</c:v>
                </c:pt>
                <c:pt idx="169">
                  <c:v>147.84</c:v>
                </c:pt>
                <c:pt idx="170">
                  <c:v>147.16999999999999</c:v>
                </c:pt>
                <c:pt idx="171">
                  <c:v>161.06</c:v>
                </c:pt>
                <c:pt idx="172">
                  <c:v>186.21</c:v>
                </c:pt>
                <c:pt idx="173">
                  <c:v>188.93</c:v>
                </c:pt>
                <c:pt idx="174">
                  <c:v>202.09</c:v>
                </c:pt>
                <c:pt idx="175">
                  <c:v>192.49</c:v>
                </c:pt>
                <c:pt idx="176">
                  <c:v>190.16</c:v>
                </c:pt>
                <c:pt idx="177">
                  <c:v>187.48</c:v>
                </c:pt>
                <c:pt idx="178">
                  <c:v>182.72</c:v>
                </c:pt>
                <c:pt idx="179">
                  <c:v>172.45</c:v>
                </c:pt>
                <c:pt idx="180">
                  <c:v>166.79</c:v>
                </c:pt>
                <c:pt idx="181">
                  <c:v>164.37</c:v>
                </c:pt>
                <c:pt idx="182">
                  <c:v>157.47</c:v>
                </c:pt>
                <c:pt idx="183">
                  <c:v>156.53</c:v>
                </c:pt>
                <c:pt idx="184">
                  <c:v>150.82</c:v>
                </c:pt>
                <c:pt idx="185">
                  <c:v>151.08000000000001</c:v>
                </c:pt>
                <c:pt idx="186">
                  <c:v>152.04</c:v>
                </c:pt>
                <c:pt idx="187">
                  <c:v>153.49</c:v>
                </c:pt>
                <c:pt idx="188">
                  <c:v>156.24</c:v>
                </c:pt>
                <c:pt idx="189">
                  <c:v>151.22</c:v>
                </c:pt>
                <c:pt idx="190">
                  <c:v>148.34</c:v>
                </c:pt>
                <c:pt idx="191">
                  <c:v>149.27000000000001</c:v>
                </c:pt>
                <c:pt idx="192">
                  <c:v>147.22</c:v>
                </c:pt>
                <c:pt idx="193">
                  <c:v>146.72999999999999</c:v>
                </c:pt>
                <c:pt idx="194">
                  <c:v>147</c:v>
                </c:pt>
                <c:pt idx="195">
                  <c:v>144.57</c:v>
                </c:pt>
                <c:pt idx="196">
                  <c:v>144.91999999999999</c:v>
                </c:pt>
                <c:pt idx="197">
                  <c:v>146.88999999999999</c:v>
                </c:pt>
                <c:pt idx="198">
                  <c:v>143.26</c:v>
                </c:pt>
                <c:pt idx="199">
                  <c:v>143.32</c:v>
                </c:pt>
                <c:pt idx="200">
                  <c:v>143.6</c:v>
                </c:pt>
                <c:pt idx="201">
                  <c:v>144</c:v>
                </c:pt>
                <c:pt idx="202">
                  <c:v>139.12</c:v>
                </c:pt>
                <c:pt idx="203">
                  <c:v>141.44</c:v>
                </c:pt>
                <c:pt idx="204">
                  <c:v>139.32</c:v>
                </c:pt>
                <c:pt idx="205">
                  <c:v>137.21</c:v>
                </c:pt>
                <c:pt idx="206">
                  <c:v>140.08000000000001</c:v>
                </c:pt>
                <c:pt idx="207">
                  <c:v>150.13999999999999</c:v>
                </c:pt>
                <c:pt idx="208">
                  <c:v>151.78</c:v>
                </c:pt>
                <c:pt idx="209">
                  <c:v>152.43</c:v>
                </c:pt>
                <c:pt idx="210">
                  <c:v>154.93</c:v>
                </c:pt>
                <c:pt idx="211">
                  <c:v>150.56</c:v>
                </c:pt>
                <c:pt idx="212">
                  <c:v>145.94</c:v>
                </c:pt>
                <c:pt idx="213">
                  <c:v>152.06</c:v>
                </c:pt>
                <c:pt idx="214">
                  <c:v>156.58000000000001</c:v>
                </c:pt>
                <c:pt idx="215">
                  <c:v>165.42</c:v>
                </c:pt>
                <c:pt idx="216">
                  <c:v>169.04</c:v>
                </c:pt>
                <c:pt idx="217">
                  <c:v>166.82</c:v>
                </c:pt>
                <c:pt idx="218">
                  <c:v>167.45</c:v>
                </c:pt>
                <c:pt idx="219">
                  <c:v>169.38</c:v>
                </c:pt>
                <c:pt idx="220">
                  <c:v>169.95</c:v>
                </c:pt>
                <c:pt idx="221">
                  <c:v>172.05</c:v>
                </c:pt>
                <c:pt idx="222">
                  <c:v>173.7</c:v>
                </c:pt>
                <c:pt idx="223">
                  <c:v>169.75</c:v>
                </c:pt>
                <c:pt idx="224">
                  <c:v>163.95</c:v>
                </c:pt>
                <c:pt idx="225">
                  <c:v>163.09</c:v>
                </c:pt>
                <c:pt idx="226">
                  <c:v>164.46</c:v>
                </c:pt>
                <c:pt idx="227">
                  <c:v>166.61</c:v>
                </c:pt>
                <c:pt idx="228">
                  <c:v>177.91</c:v>
                </c:pt>
                <c:pt idx="229">
                  <c:v>183.13</c:v>
                </c:pt>
                <c:pt idx="230">
                  <c:v>190.96</c:v>
                </c:pt>
                <c:pt idx="231">
                  <c:v>184.86</c:v>
                </c:pt>
                <c:pt idx="232">
                  <c:v>179.29</c:v>
                </c:pt>
                <c:pt idx="233">
                  <c:v>186.4</c:v>
                </c:pt>
                <c:pt idx="234">
                  <c:v>189.68</c:v>
                </c:pt>
                <c:pt idx="235">
                  <c:v>189.63</c:v>
                </c:pt>
                <c:pt idx="236">
                  <c:v>187.27</c:v>
                </c:pt>
                <c:pt idx="237">
                  <c:v>182.37</c:v>
                </c:pt>
                <c:pt idx="238">
                  <c:v>174.83</c:v>
                </c:pt>
                <c:pt idx="239">
                  <c:v>173.67</c:v>
                </c:pt>
                <c:pt idx="240">
                  <c:v>174.22</c:v>
                </c:pt>
                <c:pt idx="241">
                  <c:v>173.31</c:v>
                </c:pt>
                <c:pt idx="242">
                  <c:v>175.42</c:v>
                </c:pt>
                <c:pt idx="243">
                  <c:v>178.1</c:v>
                </c:pt>
                <c:pt idx="244">
                  <c:v>185.66</c:v>
                </c:pt>
                <c:pt idx="245">
                  <c:v>191.11</c:v>
                </c:pt>
                <c:pt idx="246">
                  <c:v>195.92</c:v>
                </c:pt>
                <c:pt idx="247">
                  <c:v>192.44</c:v>
                </c:pt>
                <c:pt idx="248">
                  <c:v>203.86</c:v>
                </c:pt>
                <c:pt idx="249">
                  <c:v>223.68</c:v>
                </c:pt>
                <c:pt idx="250">
                  <c:v>217.88</c:v>
                </c:pt>
                <c:pt idx="251">
                  <c:v>220.06</c:v>
                </c:pt>
                <c:pt idx="252">
                  <c:v>223.17</c:v>
                </c:pt>
                <c:pt idx="253">
                  <c:v>228.98</c:v>
                </c:pt>
                <c:pt idx="254">
                  <c:v>247.6</c:v>
                </c:pt>
                <c:pt idx="255">
                  <c:v>274.63</c:v>
                </c:pt>
                <c:pt idx="256">
                  <c:v>273.39</c:v>
                </c:pt>
                <c:pt idx="257">
                  <c:v>262.44</c:v>
                </c:pt>
                <c:pt idx="258">
                  <c:v>263.91000000000003</c:v>
                </c:pt>
                <c:pt idx="259">
                  <c:v>267.97000000000003</c:v>
                </c:pt>
                <c:pt idx="260">
                  <c:v>262.22000000000003</c:v>
                </c:pt>
                <c:pt idx="261">
                  <c:v>246.34</c:v>
                </c:pt>
                <c:pt idx="262">
                  <c:v>240.46</c:v>
                </c:pt>
                <c:pt idx="263">
                  <c:v>237.96</c:v>
                </c:pt>
                <c:pt idx="264">
                  <c:v>229.4</c:v>
                </c:pt>
                <c:pt idx="265">
                  <c:v>216.75</c:v>
                </c:pt>
                <c:pt idx="266">
                  <c:v>214.01</c:v>
                </c:pt>
                <c:pt idx="267">
                  <c:v>216.17</c:v>
                </c:pt>
                <c:pt idx="268">
                  <c:v>209.49</c:v>
                </c:pt>
                <c:pt idx="269">
                  <c:v>215.98</c:v>
                </c:pt>
                <c:pt idx="270">
                  <c:v>213.19</c:v>
                </c:pt>
                <c:pt idx="271">
                  <c:v>203.7</c:v>
                </c:pt>
                <c:pt idx="272">
                  <c:v>199.59</c:v>
                </c:pt>
                <c:pt idx="273">
                  <c:v>201.39</c:v>
                </c:pt>
                <c:pt idx="274">
                  <c:v>202.9</c:v>
                </c:pt>
                <c:pt idx="275">
                  <c:v>208.54</c:v>
                </c:pt>
                <c:pt idx="276">
                  <c:v>215.35</c:v>
                </c:pt>
                <c:pt idx="277">
                  <c:v>209.76</c:v>
                </c:pt>
                <c:pt idx="278">
                  <c:v>208.35</c:v>
                </c:pt>
                <c:pt idx="279">
                  <c:v>208.93</c:v>
                </c:pt>
                <c:pt idx="280">
                  <c:v>210.7</c:v>
                </c:pt>
                <c:pt idx="281">
                  <c:v>215.57</c:v>
                </c:pt>
                <c:pt idx="282">
                  <c:v>218.29</c:v>
                </c:pt>
                <c:pt idx="283">
                  <c:v>215.44</c:v>
                </c:pt>
                <c:pt idx="284">
                  <c:v>218.58</c:v>
                </c:pt>
                <c:pt idx="285">
                  <c:v>220.7</c:v>
                </c:pt>
                <c:pt idx="286">
                  <c:v>229.18</c:v>
                </c:pt>
                <c:pt idx="287">
                  <c:v>236.29</c:v>
                </c:pt>
                <c:pt idx="288">
                  <c:v>239.84</c:v>
                </c:pt>
                <c:pt idx="289">
                  <c:v>239.76</c:v>
                </c:pt>
                <c:pt idx="290">
                  <c:v>241.4</c:v>
                </c:pt>
                <c:pt idx="291">
                  <c:v>247.02</c:v>
                </c:pt>
                <c:pt idx="292">
                  <c:v>225.54</c:v>
                </c:pt>
                <c:pt idx="293">
                  <c:v>225.72</c:v>
                </c:pt>
                <c:pt idx="294">
                  <c:v>231.49</c:v>
                </c:pt>
                <c:pt idx="295">
                  <c:v>225.38</c:v>
                </c:pt>
                <c:pt idx="296">
                  <c:v>223.65</c:v>
                </c:pt>
                <c:pt idx="297">
                  <c:v>228.69</c:v>
                </c:pt>
                <c:pt idx="298">
                  <c:v>230.52</c:v>
                </c:pt>
                <c:pt idx="299">
                  <c:v>233.14</c:v>
                </c:pt>
                <c:pt idx="300">
                  <c:v>225.88</c:v>
                </c:pt>
                <c:pt idx="301">
                  <c:v>221.76</c:v>
                </c:pt>
                <c:pt idx="302">
                  <c:v>227.75</c:v>
                </c:pt>
                <c:pt idx="303">
                  <c:v>230.81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F-5346-A0D0-56A24839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624783"/>
        <c:axId val="1719598639"/>
      </c:lineChart>
      <c:catAx>
        <c:axId val="17816247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719598639"/>
        <c:crosses val="autoZero"/>
        <c:auto val="1"/>
        <c:lblAlgn val="ctr"/>
        <c:lblOffset val="100"/>
        <c:noMultiLvlLbl val="0"/>
      </c:catAx>
      <c:valAx>
        <c:axId val="171959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781624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Inflaçao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4.3488482277824154E-2"/>
          <c:y val="1.2797202797202797E-2"/>
          <c:w val="0.93358888161902398"/>
          <c:h val="0.79477800414808286"/>
        </c:manualLayout>
      </c:layout>
      <c:lineChart>
        <c:grouping val="standard"/>
        <c:varyColors val="0"/>
        <c:ser>
          <c:idx val="0"/>
          <c:order val="0"/>
          <c:tx>
            <c:v>CPI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'[1]CPI USA'!$A$12:$A$70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'[1]CPI USA'!$C$12:$C$70</c:f>
              <c:numCache>
                <c:formatCode>General</c:formatCode>
                <c:ptCount val="59"/>
                <c:pt idx="0">
                  <c:v>1.4579759862778601</c:v>
                </c:pt>
                <c:pt idx="1">
                  <c:v>1.07072414764723</c:v>
                </c:pt>
                <c:pt idx="2">
                  <c:v>1.1987733482018501</c:v>
                </c:pt>
                <c:pt idx="3">
                  <c:v>1.2396694214876001</c:v>
                </c:pt>
                <c:pt idx="4">
                  <c:v>1.27891156462583</c:v>
                </c:pt>
                <c:pt idx="5">
                  <c:v>1.5851692638366901</c:v>
                </c:pt>
                <c:pt idx="6">
                  <c:v>3.0150753768843899</c:v>
                </c:pt>
                <c:pt idx="7">
                  <c:v>2.7727856225930698</c:v>
                </c:pt>
                <c:pt idx="8">
                  <c:v>4.2717961528853401</c:v>
                </c:pt>
                <c:pt idx="9">
                  <c:v>5.4623862002874999</c:v>
                </c:pt>
                <c:pt idx="10">
                  <c:v>5.8382553384825302</c:v>
                </c:pt>
                <c:pt idx="11">
                  <c:v>4.2927666881304498</c:v>
                </c:pt>
                <c:pt idx="12">
                  <c:v>3.2722782465528302</c:v>
                </c:pt>
                <c:pt idx="13">
                  <c:v>6.1777600637704104</c:v>
                </c:pt>
                <c:pt idx="14">
                  <c:v>11.0548048048048</c:v>
                </c:pt>
                <c:pt idx="15">
                  <c:v>9.14314686496534</c:v>
                </c:pt>
                <c:pt idx="16">
                  <c:v>5.7448126354908498</c:v>
                </c:pt>
                <c:pt idx="17">
                  <c:v>6.5016839947283902</c:v>
                </c:pt>
                <c:pt idx="18">
                  <c:v>7.6309638388560197</c:v>
                </c:pt>
                <c:pt idx="19">
                  <c:v>11.2544711292795</c:v>
                </c:pt>
                <c:pt idx="20">
                  <c:v>13.549201974968399</c:v>
                </c:pt>
                <c:pt idx="21">
                  <c:v>10.3347153402771</c:v>
                </c:pt>
                <c:pt idx="22">
                  <c:v>6.1314270002749396</c:v>
                </c:pt>
                <c:pt idx="23">
                  <c:v>3.2124352331606301</c:v>
                </c:pt>
                <c:pt idx="24">
                  <c:v>4.3005354752342697</c:v>
                </c:pt>
                <c:pt idx="25">
                  <c:v>3.5456441520936899</c:v>
                </c:pt>
                <c:pt idx="26">
                  <c:v>1.8980477223427501</c:v>
                </c:pt>
                <c:pt idx="27">
                  <c:v>3.6645632175169101</c:v>
                </c:pt>
                <c:pt idx="28">
                  <c:v>4.0777411074440799</c:v>
                </c:pt>
                <c:pt idx="29">
                  <c:v>4.8270030300894904</c:v>
                </c:pt>
                <c:pt idx="30">
                  <c:v>5.3979564399032203</c:v>
                </c:pt>
                <c:pt idx="31">
                  <c:v>4.2349639645385304</c:v>
                </c:pt>
                <c:pt idx="32">
                  <c:v>3.0288196781496999</c:v>
                </c:pt>
                <c:pt idx="33">
                  <c:v>2.9516569663855399</c:v>
                </c:pt>
                <c:pt idx="34">
                  <c:v>2.6074415921546001</c:v>
                </c:pt>
                <c:pt idx="35">
                  <c:v>2.8054196885365501</c:v>
                </c:pt>
                <c:pt idx="36">
                  <c:v>2.9312041999343998</c:v>
                </c:pt>
                <c:pt idx="37">
                  <c:v>2.33768993730741</c:v>
                </c:pt>
                <c:pt idx="38">
                  <c:v>1.5522790987436199</c:v>
                </c:pt>
                <c:pt idx="39">
                  <c:v>2.1880271969735801</c:v>
                </c:pt>
                <c:pt idx="40">
                  <c:v>3.3768572714993499</c:v>
                </c:pt>
                <c:pt idx="41">
                  <c:v>2.8261711188540199</c:v>
                </c:pt>
                <c:pt idx="42">
                  <c:v>1.5860316265060299</c:v>
                </c:pt>
                <c:pt idx="43">
                  <c:v>2.2700949733611302</c:v>
                </c:pt>
                <c:pt idx="44">
                  <c:v>2.67723669309173</c:v>
                </c:pt>
                <c:pt idx="45">
                  <c:v>3.3927468454954699</c:v>
                </c:pt>
                <c:pt idx="46">
                  <c:v>3.2259441007040701</c:v>
                </c:pt>
                <c:pt idx="47">
                  <c:v>2.8526724815013602</c:v>
                </c:pt>
                <c:pt idx="48">
                  <c:v>3.8391002966510102</c:v>
                </c:pt>
                <c:pt idx="49">
                  <c:v>-0.35554626629975</c:v>
                </c:pt>
                <c:pt idx="50">
                  <c:v>1.64004344238989</c:v>
                </c:pt>
                <c:pt idx="51">
                  <c:v>3.1568415686220601</c:v>
                </c:pt>
                <c:pt idx="52">
                  <c:v>2.0693372652605899</c:v>
                </c:pt>
                <c:pt idx="53">
                  <c:v>1.46483265562714</c:v>
                </c:pt>
                <c:pt idx="54">
                  <c:v>1.62222297740821</c:v>
                </c:pt>
                <c:pt idx="55">
                  <c:v>0.118627135552435</c:v>
                </c:pt>
                <c:pt idx="56">
                  <c:v>1.26158320570537</c:v>
                </c:pt>
                <c:pt idx="57">
                  <c:v>2.1301100036596301</c:v>
                </c:pt>
                <c:pt idx="58">
                  <c:v>2.4425832969281802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E-4444-A7F4-2644FCE15B08}"/>
            </c:ext>
          </c:extLst>
        </c:ser>
        <c:ser>
          <c:idx val="1"/>
          <c:order val="1"/>
          <c:tx>
            <c:v>IPC Brasil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'[1]CPI USA'!$A$12:$A$70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'[1]CPI USA'!$D$12:$D$70</c:f>
              <c:numCache>
                <c:formatCode>General</c:formatCode>
                <c:ptCount val="59"/>
                <c:pt idx="38">
                  <c:v>3.19507629280056</c:v>
                </c:pt>
                <c:pt idx="39">
                  <c:v>4.8584474990266804</c:v>
                </c:pt>
                <c:pt idx="40">
                  <c:v>7.0441410594726603</c:v>
                </c:pt>
                <c:pt idx="41">
                  <c:v>6.8403590248752497</c:v>
                </c:pt>
                <c:pt idx="42">
                  <c:v>8.4501643770833006</c:v>
                </c:pt>
                <c:pt idx="43">
                  <c:v>14.714919722814701</c:v>
                </c:pt>
                <c:pt idx="44">
                  <c:v>6.5971850998596198</c:v>
                </c:pt>
                <c:pt idx="45">
                  <c:v>6.8695372089896498</c:v>
                </c:pt>
                <c:pt idx="46">
                  <c:v>4.1835681289690196</c:v>
                </c:pt>
                <c:pt idx="47">
                  <c:v>3.6412729910265398</c:v>
                </c:pt>
                <c:pt idx="48">
                  <c:v>5.6785939028417101</c:v>
                </c:pt>
                <c:pt idx="49">
                  <c:v>4.8880347987680404</c:v>
                </c:pt>
                <c:pt idx="50">
                  <c:v>5.0387269010806603</c:v>
                </c:pt>
                <c:pt idx="51">
                  <c:v>6.6363693525320402</c:v>
                </c:pt>
                <c:pt idx="52">
                  <c:v>5.4035533905600603</c:v>
                </c:pt>
                <c:pt idx="53">
                  <c:v>6.2043359483982501</c:v>
                </c:pt>
                <c:pt idx="54">
                  <c:v>6.3291522271277598</c:v>
                </c:pt>
                <c:pt idx="55">
                  <c:v>9.0298071857748994</c:v>
                </c:pt>
                <c:pt idx="56">
                  <c:v>8.7391282995987893</c:v>
                </c:pt>
                <c:pt idx="57">
                  <c:v>3.4463678323473799</c:v>
                </c:pt>
                <c:pt idx="58">
                  <c:v>3.6648502837672399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E-4444-A7F4-2644FCE1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507072"/>
        <c:axId val="97110720"/>
      </c:lineChart>
      <c:catAx>
        <c:axId val="5255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97110720"/>
        <c:crossesAt val="0"/>
        <c:auto val="0"/>
        <c:lblAlgn val="ctr"/>
        <c:lblOffset val="100"/>
        <c:noMultiLvlLbl val="0"/>
      </c:catAx>
      <c:valAx>
        <c:axId val="971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2550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PIB REAL (R$ 2019) deflacionado pelo US$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20191228 SISTEMA GERADOR DO'!$J$5:$J$29</c:f>
              <c:numCache>
                <c:formatCode>0</c:formatCod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numCache>
            </c:numRef>
          </c:cat>
          <c:val>
            <c:numRef>
              <c:f>'PIB 20191228 SISTEMA GERADOR DO'!$T$5:$T$29</c:f>
              <c:numCache>
                <c:formatCode>0</c:formatCode>
                <c:ptCount val="25"/>
                <c:pt idx="0">
                  <c:v>2253910.5324005643</c:v>
                </c:pt>
                <c:pt idx="1">
                  <c:v>2365214.160321827</c:v>
                </c:pt>
                <c:pt idx="2">
                  <c:v>2389812.5384989497</c:v>
                </c:pt>
                <c:pt idx="3">
                  <c:v>2284236.9934376008</c:v>
                </c:pt>
                <c:pt idx="4">
                  <c:v>1578212.9109681973</c:v>
                </c:pt>
                <c:pt idx="5">
                  <c:v>1607226.591362634</c:v>
                </c:pt>
                <c:pt idx="6">
                  <c:v>1205816.4721845794</c:v>
                </c:pt>
                <c:pt idx="7">
                  <c:v>1144011.7138946289</c:v>
                </c:pt>
                <c:pt idx="8">
                  <c:v>1206416.7398224184</c:v>
                </c:pt>
                <c:pt idx="9">
                  <c:v>1194398.5091609138</c:v>
                </c:pt>
                <c:pt idx="10">
                  <c:v>1678377.4126402871</c:v>
                </c:pt>
                <c:pt idx="11">
                  <c:v>1949088.5114084706</c:v>
                </c:pt>
                <c:pt idx="12">
                  <c:v>2440501.6385220997</c:v>
                </c:pt>
                <c:pt idx="13">
                  <c:v>2938905.6479125172</c:v>
                </c:pt>
                <c:pt idx="14">
                  <c:v>2852877.3719034023</c:v>
                </c:pt>
                <c:pt idx="15">
                  <c:v>3634544.769411853</c:v>
                </c:pt>
                <c:pt idx="16">
                  <c:v>4045249.6244485877</c:v>
                </c:pt>
                <c:pt idx="17">
                  <c:v>3687962.8443238297</c:v>
                </c:pt>
                <c:pt idx="18">
                  <c:v>3445952.3697224269</c:v>
                </c:pt>
                <c:pt idx="19">
                  <c:v>3306453.0511773559</c:v>
                </c:pt>
                <c:pt idx="20">
                  <c:v>2292443.6282726768</c:v>
                </c:pt>
                <c:pt idx="21">
                  <c:v>2211775.3490909943</c:v>
                </c:pt>
                <c:pt idx="22">
                  <c:v>2474381.0152084935</c:v>
                </c:pt>
                <c:pt idx="23">
                  <c:v>2080966.2975816273</c:v>
                </c:pt>
                <c:pt idx="24">
                  <c:v>1896662.3137974681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D-EB49-9CB7-67CC0BE1B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785696"/>
        <c:axId val="1"/>
      </c:lineChart>
      <c:catAx>
        <c:axId val="716785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1678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PIB nominal deflacionado pelo US$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20191228 SISTEMA GERADOR DO'!$J$5:$J$29</c:f>
              <c:numCache>
                <c:formatCode>0</c:formatCod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numCache>
            </c:numRef>
          </c:cat>
          <c:val>
            <c:numRef>
              <c:f>'PIB 20191228 SISTEMA GERADOR DO'!$AD$5:$AD$29</c:f>
              <c:numCache>
                <c:formatCode>_(* #,##0.00_);_(* \(#,##0.00\);_(* "-"??_);_(@_)</c:formatCode>
                <c:ptCount val="25"/>
                <c:pt idx="0">
                  <c:v>767382.17391304346</c:v>
                </c:pt>
                <c:pt idx="1">
                  <c:v>846300.59405940596</c:v>
                </c:pt>
                <c:pt idx="2">
                  <c:v>881564.07407407393</c:v>
                </c:pt>
                <c:pt idx="3">
                  <c:v>864095.68965517252</c:v>
                </c:pt>
                <c:pt idx="4">
                  <c:v>600945.02762430941</c:v>
                </c:pt>
                <c:pt idx="5">
                  <c:v>655241.58469945355</c:v>
                </c:pt>
                <c:pt idx="6">
                  <c:v>511803.74468085106</c:v>
                </c:pt>
                <c:pt idx="7">
                  <c:v>506390.23809523811</c:v>
                </c:pt>
                <c:pt idx="8">
                  <c:v>559592.96416938107</c:v>
                </c:pt>
                <c:pt idx="9">
                  <c:v>607265.80204778153</c:v>
                </c:pt>
                <c:pt idx="10">
                  <c:v>893244.65020576131</c:v>
                </c:pt>
                <c:pt idx="11">
                  <c:v>1105252.2477064219</c:v>
                </c:pt>
                <c:pt idx="12">
                  <c:v>1395006.6153846153</c:v>
                </c:pt>
                <c:pt idx="13">
                  <c:v>1690110.3804347825</c:v>
                </c:pt>
                <c:pt idx="14">
                  <c:v>1674894.1708542714</c:v>
                </c:pt>
                <c:pt idx="15">
                  <c:v>2207867.6136363638</c:v>
                </c:pt>
                <c:pt idx="16">
                  <c:v>2620588.0239520958</c:v>
                </c:pt>
                <c:pt idx="17">
                  <c:v>2469107.6923076925</c:v>
                </c:pt>
                <c:pt idx="18">
                  <c:v>2468342.1296296297</c:v>
                </c:pt>
                <c:pt idx="19">
                  <c:v>2459128.9361702125</c:v>
                </c:pt>
                <c:pt idx="20">
                  <c:v>1795145.8083832336</c:v>
                </c:pt>
                <c:pt idx="21">
                  <c:v>1801531.0344827587</c:v>
                </c:pt>
                <c:pt idx="22">
                  <c:v>2063736.3636363638</c:v>
                </c:pt>
                <c:pt idx="23">
                  <c:v>1887445.506849315</c:v>
                </c:pt>
                <c:pt idx="24">
                  <c:v>1832523.9746835444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D-9041-A944-80F760359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04608"/>
        <c:axId val="1"/>
      </c:lineChart>
      <c:catAx>
        <c:axId val="686604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8660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PIB nominal1995/2019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20191228 SISTEMA GERADOR DO'!$J$5:$J$29</c:f>
              <c:numCache>
                <c:formatCode>0</c:formatCod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numCache>
            </c:numRef>
          </c:cat>
          <c:val>
            <c:numRef>
              <c:f>'PIB 20191228 SISTEMA GERADOR DO'!$K$4:$K$29</c:f>
              <c:numCache>
                <c:formatCode>#,##0.00</c:formatCode>
                <c:ptCount val="26"/>
                <c:pt idx="0">
                  <c:v>349204.7</c:v>
                </c:pt>
                <c:pt idx="1">
                  <c:v>705991.6</c:v>
                </c:pt>
                <c:pt idx="2">
                  <c:v>854763.6</c:v>
                </c:pt>
                <c:pt idx="3">
                  <c:v>952089.2</c:v>
                </c:pt>
                <c:pt idx="4">
                  <c:v>1002351</c:v>
                </c:pt>
                <c:pt idx="5">
                  <c:v>1087710.5</c:v>
                </c:pt>
                <c:pt idx="6">
                  <c:v>1199092.1000000001</c:v>
                </c:pt>
                <c:pt idx="7">
                  <c:v>1202738.8</c:v>
                </c:pt>
                <c:pt idx="8">
                  <c:v>1488787.3</c:v>
                </c:pt>
                <c:pt idx="9">
                  <c:v>1717950.4</c:v>
                </c:pt>
                <c:pt idx="10">
                  <c:v>1779288.8</c:v>
                </c:pt>
                <c:pt idx="11">
                  <c:v>2170584.5</c:v>
                </c:pt>
                <c:pt idx="12">
                  <c:v>2409449.9</c:v>
                </c:pt>
                <c:pt idx="13">
                  <c:v>2720262.9</c:v>
                </c:pt>
                <c:pt idx="14">
                  <c:v>3109803.1</c:v>
                </c:pt>
                <c:pt idx="15">
                  <c:v>3333039.4</c:v>
                </c:pt>
                <c:pt idx="16">
                  <c:v>3885847</c:v>
                </c:pt>
                <c:pt idx="17">
                  <c:v>4376382</c:v>
                </c:pt>
                <c:pt idx="18">
                  <c:v>4814760</c:v>
                </c:pt>
                <c:pt idx="19">
                  <c:v>5331619</c:v>
                </c:pt>
                <c:pt idx="20">
                  <c:v>5778953</c:v>
                </c:pt>
                <c:pt idx="21">
                  <c:v>5995787</c:v>
                </c:pt>
                <c:pt idx="22">
                  <c:v>6269328</c:v>
                </c:pt>
                <c:pt idx="23">
                  <c:v>6583319</c:v>
                </c:pt>
                <c:pt idx="24">
                  <c:v>6889176.0999999996</c:v>
                </c:pt>
                <c:pt idx="25">
                  <c:v>7238469.7000000002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2-6F4E-8A67-0451707C9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461888"/>
        <c:axId val="1"/>
      </c:lineChart>
      <c:catAx>
        <c:axId val="68646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8646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IGP (% a.a.)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20191228 SISTEMA GERADOR DO'!$J$5:$J$29</c:f>
              <c:numCache>
                <c:formatCode>0</c:formatCode>
                <c:ptCount val="2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numCache>
            </c:numRef>
          </c:cat>
          <c:val>
            <c:numRef>
              <c:f>'PIB 20191228 SISTEMA GERADOR DO'!$M$5:$M$29</c:f>
              <c:numCache>
                <c:formatCode>0%</c:formatCode>
                <c:ptCount val="25"/>
                <c:pt idx="0">
                  <c:v>0.14237375181354883</c:v>
                </c:pt>
                <c:pt idx="1">
                  <c:v>8.3890534730056032E-2</c:v>
                </c:pt>
                <c:pt idx="2">
                  <c:v>6.7377825199515629E-2</c:v>
                </c:pt>
                <c:pt idx="3">
                  <c:v>1.7281607121212073E-2</c:v>
                </c:pt>
                <c:pt idx="4">
                  <c:v>0.17334207946486568</c:v>
                </c:pt>
                <c:pt idx="5">
                  <c:v>9.6862973716034473E-2</c:v>
                </c:pt>
                <c:pt idx="6">
                  <c:v>9.6862973716034473E-2</c:v>
                </c:pt>
                <c:pt idx="7">
                  <c:v>0.10326780031818861</c:v>
                </c:pt>
                <c:pt idx="8">
                  <c:v>0.18903628756879365</c:v>
                </c:pt>
                <c:pt idx="9">
                  <c:v>8.7879106958454356E-2</c:v>
                </c:pt>
                <c:pt idx="10">
                  <c:v>0.11548877327743767</c:v>
                </c:pt>
                <c:pt idx="11">
                  <c:v>1.4023197770686835E-2</c:v>
                </c:pt>
                <c:pt idx="12">
                  <c:v>1.0571392300814185E-2</c:v>
                </c:pt>
                <c:pt idx="13">
                  <c:v>3.5565861965501711E-2</c:v>
                </c:pt>
                <c:pt idx="14">
                  <c:v>5.7139230081418413E-2</c:v>
                </c:pt>
                <c:pt idx="15">
                  <c:v>0.10253680303488832</c:v>
                </c:pt>
                <c:pt idx="16">
                  <c:v>0.05</c:v>
                </c:pt>
                <c:pt idx="17">
                  <c:v>9.7582500891506108E-2</c:v>
                </c:pt>
                <c:pt idx="18">
                  <c:v>5.1496751893380655E-2</c:v>
                </c:pt>
                <c:pt idx="19">
                  <c:v>6.7539067203574055E-2</c:v>
                </c:pt>
                <c:pt idx="20">
                  <c:v>4.9303821102746781E-2</c:v>
                </c:pt>
                <c:pt idx="21">
                  <c:v>2.8738657336604634E-2</c:v>
                </c:pt>
                <c:pt idx="22">
                  <c:v>9.6450626701471975E-2</c:v>
                </c:pt>
                <c:pt idx="23">
                  <c:v>6.7530531361063684E-2</c:v>
                </c:pt>
                <c:pt idx="24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9-4442-ABD1-33874F770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759264"/>
        <c:axId val="1"/>
      </c:lineChart>
      <c:catAx>
        <c:axId val="716759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1675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DESEMPREGO ABERTO (IBGE)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DESEMPREGO ABERTO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desemprego!$A$2:$A$108</c:f>
              <c:numCache>
                <c:formatCode>mmm\-yy</c:formatCode>
                <c:ptCount val="107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</c:numCache>
            </c:numRef>
          </c:cat>
          <c:val>
            <c:numRef>
              <c:f>desemprego!$B$2:$B$108</c:f>
              <c:numCache>
                <c:formatCode>General</c:formatCode>
                <c:ptCount val="107"/>
                <c:pt idx="0">
                  <c:v>7.9</c:v>
                </c:pt>
                <c:pt idx="1">
                  <c:v>7.7</c:v>
                </c:pt>
                <c:pt idx="2">
                  <c:v>7.6</c:v>
                </c:pt>
                <c:pt idx="3">
                  <c:v>7.5</c:v>
                </c:pt>
                <c:pt idx="4">
                  <c:v>7.4</c:v>
                </c:pt>
                <c:pt idx="5">
                  <c:v>7.3</c:v>
                </c:pt>
                <c:pt idx="6">
                  <c:v>7.1</c:v>
                </c:pt>
                <c:pt idx="7">
                  <c:v>6.9</c:v>
                </c:pt>
                <c:pt idx="8">
                  <c:v>6.8</c:v>
                </c:pt>
                <c:pt idx="9">
                  <c:v>6.9</c:v>
                </c:pt>
                <c:pt idx="10">
                  <c:v>7.2</c:v>
                </c:pt>
                <c:pt idx="11">
                  <c:v>7.7</c:v>
                </c:pt>
                <c:pt idx="12">
                  <c:v>8</c:v>
                </c:pt>
                <c:pt idx="13">
                  <c:v>7.8</c:v>
                </c:pt>
                <c:pt idx="14">
                  <c:v>7.6</c:v>
                </c:pt>
                <c:pt idx="15">
                  <c:v>7.4</c:v>
                </c:pt>
                <c:pt idx="16">
                  <c:v>7.3</c:v>
                </c:pt>
                <c:pt idx="17">
                  <c:v>7.1</c:v>
                </c:pt>
                <c:pt idx="18">
                  <c:v>6.9</c:v>
                </c:pt>
                <c:pt idx="19">
                  <c:v>6.7</c:v>
                </c:pt>
                <c:pt idx="20">
                  <c:v>6.5</c:v>
                </c:pt>
                <c:pt idx="21">
                  <c:v>6.2</c:v>
                </c:pt>
                <c:pt idx="22">
                  <c:v>6.4</c:v>
                </c:pt>
                <c:pt idx="23">
                  <c:v>6.7</c:v>
                </c:pt>
                <c:pt idx="24">
                  <c:v>7.2</c:v>
                </c:pt>
                <c:pt idx="25">
                  <c:v>7.1</c:v>
                </c:pt>
                <c:pt idx="26">
                  <c:v>7</c:v>
                </c:pt>
                <c:pt idx="27">
                  <c:v>6.8</c:v>
                </c:pt>
                <c:pt idx="28">
                  <c:v>6.9</c:v>
                </c:pt>
                <c:pt idx="29">
                  <c:v>6.9</c:v>
                </c:pt>
                <c:pt idx="30">
                  <c:v>6.8</c:v>
                </c:pt>
                <c:pt idx="31">
                  <c:v>6.6</c:v>
                </c:pt>
                <c:pt idx="32">
                  <c:v>6.5</c:v>
                </c:pt>
                <c:pt idx="33">
                  <c:v>6.5</c:v>
                </c:pt>
                <c:pt idx="34">
                  <c:v>6.8</c:v>
                </c:pt>
                <c:pt idx="35">
                  <c:v>7.4</c:v>
                </c:pt>
                <c:pt idx="36">
                  <c:v>7.9</c:v>
                </c:pt>
                <c:pt idx="37">
                  <c:v>8</c:v>
                </c:pt>
                <c:pt idx="38">
                  <c:v>8.1</c:v>
                </c:pt>
                <c:pt idx="39">
                  <c:v>8.3000000000000007</c:v>
                </c:pt>
                <c:pt idx="40">
                  <c:v>8.5</c:v>
                </c:pt>
                <c:pt idx="41">
                  <c:v>8.6999999999999993</c:v>
                </c:pt>
                <c:pt idx="42">
                  <c:v>8.9</c:v>
                </c:pt>
                <c:pt idx="43">
                  <c:v>8.9</c:v>
                </c:pt>
                <c:pt idx="44">
                  <c:v>9</c:v>
                </c:pt>
                <c:pt idx="45">
                  <c:v>8.9</c:v>
                </c:pt>
                <c:pt idx="46">
                  <c:v>9.5</c:v>
                </c:pt>
                <c:pt idx="47">
                  <c:v>10.199999999999999</c:v>
                </c:pt>
                <c:pt idx="48">
                  <c:v>10.9</c:v>
                </c:pt>
                <c:pt idx="49">
                  <c:v>11.2</c:v>
                </c:pt>
                <c:pt idx="50">
                  <c:v>11.2</c:v>
                </c:pt>
                <c:pt idx="51">
                  <c:v>11.3</c:v>
                </c:pt>
                <c:pt idx="52">
                  <c:v>11.6</c:v>
                </c:pt>
                <c:pt idx="53">
                  <c:v>11.8</c:v>
                </c:pt>
                <c:pt idx="54">
                  <c:v>11.8</c:v>
                </c:pt>
                <c:pt idx="55">
                  <c:v>11.8</c:v>
                </c:pt>
                <c:pt idx="56">
                  <c:v>11.8</c:v>
                </c:pt>
                <c:pt idx="57">
                  <c:v>12</c:v>
                </c:pt>
                <c:pt idx="58">
                  <c:v>12.6</c:v>
                </c:pt>
                <c:pt idx="59">
                  <c:v>13.2</c:v>
                </c:pt>
                <c:pt idx="60">
                  <c:v>13.7</c:v>
                </c:pt>
                <c:pt idx="61">
                  <c:v>13.6</c:v>
                </c:pt>
                <c:pt idx="62">
                  <c:v>13.3</c:v>
                </c:pt>
                <c:pt idx="63">
                  <c:v>13</c:v>
                </c:pt>
                <c:pt idx="64">
                  <c:v>12.8</c:v>
                </c:pt>
                <c:pt idx="65">
                  <c:v>12.6</c:v>
                </c:pt>
                <c:pt idx="66">
                  <c:v>12.4</c:v>
                </c:pt>
                <c:pt idx="67">
                  <c:v>12.2</c:v>
                </c:pt>
                <c:pt idx="68">
                  <c:v>12</c:v>
                </c:pt>
                <c:pt idx="69">
                  <c:v>11.8</c:v>
                </c:pt>
                <c:pt idx="70">
                  <c:v>12.2</c:v>
                </c:pt>
                <c:pt idx="71">
                  <c:v>12.6</c:v>
                </c:pt>
                <c:pt idx="72">
                  <c:v>13.1</c:v>
                </c:pt>
                <c:pt idx="73">
                  <c:v>12.9</c:v>
                </c:pt>
                <c:pt idx="74">
                  <c:v>12.7</c:v>
                </c:pt>
                <c:pt idx="75">
                  <c:v>12.4</c:v>
                </c:pt>
                <c:pt idx="76">
                  <c:v>12.3</c:v>
                </c:pt>
                <c:pt idx="77">
                  <c:v>12.1</c:v>
                </c:pt>
                <c:pt idx="78">
                  <c:v>11.9</c:v>
                </c:pt>
                <c:pt idx="79">
                  <c:v>11.7</c:v>
                </c:pt>
                <c:pt idx="80">
                  <c:v>11.6</c:v>
                </c:pt>
                <c:pt idx="81">
                  <c:v>11.6</c:v>
                </c:pt>
                <c:pt idx="82">
                  <c:v>12</c:v>
                </c:pt>
                <c:pt idx="83">
                  <c:v>12.4</c:v>
                </c:pt>
                <c:pt idx="84">
                  <c:v>12.7</c:v>
                </c:pt>
                <c:pt idx="85">
                  <c:v>12.5</c:v>
                </c:pt>
                <c:pt idx="86">
                  <c:v>12.3</c:v>
                </c:pt>
                <c:pt idx="87">
                  <c:v>12</c:v>
                </c:pt>
                <c:pt idx="88">
                  <c:v>11.8</c:v>
                </c:pt>
                <c:pt idx="89">
                  <c:v>11.8</c:v>
                </c:pt>
                <c:pt idx="90">
                  <c:v>11.8</c:v>
                </c:pt>
                <c:pt idx="91">
                  <c:v>11.6</c:v>
                </c:pt>
                <c:pt idx="92">
                  <c:v>11.2</c:v>
                </c:pt>
                <c:pt idx="93">
                  <c:v>11</c:v>
                </c:pt>
                <c:pt idx="94">
                  <c:v>11.2</c:v>
                </c:pt>
                <c:pt idx="95">
                  <c:v>11.6</c:v>
                </c:pt>
                <c:pt idx="96">
                  <c:v>12.2</c:v>
                </c:pt>
                <c:pt idx="97">
                  <c:v>12.6</c:v>
                </c:pt>
                <c:pt idx="98">
                  <c:v>12.9</c:v>
                </c:pt>
                <c:pt idx="99">
                  <c:v>13.3</c:v>
                </c:pt>
                <c:pt idx="100">
                  <c:v>13.8</c:v>
                </c:pt>
                <c:pt idx="101">
                  <c:v>14.4</c:v>
                </c:pt>
                <c:pt idx="102">
                  <c:v>14.6</c:v>
                </c:pt>
                <c:pt idx="103">
                  <c:v>14.3</c:v>
                </c:pt>
                <c:pt idx="104">
                  <c:v>14.1</c:v>
                </c:pt>
                <c:pt idx="105">
                  <c:v>13.9</c:v>
                </c:pt>
                <c:pt idx="10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0-E740-98A4-42E058AE5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570496"/>
        <c:axId val="719031968"/>
      </c:lineChart>
      <c:dateAx>
        <c:axId val="742570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19031968"/>
        <c:crosses val="autoZero"/>
        <c:auto val="1"/>
        <c:lblOffset val="100"/>
        <c:baseTimeUnit val="months"/>
      </c:dateAx>
      <c:valAx>
        <c:axId val="71903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4257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[2]Ark1!$C$3:$C$120</c:f>
              <c:strCache>
                <c:ptCount val="1"/>
                <c:pt idx="0">
                  <c:v>5,63 5,91 5,99 6,01 6,3 6,51 6,55 6,71 6,87 7,23 7,31 6,97 6,64 6,5 6,22 5,85 5,24 5,1 4,99 4,92 5,2 5,24 5,28 5,45 5,53 5,84 6,15 6,31 6,59 6,49 6,5 6,7 6,27 6,09 5,86 5,84 5,77 5,91 5,59 5,68 6,15 6,28 6,37 6,52 6,5 6,51 6,75 6,59 6,56 6,41 7,14 7,7 8,1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[2]Ark1!$C$121</c:f>
              <c:numCache>
                <c:formatCode>General</c:formatCode>
                <c:ptCount val="1"/>
                <c:pt idx="0">
                  <c:v>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7-E54A-BFBE-900FC7DD6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239280"/>
        <c:axId val="743957280"/>
      </c:lineChart>
      <c:catAx>
        <c:axId val="719239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43957280"/>
        <c:crosses val="autoZero"/>
        <c:auto val="1"/>
        <c:lblAlgn val="ctr"/>
        <c:lblOffset val="100"/>
        <c:noMultiLvlLbl val="0"/>
      </c:catAx>
      <c:valAx>
        <c:axId val="74395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1923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[2]Ark1!$A$3:$A$121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[2]Ark1!$C$3:$C$121</c:f>
              <c:numCache>
                <c:formatCode>General</c:formatCod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5.0999999999999996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8.1300000000000008</c:v>
                </c:pt>
                <c:pt idx="53">
                  <c:v>8.17</c:v>
                </c:pt>
                <c:pt idx="54">
                  <c:v>8.4700000000000006</c:v>
                </c:pt>
                <c:pt idx="55">
                  <c:v>8.89</c:v>
                </c:pt>
                <c:pt idx="56">
                  <c:v>9.56</c:v>
                </c:pt>
                <c:pt idx="57">
                  <c:v>9.5299999999999994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9.2799999999999994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8.9700000000000006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4.3899999999999997</c:v>
                </c:pt>
                <c:pt idx="92">
                  <c:v>4.4800000000000004</c:v>
                </c:pt>
                <c:pt idx="93">
                  <c:v>4.1900000000000004</c:v>
                </c:pt>
                <c:pt idx="94">
                  <c:v>4.53</c:v>
                </c:pt>
                <c:pt idx="95">
                  <c:v>4.5599999999999996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4.9400000000000004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4.3099999999999996</c:v>
                </c:pt>
                <c:pt idx="110">
                  <c:v>4.1900000000000004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4-1743-8444-8E32F75B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447968"/>
        <c:axId val="718457104"/>
      </c:lineChart>
      <c:catAx>
        <c:axId val="7434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18457104"/>
        <c:crosses val="autoZero"/>
        <c:auto val="1"/>
        <c:lblAlgn val="ctr"/>
        <c:lblOffset val="100"/>
        <c:noMultiLvlLbl val="0"/>
      </c:catAx>
      <c:valAx>
        <c:axId val="71845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434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IPCA (% a.a. 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IPCA!$A$3:$A$121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IPCA!$C$3:$C$121</c:f>
              <c:numCache>
                <c:formatCode>0.00</c:formatCod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5.0999999999999996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8.1300000000000008</c:v>
                </c:pt>
                <c:pt idx="53">
                  <c:v>8.17</c:v>
                </c:pt>
                <c:pt idx="54">
                  <c:v>8.4700000000000006</c:v>
                </c:pt>
                <c:pt idx="55">
                  <c:v>8.89</c:v>
                </c:pt>
                <c:pt idx="56">
                  <c:v>9.56</c:v>
                </c:pt>
                <c:pt idx="57">
                  <c:v>9.5299999999999994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9.2799999999999994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8.9700000000000006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4.3899999999999997</c:v>
                </c:pt>
                <c:pt idx="92">
                  <c:v>4.4800000000000004</c:v>
                </c:pt>
                <c:pt idx="93">
                  <c:v>4.1900000000000004</c:v>
                </c:pt>
                <c:pt idx="94">
                  <c:v>4.53</c:v>
                </c:pt>
                <c:pt idx="95">
                  <c:v>4.5599999999999996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4.9400000000000004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4.3099999999999996</c:v>
                </c:pt>
                <c:pt idx="110">
                  <c:v>4.1900000000000004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3-274D-B7E9-AFC0B4F6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938512"/>
        <c:axId val="740343904"/>
      </c:lineChart>
      <c:catAx>
        <c:axId val="7409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40343904"/>
        <c:crosses val="autoZero"/>
        <c:auto val="1"/>
        <c:lblAlgn val="ctr"/>
        <c:lblOffset val="100"/>
        <c:noMultiLvlLbl val="0"/>
      </c:catAx>
      <c:valAx>
        <c:axId val="7403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74093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673100</xdr:colOff>
      <xdr:row>32</xdr:row>
      <xdr:rowOff>190500</xdr:rowOff>
    </xdr:from>
    <xdr:to>
      <xdr:col>17</xdr:col>
      <xdr:colOff>571500</xdr:colOff>
      <xdr:row>46</xdr:row>
      <xdr:rowOff>114300</xdr:rowOff>
    </xdr:to>
    <xdr:graphicFrame macro="">
      <xdr:nvGraphicFramePr>
        <xdr:cNvPr id="1046" name="Chart 1">
          <a:extLst>
            <a:ext uri="{FF2B5EF4-FFF2-40B4-BE49-F238E27FC236}">
              <a16:creationId xmlns:a16="http://schemas.microsoft.com/office/drawing/2014/main" id="{B18D6963-8ADF-1443-9830-66019A3B6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749300</xdr:colOff>
      <xdr:row>33</xdr:row>
      <xdr:rowOff>139700</xdr:rowOff>
    </xdr:from>
    <xdr:to>
      <xdr:col>30</xdr:col>
      <xdr:colOff>749300</xdr:colOff>
      <xdr:row>47</xdr:row>
      <xdr:rowOff>38100</xdr:rowOff>
    </xdr:to>
    <xdr:graphicFrame macro="">
      <xdr:nvGraphicFramePr>
        <xdr:cNvPr id="1047" name="Chart 2">
          <a:extLst>
            <a:ext uri="{FF2B5EF4-FFF2-40B4-BE49-F238E27FC236}">
              <a16:creationId xmlns:a16="http://schemas.microsoft.com/office/drawing/2014/main" id="{7085A214-95E4-6B45-B5B8-BAFB19F09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787400</xdr:colOff>
      <xdr:row>31</xdr:row>
      <xdr:rowOff>114300</xdr:rowOff>
    </xdr:from>
    <xdr:to>
      <xdr:col>36</xdr:col>
      <xdr:colOff>406400</xdr:colOff>
      <xdr:row>45</xdr:row>
      <xdr:rowOff>12700</xdr:rowOff>
    </xdr:to>
    <xdr:graphicFrame macro="">
      <xdr:nvGraphicFramePr>
        <xdr:cNvPr id="1048" name="Chart 3">
          <a:extLst>
            <a:ext uri="{FF2B5EF4-FFF2-40B4-BE49-F238E27FC236}">
              <a16:creationId xmlns:a16="http://schemas.microsoft.com/office/drawing/2014/main" id="{59211C9B-762B-2947-96B8-9EA0317D9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177800</xdr:colOff>
      <xdr:row>31</xdr:row>
      <xdr:rowOff>0</xdr:rowOff>
    </xdr:from>
    <xdr:to>
      <xdr:col>12</xdr:col>
      <xdr:colOff>571500</xdr:colOff>
      <xdr:row>44</xdr:row>
      <xdr:rowOff>101600</xdr:rowOff>
    </xdr:to>
    <xdr:graphicFrame macro="">
      <xdr:nvGraphicFramePr>
        <xdr:cNvPr id="1049" name="Chart 4">
          <a:extLst>
            <a:ext uri="{FF2B5EF4-FFF2-40B4-BE49-F238E27FC236}">
              <a16:creationId xmlns:a16="http://schemas.microsoft.com/office/drawing/2014/main" id="{9432BEDC-C7E2-7343-B347-A47AA310A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279400</xdr:colOff>
      <xdr:row>10</xdr:row>
      <xdr:rowOff>88900</xdr:rowOff>
    </xdr:from>
    <xdr:to>
      <xdr:col>34</xdr:col>
      <xdr:colOff>622300</xdr:colOff>
      <xdr:row>23</xdr:row>
      <xdr:rowOff>190500</xdr:rowOff>
    </xdr:to>
    <xdr:graphicFrame macro="">
      <xdr:nvGraphicFramePr>
        <xdr:cNvPr id="1050" name="Chart 5">
          <a:extLst>
            <a:ext uri="{FF2B5EF4-FFF2-40B4-BE49-F238E27FC236}">
              <a16:creationId xmlns:a16="http://schemas.microsoft.com/office/drawing/2014/main" id="{F73BC4E5-C987-A748-89E3-BFEB344E3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81</xdr:row>
      <xdr:rowOff>88900</xdr:rowOff>
    </xdr:from>
    <xdr:to>
      <xdr:col>11</xdr:col>
      <xdr:colOff>184150</xdr:colOff>
      <xdr:row>102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3AA79-FAC7-4D4A-AD08-295CDB54A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165100</xdr:colOff>
      <xdr:row>123</xdr:row>
      <xdr:rowOff>190500</xdr:rowOff>
    </xdr:from>
    <xdr:to>
      <xdr:col>12</xdr:col>
      <xdr:colOff>609600</xdr:colOff>
      <xdr:row>137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8A2B8D-588E-D846-B0EE-BBE74E4BA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165100</xdr:colOff>
      <xdr:row>95</xdr:row>
      <xdr:rowOff>114300</xdr:rowOff>
    </xdr:from>
    <xdr:to>
      <xdr:col>13</xdr:col>
      <xdr:colOff>717550</xdr:colOff>
      <xdr:row>115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1F68FB-E439-D745-80FE-3B4B94A4A9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292100</xdr:colOff>
      <xdr:row>2</xdr:row>
      <xdr:rowOff>101600</xdr:rowOff>
    </xdr:from>
    <xdr:to>
      <xdr:col>13</xdr:col>
      <xdr:colOff>552450</xdr:colOff>
      <xdr:row>25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93D912-1FE8-5641-A683-3D23A89903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13</xdr:col>
      <xdr:colOff>63271</xdr:colOff>
      <xdr:row>33</xdr:row>
      <xdr:rowOff>159133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3C5A47-80CD-184E-AD37-31B0A6D03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207</xdr:row>
      <xdr:rowOff>63500</xdr:rowOff>
    </xdr:from>
    <xdr:to>
      <xdr:col>8</xdr:col>
      <xdr:colOff>635000</xdr:colOff>
      <xdr:row>228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4223F4-3310-3F48-AF15-EADA4095E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723900</xdr:colOff>
      <xdr:row>21</xdr:row>
      <xdr:rowOff>127000</xdr:rowOff>
    </xdr:from>
    <xdr:to>
      <xdr:col>42</xdr:col>
      <xdr:colOff>338669</xdr:colOff>
      <xdr:row>42</xdr:row>
      <xdr:rowOff>75288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31</xdr:col>
      <xdr:colOff>673100</xdr:colOff>
      <xdr:row>0</xdr:row>
      <xdr:rowOff>342900</xdr:rowOff>
    </xdr:from>
    <xdr:to>
      <xdr:col>42</xdr:col>
      <xdr:colOff>370516</xdr:colOff>
      <xdr:row>13</xdr:row>
      <xdr:rowOff>176021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31</xdr:col>
      <xdr:colOff>800100</xdr:colOff>
      <xdr:row>42</xdr:row>
      <xdr:rowOff>139700</xdr:rowOff>
    </xdr:from>
    <xdr:to>
      <xdr:col>42</xdr:col>
      <xdr:colOff>77761</xdr:colOff>
      <xdr:row>59</xdr:row>
      <xdr:rowOff>141762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101600</xdr:colOff>
      <xdr:row>302</xdr:row>
      <xdr:rowOff>50800</xdr:rowOff>
    </xdr:from>
    <xdr:to>
      <xdr:col>8</xdr:col>
      <xdr:colOff>546100</xdr:colOff>
      <xdr:row>315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0801E9-CB82-EB4E-B660-6BFCD36E1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0.38354</cdr:x>
      <cdr:y>0.05435</cdr:y>
    </cdr:from>
    <cdr:to>
      <cdr:x>0.61392</cdr:x>
      <cdr:y>0.17826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685F919-8DC5-E74E-8FFB-FC3163ED6498}"/>
            </a:ext>
          </a:extLst>
        </cdr:cNvPr>
        <cdr:cNvSpPr txBox="1"/>
      </cdr:nvSpPr>
      <cdr:spPr>
        <a:xfrm xmlns:a="http://schemas.openxmlformats.org/drawingml/2006/main">
          <a:off x="3736020" y="308253"/>
          <a:ext cx="2244077" cy="702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Petroleo</a:t>
          </a:r>
        </a:p>
        <a:p xmlns:a="http://schemas.openxmlformats.org/drawingml/2006/main">
          <a:r>
            <a:rPr lang="en-US" sz="1100"/>
            <a:t>preço nominal</a:t>
          </a:r>
        </a:p>
        <a:p xmlns:a="http://schemas.openxmlformats.org/drawingml/2006/main">
          <a:r>
            <a:rPr lang="en-US" sz="1100"/>
            <a:t>preço real (2019)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292100</xdr:colOff>
      <xdr:row>32</xdr:row>
      <xdr:rowOff>101600</xdr:rowOff>
    </xdr:from>
    <xdr:to>
      <xdr:col>16</xdr:col>
      <xdr:colOff>44570</xdr:colOff>
      <xdr:row>59</xdr:row>
      <xdr:rowOff>98245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meus_arquivos%2020201030/REINALDO%200%2020180623/USP/PRO%202802/PROJETOS%20INTERESSANTES/Petroleo/2020/petroleo%2020201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arquivo%202021/Macroeconomia%2020201025/inflacao%2020201025/IPCA%2020201102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  <sheetName val="CPI USA"/>
      <sheetName val="R$ US$ "/>
      <sheetName val="Sheet2"/>
    </sheetNames>
    <sheetDataSet>
      <sheetData sheetId="0">
        <row r="2">
          <cell r="B2">
            <v>100</v>
          </cell>
        </row>
        <row r="3">
          <cell r="B3">
            <v>94.88</v>
          </cell>
        </row>
        <row r="4">
          <cell r="B4">
            <v>91.45</v>
          </cell>
          <cell r="C4">
            <v>1.85</v>
          </cell>
          <cell r="E4">
            <v>0.9</v>
          </cell>
        </row>
        <row r="5">
          <cell r="A5">
            <v>34578</v>
          </cell>
          <cell r="B5">
            <v>88.46</v>
          </cell>
          <cell r="C5">
            <v>1.4</v>
          </cell>
          <cell r="E5">
            <v>0.87</v>
          </cell>
        </row>
        <row r="6">
          <cell r="A6">
            <v>34608</v>
          </cell>
          <cell r="B6">
            <v>87.33</v>
          </cell>
          <cell r="C6">
            <v>2.82</v>
          </cell>
          <cell r="E6">
            <v>0.85</v>
          </cell>
          <cell r="G6">
            <v>16.47</v>
          </cell>
        </row>
        <row r="7">
          <cell r="A7">
            <v>34639</v>
          </cell>
          <cell r="B7">
            <v>86.45</v>
          </cell>
          <cell r="C7">
            <v>2.96</v>
          </cell>
          <cell r="E7">
            <v>0.84</v>
          </cell>
          <cell r="G7">
            <v>17.079999999999998</v>
          </cell>
          <cell r="AE7">
            <v>5.1125109289899653</v>
          </cell>
        </row>
        <row r="8">
          <cell r="A8">
            <v>34669</v>
          </cell>
          <cell r="B8">
            <v>86.1</v>
          </cell>
          <cell r="C8">
            <v>1.7</v>
          </cell>
          <cell r="E8">
            <v>0.85</v>
          </cell>
          <cell r="G8">
            <v>15.94</v>
          </cell>
          <cell r="U8">
            <v>34608</v>
          </cell>
          <cell r="AE8">
            <v>4.9415987002150485</v>
          </cell>
        </row>
        <row r="9">
          <cell r="A9">
            <v>34700</v>
          </cell>
          <cell r="B9">
            <v>85.78</v>
          </cell>
          <cell r="C9">
            <v>1.44</v>
          </cell>
          <cell r="E9">
            <v>0.85</v>
          </cell>
          <cell r="G9">
            <v>16.899999999999999</v>
          </cell>
          <cell r="R9">
            <v>20.007098692082717</v>
          </cell>
          <cell r="U9">
            <v>34639</v>
          </cell>
          <cell r="AE9">
            <v>4.8260683027740523</v>
          </cell>
        </row>
        <row r="10">
          <cell r="A10">
            <v>34731</v>
          </cell>
          <cell r="B10">
            <v>85.72</v>
          </cell>
          <cell r="C10">
            <v>1.01</v>
          </cell>
          <cell r="E10">
            <v>0.84</v>
          </cell>
          <cell r="G10">
            <v>17.420000000000002</v>
          </cell>
          <cell r="R10">
            <v>18.439166510113427</v>
          </cell>
          <cell r="U10">
            <v>34669</v>
          </cell>
          <cell r="AE10">
            <v>4.7659577177959429</v>
          </cell>
        </row>
        <row r="11">
          <cell r="A11">
            <v>34759</v>
          </cell>
          <cell r="B11">
            <v>93.06</v>
          </cell>
          <cell r="C11">
            <v>1.62</v>
          </cell>
          <cell r="E11">
            <v>0.89</v>
          </cell>
          <cell r="G11">
            <v>17.350000000000001</v>
          </cell>
          <cell r="R11">
            <v>19.762652574003294</v>
          </cell>
          <cell r="U11">
            <v>34700</v>
          </cell>
          <cell r="AE11">
            <v>4.8178774322422235</v>
          </cell>
        </row>
        <row r="12">
          <cell r="A12">
            <v>34790</v>
          </cell>
          <cell r="B12">
            <v>96.83</v>
          </cell>
          <cell r="C12">
            <v>2.4900000000000002</v>
          </cell>
          <cell r="E12">
            <v>0.91</v>
          </cell>
          <cell r="G12">
            <v>18.649999999999999</v>
          </cell>
          <cell r="R12">
            <v>20.368697321932746</v>
          </cell>
          <cell r="U12">
            <v>34731</v>
          </cell>
          <cell r="AE12">
            <v>4.8173956926729566</v>
          </cell>
        </row>
        <row r="13">
          <cell r="A13">
            <v>34820</v>
          </cell>
          <cell r="B13">
            <v>95.18</v>
          </cell>
          <cell r="C13">
            <v>2.1</v>
          </cell>
          <cell r="E13">
            <v>0.9</v>
          </cell>
          <cell r="G13">
            <v>18.420000000000002</v>
          </cell>
          <cell r="R13">
            <v>20.018152333183739</v>
          </cell>
          <cell r="U13">
            <v>34759</v>
          </cell>
          <cell r="AE13">
            <v>4.7535900641335447</v>
          </cell>
        </row>
        <row r="14">
          <cell r="A14">
            <v>34851</v>
          </cell>
          <cell r="B14">
            <v>97.12</v>
          </cell>
          <cell r="C14">
            <v>2.1800000000000002</v>
          </cell>
          <cell r="E14">
            <v>0.91</v>
          </cell>
          <cell r="G14">
            <v>17.36</v>
          </cell>
          <cell r="R14">
            <v>22.662931529960503</v>
          </cell>
          <cell r="U14">
            <v>34790</v>
          </cell>
          <cell r="AE14">
            <v>5.0065028366454305</v>
          </cell>
        </row>
        <row r="15">
          <cell r="A15">
            <v>34881</v>
          </cell>
          <cell r="B15">
            <v>98.71</v>
          </cell>
          <cell r="C15">
            <v>2.46</v>
          </cell>
          <cell r="E15">
            <v>0.93</v>
          </cell>
          <cell r="G15">
            <v>16.079999999999998</v>
          </cell>
          <cell r="R15">
            <v>22.711561969999661</v>
          </cell>
          <cell r="U15">
            <v>34820</v>
          </cell>
          <cell r="AE15">
            <v>5.0798933396524752</v>
          </cell>
        </row>
        <row r="16">
          <cell r="A16">
            <v>34912</v>
          </cell>
          <cell r="B16">
            <v>97.86</v>
          </cell>
          <cell r="C16">
            <v>1.02</v>
          </cell>
          <cell r="E16">
            <v>0.94</v>
          </cell>
          <cell r="G16">
            <v>16.47</v>
          </cell>
          <cell r="R16">
            <v>21.055683057019216</v>
          </cell>
          <cell r="U16">
            <v>34851</v>
          </cell>
          <cell r="AE16">
            <v>4.9970860711358966</v>
          </cell>
        </row>
        <row r="17">
          <cell r="A17">
            <v>34943</v>
          </cell>
          <cell r="B17">
            <v>97.93</v>
          </cell>
          <cell r="C17">
            <v>1.17</v>
          </cell>
          <cell r="E17">
            <v>0.95</v>
          </cell>
          <cell r="G17">
            <v>16.82</v>
          </cell>
          <cell r="R17">
            <v>19.670862248330785</v>
          </cell>
          <cell r="U17">
            <v>34881</v>
          </cell>
          <cell r="AE17">
            <v>5.0400467949703263</v>
          </cell>
        </row>
        <row r="18">
          <cell r="A18">
            <v>34973</v>
          </cell>
          <cell r="B18">
            <v>99.57</v>
          </cell>
          <cell r="C18">
            <v>1.4</v>
          </cell>
          <cell r="E18">
            <v>0.96</v>
          </cell>
          <cell r="G18">
            <v>16.12</v>
          </cell>
          <cell r="R18">
            <v>20.568044323121669</v>
          </cell>
          <cell r="U18">
            <v>34912</v>
          </cell>
          <cell r="AE18">
            <v>5.1451331275811345</v>
          </cell>
        </row>
        <row r="19">
          <cell r="A19">
            <v>35004</v>
          </cell>
          <cell r="B19">
            <v>99.32</v>
          </cell>
          <cell r="C19">
            <v>1.51</v>
          </cell>
          <cell r="E19">
            <v>0.96</v>
          </cell>
          <cell r="G19">
            <v>16.739999999999998</v>
          </cell>
          <cell r="R19">
            <v>21.20131066260857</v>
          </cell>
          <cell r="U19">
            <v>34943</v>
          </cell>
          <cell r="AE19">
            <v>5.1931866783559633</v>
          </cell>
        </row>
        <row r="20">
          <cell r="A20">
            <v>35034</v>
          </cell>
          <cell r="B20">
            <v>99.11</v>
          </cell>
          <cell r="C20">
            <v>1.65</v>
          </cell>
          <cell r="E20">
            <v>0.97</v>
          </cell>
          <cell r="G20">
            <v>17.87</v>
          </cell>
          <cell r="R20">
            <v>20.504580583612309</v>
          </cell>
          <cell r="U20">
            <v>34973</v>
          </cell>
          <cell r="AE20">
            <v>5.2406248141738647</v>
          </cell>
        </row>
        <row r="21">
          <cell r="A21">
            <v>35065</v>
          </cell>
          <cell r="B21">
            <v>99.02</v>
          </cell>
          <cell r="C21">
            <v>1.46</v>
          </cell>
          <cell r="E21">
            <v>0.97</v>
          </cell>
          <cell r="G21">
            <v>17.8</v>
          </cell>
          <cell r="R21">
            <v>21.452998443020377</v>
          </cell>
          <cell r="U21">
            <v>35004</v>
          </cell>
          <cell r="AE21">
            <v>5.2799494375892451</v>
          </cell>
        </row>
        <row r="22">
          <cell r="A22">
            <v>35096</v>
          </cell>
          <cell r="B22">
            <v>99.51</v>
          </cell>
          <cell r="C22">
            <v>0.71</v>
          </cell>
          <cell r="E22">
            <v>0.98</v>
          </cell>
          <cell r="G22">
            <v>17.7</v>
          </cell>
          <cell r="R22">
            <v>22.901139914980536</v>
          </cell>
          <cell r="U22">
            <v>35034</v>
          </cell>
          <cell r="AE22">
            <v>5.2799494375892451</v>
          </cell>
        </row>
        <row r="23">
          <cell r="A23">
            <v>35125</v>
          </cell>
          <cell r="B23">
            <v>99.71</v>
          </cell>
          <cell r="C23">
            <v>0.28999999999999998</v>
          </cell>
          <cell r="E23">
            <v>0.99</v>
          </cell>
          <cell r="G23">
            <v>19.399999999999999</v>
          </cell>
          <cell r="R23">
            <v>22.991572189423259</v>
          </cell>
          <cell r="U23">
            <v>35065</v>
          </cell>
          <cell r="AE23">
            <v>5.3216447989002154</v>
          </cell>
        </row>
        <row r="24">
          <cell r="A24">
            <v>35156</v>
          </cell>
          <cell r="B24">
            <v>99.39</v>
          </cell>
          <cell r="C24">
            <v>0.93</v>
          </cell>
          <cell r="E24">
            <v>0.99</v>
          </cell>
          <cell r="G24">
            <v>20.66</v>
          </cell>
          <cell r="R24">
            <v>22.540082868507962</v>
          </cell>
          <cell r="U24">
            <v>35096</v>
          </cell>
          <cell r="AE24">
            <v>5.2466181592233223</v>
          </cell>
        </row>
        <row r="25">
          <cell r="A25">
            <v>35186</v>
          </cell>
          <cell r="B25">
            <v>99.39</v>
          </cell>
          <cell r="C25">
            <v>1.28</v>
          </cell>
          <cell r="E25">
            <v>1</v>
          </cell>
          <cell r="G25">
            <v>19.059999999999999</v>
          </cell>
          <cell r="R25">
            <v>24.852772863284269</v>
          </cell>
          <cell r="U25">
            <v>35125</v>
          </cell>
          <cell r="AE25">
            <v>5.2780115565325358</v>
          </cell>
        </row>
        <row r="26">
          <cell r="A26">
            <v>35217</v>
          </cell>
          <cell r="B26">
            <v>99.93</v>
          </cell>
          <cell r="C26">
            <v>1.33</v>
          </cell>
          <cell r="E26">
            <v>1</v>
          </cell>
          <cell r="G26">
            <v>18.510000000000002</v>
          </cell>
          <cell r="R26">
            <v>26.68096264003275</v>
          </cell>
          <cell r="U26">
            <v>35156</v>
          </cell>
          <cell r="AE26">
            <v>5.3206953570636459</v>
          </cell>
        </row>
        <row r="27">
          <cell r="A27">
            <v>35247</v>
          </cell>
          <cell r="B27">
            <v>100.95</v>
          </cell>
          <cell r="C27">
            <v>1.2</v>
          </cell>
          <cell r="E27">
            <v>1.01</v>
          </cell>
          <cell r="G27">
            <v>19.59</v>
          </cell>
          <cell r="R27">
            <v>24.59745496250515</v>
          </cell>
          <cell r="U27">
            <v>35186</v>
          </cell>
          <cell r="AE27">
            <v>5.3169734756307045</v>
          </cell>
        </row>
        <row r="28">
          <cell r="A28">
            <v>35278</v>
          </cell>
          <cell r="B28">
            <v>102.3</v>
          </cell>
          <cell r="C28">
            <v>0.5</v>
          </cell>
          <cell r="E28">
            <v>1.01</v>
          </cell>
          <cell r="G28">
            <v>20.440000000000001</v>
          </cell>
          <cell r="R28">
            <v>24.085600277136816</v>
          </cell>
          <cell r="U28">
            <v>35217</v>
          </cell>
          <cell r="AE28">
            <v>5.361030423652279</v>
          </cell>
        </row>
        <row r="29">
          <cell r="A29">
            <v>35309</v>
          </cell>
          <cell r="B29">
            <v>102.15</v>
          </cell>
          <cell r="C29">
            <v>0.02</v>
          </cell>
          <cell r="E29">
            <v>1.02</v>
          </cell>
          <cell r="G29">
            <v>22.26</v>
          </cell>
          <cell r="R29">
            <v>25.432424355862132</v>
          </cell>
          <cell r="U29">
            <v>35247</v>
          </cell>
          <cell r="AE29">
            <v>5.3487283484508419</v>
          </cell>
        </row>
        <row r="30">
          <cell r="A30">
            <v>35339</v>
          </cell>
          <cell r="B30">
            <v>102.03</v>
          </cell>
          <cell r="C30">
            <v>0.38</v>
          </cell>
          <cell r="E30">
            <v>1.03</v>
          </cell>
          <cell r="G30">
            <v>23.61</v>
          </cell>
          <cell r="R30">
            <v>26.731780747909458</v>
          </cell>
          <cell r="U30">
            <v>35278</v>
          </cell>
          <cell r="AE30">
            <v>5.388206295566877</v>
          </cell>
        </row>
        <row r="31">
          <cell r="A31">
            <v>35370</v>
          </cell>
          <cell r="B31">
            <v>103.03</v>
          </cell>
          <cell r="C31">
            <v>0.34</v>
          </cell>
          <cell r="E31">
            <v>1.03</v>
          </cell>
          <cell r="G31">
            <v>22.39</v>
          </cell>
          <cell r="R31">
            <v>29.059700340193157</v>
          </cell>
          <cell r="U31">
            <v>35309</v>
          </cell>
          <cell r="AE31">
            <v>5.3785249506556969</v>
          </cell>
        </row>
        <row r="32">
          <cell r="A32">
            <v>35400</v>
          </cell>
          <cell r="B32">
            <v>102.62</v>
          </cell>
          <cell r="C32">
            <v>0.33</v>
          </cell>
          <cell r="E32">
            <v>1.04</v>
          </cell>
          <cell r="G32">
            <v>23.62</v>
          </cell>
          <cell r="R32">
            <v>31.068563672498005</v>
          </cell>
          <cell r="U32">
            <v>35339</v>
          </cell>
          <cell r="AE32">
            <v>5.4215367357345094</v>
          </cell>
        </row>
        <row r="33">
          <cell r="A33">
            <v>35431</v>
          </cell>
          <cell r="B33">
            <v>101.63</v>
          </cell>
          <cell r="C33">
            <v>0.81</v>
          </cell>
          <cell r="E33">
            <v>1.04</v>
          </cell>
          <cell r="G33">
            <v>23.23</v>
          </cell>
          <cell r="R33">
            <v>29.71318229496822</v>
          </cell>
          <cell r="U33">
            <v>35370</v>
          </cell>
          <cell r="AE33">
            <v>5.4675440399852198</v>
          </cell>
        </row>
        <row r="34">
          <cell r="A34">
            <v>35462</v>
          </cell>
          <cell r="B34">
            <v>100.35</v>
          </cell>
          <cell r="C34">
            <v>0.45</v>
          </cell>
          <cell r="E34">
            <v>1.05</v>
          </cell>
          <cell r="G34">
            <v>20.420000000000002</v>
          </cell>
          <cell r="R34">
            <v>31.336079419267858</v>
          </cell>
          <cell r="U34">
            <v>35400</v>
          </cell>
          <cell r="AE34">
            <v>5.4659037767732253</v>
          </cell>
        </row>
        <row r="35">
          <cell r="A35">
            <v>35490</v>
          </cell>
          <cell r="B35">
            <v>100.52</v>
          </cell>
          <cell r="C35">
            <v>0.68</v>
          </cell>
          <cell r="E35">
            <v>1.06</v>
          </cell>
          <cell r="G35">
            <v>19.329999999999998</v>
          </cell>
          <cell r="R35">
            <v>31.111662774840916</v>
          </cell>
          <cell r="U35">
            <v>35431</v>
          </cell>
          <cell r="AE35">
            <v>5.5178670095714413</v>
          </cell>
        </row>
        <row r="36">
          <cell r="A36">
            <v>35521</v>
          </cell>
          <cell r="B36">
            <v>100.45</v>
          </cell>
          <cell r="C36">
            <v>0.6</v>
          </cell>
          <cell r="E36">
            <v>1.06</v>
          </cell>
          <cell r="G36">
            <v>17.88</v>
          </cell>
          <cell r="R36">
            <v>27.31550615729067</v>
          </cell>
          <cell r="U36">
            <v>35462</v>
          </cell>
          <cell r="AE36">
            <v>5.5112578534788224</v>
          </cell>
        </row>
        <row r="37">
          <cell r="A37">
            <v>35551</v>
          </cell>
          <cell r="B37">
            <v>101.86</v>
          </cell>
          <cell r="C37">
            <v>0.11</v>
          </cell>
          <cell r="E37">
            <v>1.07</v>
          </cell>
          <cell r="G37">
            <v>19.37</v>
          </cell>
          <cell r="R37">
            <v>26.090687165276833</v>
          </cell>
          <cell r="U37">
            <v>35490</v>
          </cell>
          <cell r="AE37">
            <v>5.5609741914609705</v>
          </cell>
        </row>
        <row r="38">
          <cell r="A38">
            <v>35582</v>
          </cell>
          <cell r="B38">
            <v>102.39</v>
          </cell>
          <cell r="C38">
            <v>0.35</v>
          </cell>
          <cell r="E38">
            <v>1.07</v>
          </cell>
          <cell r="G38">
            <v>17.920000000000002</v>
          </cell>
          <cell r="R38">
            <v>24.343916373124678</v>
          </cell>
          <cell r="U38">
            <v>35521</v>
          </cell>
          <cell r="AE38">
            <v>5.6094482917938304</v>
          </cell>
        </row>
        <row r="39">
          <cell r="A39">
            <v>35612</v>
          </cell>
          <cell r="B39">
            <v>101.72</v>
          </cell>
          <cell r="C39">
            <v>0.18</v>
          </cell>
          <cell r="E39">
            <v>1.08</v>
          </cell>
          <cell r="G39">
            <v>18.329999999999998</v>
          </cell>
          <cell r="R39">
            <v>26.288453021217176</v>
          </cell>
          <cell r="U39">
            <v>35551</v>
          </cell>
          <cell r="AE39">
            <v>5.5915553147865138</v>
          </cell>
        </row>
        <row r="40">
          <cell r="A40">
            <v>35643</v>
          </cell>
          <cell r="B40">
            <v>101.07</v>
          </cell>
          <cell r="C40">
            <v>-0.03</v>
          </cell>
          <cell r="E40">
            <v>1.0900000000000001</v>
          </cell>
          <cell r="G40">
            <v>18.7</v>
          </cell>
          <cell r="R40">
            <v>24.491211527359649</v>
          </cell>
          <cell r="U40">
            <v>35582</v>
          </cell>
          <cell r="AE40">
            <v>5.6307919359777756</v>
          </cell>
        </row>
        <row r="41">
          <cell r="A41">
            <v>35674</v>
          </cell>
          <cell r="B41">
            <v>102.4</v>
          </cell>
          <cell r="C41">
            <v>0.1</v>
          </cell>
          <cell r="E41">
            <v>1.0900000000000001</v>
          </cell>
          <cell r="G41">
            <v>18.66</v>
          </cell>
          <cell r="R41">
            <v>24.946780847255269</v>
          </cell>
          <cell r="U41">
            <v>35612</v>
          </cell>
          <cell r="AE41">
            <v>5.6072415215871096</v>
          </cell>
        </row>
        <row r="42">
          <cell r="A42">
            <v>35704</v>
          </cell>
          <cell r="B42">
            <v>103.75</v>
          </cell>
          <cell r="C42">
            <v>0.28999999999999998</v>
          </cell>
          <cell r="E42">
            <v>1.1000000000000001</v>
          </cell>
          <cell r="G42">
            <v>20.04</v>
          </cell>
          <cell r="R42">
            <v>25.652284281810665</v>
          </cell>
          <cell r="U42">
            <v>35643</v>
          </cell>
          <cell r="AE42">
            <v>5.6517332214470564</v>
          </cell>
        </row>
        <row r="43">
          <cell r="A43">
            <v>35735</v>
          </cell>
          <cell r="B43">
            <v>104.5</v>
          </cell>
          <cell r="C43">
            <v>0.15</v>
          </cell>
          <cell r="E43">
            <v>1.1100000000000001</v>
          </cell>
          <cell r="G43">
            <v>19.09</v>
          </cell>
          <cell r="R43">
            <v>25.816354721305892</v>
          </cell>
          <cell r="U43">
            <v>35674</v>
          </cell>
          <cell r="AE43">
            <v>5.7000740327856532</v>
          </cell>
        </row>
        <row r="44">
          <cell r="A44">
            <v>35765</v>
          </cell>
          <cell r="B44">
            <v>103.75</v>
          </cell>
          <cell r="C44">
            <v>0.56999999999999995</v>
          </cell>
          <cell r="E44">
            <v>1.1100000000000001</v>
          </cell>
          <cell r="G44">
            <v>17.09</v>
          </cell>
          <cell r="R44">
            <v>27.678549285880141</v>
          </cell>
          <cell r="U44">
            <v>35704</v>
          </cell>
          <cell r="AE44">
            <v>5.690400352186936</v>
          </cell>
        </row>
        <row r="45">
          <cell r="A45">
            <v>35796</v>
          </cell>
          <cell r="B45">
            <v>103.29</v>
          </cell>
          <cell r="C45">
            <v>0.85</v>
          </cell>
          <cell r="E45">
            <v>1.1200000000000001</v>
          </cell>
          <cell r="G45">
            <v>15</v>
          </cell>
          <cell r="R45">
            <v>26.58706672222867</v>
          </cell>
          <cell r="U45">
            <v>35735</v>
          </cell>
          <cell r="AE45">
            <v>5.7380154476470464</v>
          </cell>
        </row>
        <row r="46">
          <cell r="A46">
            <v>35827</v>
          </cell>
          <cell r="B46">
            <v>104.23</v>
          </cell>
          <cell r="C46">
            <v>0.54</v>
          </cell>
          <cell r="E46">
            <v>1.1299999999999999</v>
          </cell>
          <cell r="G46">
            <v>14.1</v>
          </cell>
          <cell r="R46">
            <v>23.943775012448103</v>
          </cell>
          <cell r="U46">
            <v>35765</v>
          </cell>
          <cell r="AE46">
            <v>5.772285140508262</v>
          </cell>
        </row>
        <row r="47">
          <cell r="A47">
            <v>35855</v>
          </cell>
          <cell r="B47">
            <v>104.41</v>
          </cell>
          <cell r="C47">
            <v>0.49</v>
          </cell>
          <cell r="E47">
            <v>1.1299999999999999</v>
          </cell>
          <cell r="G47">
            <v>13.12</v>
          </cell>
          <cell r="R47">
            <v>20.88195671672749</v>
          </cell>
          <cell r="U47">
            <v>35796</v>
          </cell>
          <cell r="AE47">
            <v>5.7355774448611507</v>
          </cell>
        </row>
        <row r="48">
          <cell r="A48">
            <v>35886</v>
          </cell>
          <cell r="B48">
            <v>105.13</v>
          </cell>
          <cell r="C48">
            <v>0.45</v>
          </cell>
          <cell r="E48">
            <v>1.1399999999999999</v>
          </cell>
          <cell r="G48">
            <v>13.5</v>
          </cell>
          <cell r="R48">
            <v>19.713225346610301</v>
          </cell>
          <cell r="U48">
            <v>35827</v>
          </cell>
          <cell r="AE48">
            <v>5.7601764842577623</v>
          </cell>
        </row>
        <row r="49">
          <cell r="A49">
            <v>35916</v>
          </cell>
          <cell r="B49">
            <v>106.23</v>
          </cell>
          <cell r="C49">
            <v>0.72</v>
          </cell>
          <cell r="E49">
            <v>1.1499999999999999</v>
          </cell>
          <cell r="G49">
            <v>14.03</v>
          </cell>
          <cell r="R49">
            <v>18.327256720179825</v>
          </cell>
          <cell r="U49">
            <v>35855</v>
          </cell>
          <cell r="AE49">
            <v>5.7552056163979337</v>
          </cell>
        </row>
        <row r="50">
          <cell r="A50">
            <v>35947</v>
          </cell>
          <cell r="B50">
            <v>105.96</v>
          </cell>
          <cell r="C50">
            <v>0.15</v>
          </cell>
          <cell r="E50">
            <v>1.1499999999999999</v>
          </cell>
          <cell r="G50">
            <v>12.48</v>
          </cell>
          <cell r="R50">
            <v>18.738152479802107</v>
          </cell>
          <cell r="U50">
            <v>35886</v>
          </cell>
          <cell r="AE50">
            <v>5.7186065345766437</v>
          </cell>
        </row>
        <row r="51">
          <cell r="A51">
            <v>35977</v>
          </cell>
          <cell r="B51">
            <v>106.33</v>
          </cell>
          <cell r="C51">
            <v>-0.28000000000000003</v>
          </cell>
          <cell r="E51">
            <v>1.1599999999999999</v>
          </cell>
          <cell r="G51">
            <v>12.7</v>
          </cell>
          <cell r="R51">
            <v>19.56006866362576</v>
          </cell>
          <cell r="U51">
            <v>35916</v>
          </cell>
          <cell r="AE51">
            <v>5.7439403345786273</v>
          </cell>
        </row>
        <row r="52">
          <cell r="A52">
            <v>36008</v>
          </cell>
          <cell r="B52">
            <v>106.94</v>
          </cell>
          <cell r="C52">
            <v>-0.49</v>
          </cell>
          <cell r="E52">
            <v>1.17</v>
          </cell>
          <cell r="G52">
            <v>12.49</v>
          </cell>
          <cell r="R52">
            <v>17.386571667665198</v>
          </cell>
          <cell r="U52">
            <v>35947</v>
          </cell>
          <cell r="AE52">
            <v>5.739797697979216</v>
          </cell>
        </row>
        <row r="53">
          <cell r="A53">
            <v>36039</v>
          </cell>
          <cell r="B53">
            <v>110.34</v>
          </cell>
          <cell r="C53">
            <v>-0.31</v>
          </cell>
          <cell r="E53">
            <v>1.18</v>
          </cell>
          <cell r="G53">
            <v>13.8</v>
          </cell>
          <cell r="R53">
            <v>17.429874612845079</v>
          </cell>
          <cell r="U53">
            <v>35977</v>
          </cell>
          <cell r="AE53">
            <v>5.6544160161355697</v>
          </cell>
        </row>
        <row r="54">
          <cell r="A54">
            <v>36069</v>
          </cell>
          <cell r="B54">
            <v>113.8</v>
          </cell>
          <cell r="C54">
            <v>0.11</v>
          </cell>
          <cell r="E54">
            <v>1.19</v>
          </cell>
          <cell r="G54">
            <v>13.26</v>
          </cell>
          <cell r="R54">
            <v>17.136493593993986</v>
          </cell>
          <cell r="U54">
            <v>36008</v>
          </cell>
          <cell r="AE54">
            <v>5.6527104569459743</v>
          </cell>
        </row>
        <row r="55">
          <cell r="A55">
            <v>36100</v>
          </cell>
          <cell r="B55">
            <v>113.29</v>
          </cell>
          <cell r="C55">
            <v>-0.18</v>
          </cell>
          <cell r="E55">
            <v>1.19</v>
          </cell>
          <cell r="G55">
            <v>11.88</v>
          </cell>
          <cell r="R55">
            <v>18.887408486475071</v>
          </cell>
          <cell r="U55">
            <v>36039</v>
          </cell>
          <cell r="AE55">
            <v>5.638849490165021</v>
          </cell>
        </row>
        <row r="56">
          <cell r="A56">
            <v>36130</v>
          </cell>
          <cell r="B56">
            <v>114.94</v>
          </cell>
          <cell r="C56">
            <v>0.42</v>
          </cell>
          <cell r="E56">
            <v>1.21</v>
          </cell>
          <cell r="G56">
            <v>10.41</v>
          </cell>
          <cell r="R56">
            <v>18.163590317774872</v>
          </cell>
          <cell r="U56">
            <v>36069</v>
          </cell>
          <cell r="AE56">
            <v>5.6435891485092364</v>
          </cell>
        </row>
        <row r="57">
          <cell r="A57">
            <v>36161</v>
          </cell>
          <cell r="B57">
            <v>143.16</v>
          </cell>
          <cell r="C57">
            <v>0.65</v>
          </cell>
          <cell r="E57">
            <v>1.5</v>
          </cell>
          <cell r="G57">
            <v>11.44</v>
          </cell>
          <cell r="R57">
            <v>16.327898629918298</v>
          </cell>
          <cell r="U57">
            <v>36100</v>
          </cell>
          <cell r="AE57">
            <v>5.6625372352915306</v>
          </cell>
        </row>
        <row r="58">
          <cell r="A58">
            <v>36192</v>
          </cell>
          <cell r="B58">
            <v>179.48</v>
          </cell>
          <cell r="C58">
            <v>1.29</v>
          </cell>
          <cell r="E58">
            <v>1.91</v>
          </cell>
          <cell r="G58">
            <v>10.75</v>
          </cell>
          <cell r="R58">
            <v>14.271847715513358</v>
          </cell>
          <cell r="U58">
            <v>36130</v>
          </cell>
          <cell r="AE58">
            <v>5.6484161948045184</v>
          </cell>
        </row>
        <row r="59">
          <cell r="A59">
            <v>36220</v>
          </cell>
          <cell r="B59">
            <v>175.71</v>
          </cell>
          <cell r="C59">
            <v>1.28</v>
          </cell>
          <cell r="E59">
            <v>1.9</v>
          </cell>
          <cell r="G59">
            <v>13.17</v>
          </cell>
          <cell r="R59">
            <v>15.855585198035875</v>
          </cell>
          <cell r="U59">
            <v>36161</v>
          </cell>
          <cell r="AE59">
            <v>5.7102282356562766</v>
          </cell>
        </row>
        <row r="60">
          <cell r="A60">
            <v>36251</v>
          </cell>
          <cell r="B60">
            <v>156.28</v>
          </cell>
          <cell r="C60">
            <v>0.47</v>
          </cell>
          <cell r="E60">
            <v>1.69</v>
          </cell>
          <cell r="G60">
            <v>15.87</v>
          </cell>
          <cell r="R60">
            <v>18.329024240213361</v>
          </cell>
          <cell r="U60">
            <v>36192</v>
          </cell>
          <cell r="AE60">
            <v>7.0247051041561903</v>
          </cell>
        </row>
        <row r="61">
          <cell r="A61">
            <v>36281</v>
          </cell>
          <cell r="B61">
            <v>154.69999999999999</v>
          </cell>
          <cell r="C61">
            <v>0.05</v>
          </cell>
          <cell r="E61">
            <v>1.68</v>
          </cell>
          <cell r="G61">
            <v>16.059999999999999</v>
          </cell>
          <cell r="R61">
            <v>28.312641657224177</v>
          </cell>
          <cell r="U61">
            <v>36220</v>
          </cell>
          <cell r="AE61">
            <v>8.8571058183571463</v>
          </cell>
        </row>
        <row r="62">
          <cell r="A62">
            <v>36312</v>
          </cell>
          <cell r="B62">
            <v>160.71</v>
          </cell>
          <cell r="C62">
            <v>7.0000000000000007E-2</v>
          </cell>
          <cell r="E62">
            <v>1.77</v>
          </cell>
          <cell r="G62">
            <v>16.39</v>
          </cell>
          <cell r="R62">
            <v>33.699168241797345</v>
          </cell>
          <cell r="U62">
            <v>36251</v>
          </cell>
          <cell r="AE62">
            <v>8.7486183463267224</v>
          </cell>
        </row>
        <row r="63">
          <cell r="A63">
            <v>36342</v>
          </cell>
          <cell r="B63">
            <v>163.65</v>
          </cell>
          <cell r="C63">
            <v>0.74</v>
          </cell>
          <cell r="E63">
            <v>1.8</v>
          </cell>
          <cell r="G63">
            <v>18.989999999999998</v>
          </cell>
          <cell r="R63">
            <v>29.882165854739082</v>
          </cell>
          <cell r="U63">
            <v>36281</v>
          </cell>
          <cell r="AE63">
            <v>7.6659105430588443</v>
          </cell>
        </row>
        <row r="64">
          <cell r="A64">
            <v>36373</v>
          </cell>
          <cell r="B64">
            <v>173.51</v>
          </cell>
          <cell r="C64">
            <v>0.55000000000000004</v>
          </cell>
          <cell r="E64">
            <v>1.88</v>
          </cell>
          <cell r="G64">
            <v>20.27</v>
          </cell>
          <cell r="R64">
            <v>29.96810218919514</v>
          </cell>
          <cell r="U64">
            <v>36312</v>
          </cell>
          <cell r="AE64">
            <v>7.5331654069239766</v>
          </cell>
        </row>
        <row r="65">
          <cell r="A65">
            <v>36404</v>
          </cell>
          <cell r="B65">
            <v>175.81</v>
          </cell>
          <cell r="C65">
            <v>0.39</v>
          </cell>
          <cell r="E65">
            <v>1.9</v>
          </cell>
          <cell r="G65">
            <v>22.7</v>
          </cell>
          <cell r="R65">
            <v>36.048631149981034</v>
          </cell>
          <cell r="U65">
            <v>36342</v>
          </cell>
          <cell r="AE65">
            <v>7.8209773742981499</v>
          </cell>
        </row>
        <row r="66">
          <cell r="A66">
            <v>36434</v>
          </cell>
          <cell r="B66">
            <v>183.43</v>
          </cell>
          <cell r="C66">
            <v>0.96</v>
          </cell>
          <cell r="E66">
            <v>1.97</v>
          </cell>
          <cell r="G66">
            <v>21.95</v>
          </cell>
          <cell r="R66">
            <v>38.889511499909254</v>
          </cell>
          <cell r="U66">
            <v>36373</v>
          </cell>
          <cell r="AE66">
            <v>7.9045282377713928</v>
          </cell>
        </row>
        <row r="67">
          <cell r="A67">
            <v>36465</v>
          </cell>
          <cell r="B67">
            <v>178.26</v>
          </cell>
          <cell r="C67">
            <v>0.94</v>
          </cell>
          <cell r="E67">
            <v>1.93</v>
          </cell>
          <cell r="G67">
            <v>24.16</v>
          </cell>
          <cell r="R67">
            <v>45.247465546295558</v>
          </cell>
          <cell r="U67">
            <v>36404</v>
          </cell>
          <cell r="AE67">
            <v>8.2123153326316167</v>
          </cell>
        </row>
        <row r="68">
          <cell r="A68">
            <v>36495</v>
          </cell>
          <cell r="B68">
            <v>168.7</v>
          </cell>
          <cell r="C68">
            <v>0.74</v>
          </cell>
          <cell r="E68">
            <v>1.84</v>
          </cell>
          <cell r="G68">
            <v>25.1</v>
          </cell>
          <cell r="R68">
            <v>44.050565266185139</v>
          </cell>
          <cell r="U68">
            <v>36434</v>
          </cell>
          <cell r="AE68">
            <v>8.2682609975709696</v>
          </cell>
        </row>
        <row r="69">
          <cell r="A69">
            <v>36526</v>
          </cell>
          <cell r="B69">
            <v>165.01</v>
          </cell>
          <cell r="C69">
            <v>0.61</v>
          </cell>
          <cell r="E69">
            <v>1.8</v>
          </cell>
          <cell r="G69">
            <v>25.31</v>
          </cell>
          <cell r="R69">
            <v>50.026909003266454</v>
          </cell>
          <cell r="U69">
            <v>36465</v>
          </cell>
          <cell r="AE69">
            <v>8.5310788532060347</v>
          </cell>
        </row>
        <row r="70">
          <cell r="A70">
            <v>36557</v>
          </cell>
          <cell r="B70">
            <v>160.18</v>
          </cell>
          <cell r="C70">
            <v>0.05</v>
          </cell>
          <cell r="E70">
            <v>1.78</v>
          </cell>
          <cell r="G70">
            <v>27.22</v>
          </cell>
          <cell r="R70">
            <v>50.826536590484764</v>
          </cell>
          <cell r="U70">
            <v>36495</v>
          </cell>
          <cell r="AE70">
            <v>8.3428418626612437</v>
          </cell>
        </row>
        <row r="71">
          <cell r="A71">
            <v>36586</v>
          </cell>
          <cell r="B71">
            <v>156.51</v>
          </cell>
          <cell r="C71">
            <v>0.13</v>
          </cell>
          <cell r="E71">
            <v>1.74</v>
          </cell>
          <cell r="G71">
            <v>27.49</v>
          </cell>
          <cell r="R71">
            <v>48.798361350637443</v>
          </cell>
          <cell r="U71">
            <v>36526</v>
          </cell>
          <cell r="AE71">
            <v>7.9434709112851154</v>
          </cell>
        </row>
        <row r="72">
          <cell r="A72">
            <v>36617</v>
          </cell>
          <cell r="B72">
            <v>157.96</v>
          </cell>
          <cell r="C72">
            <v>0.09</v>
          </cell>
          <cell r="E72">
            <v>1.77</v>
          </cell>
          <cell r="G72">
            <v>23.47</v>
          </cell>
          <cell r="R72">
            <v>51.206865943571721</v>
          </cell>
          <cell r="U72">
            <v>36557</v>
          </cell>
          <cell r="AE72">
            <v>7.7506351097544268</v>
          </cell>
        </row>
        <row r="73">
          <cell r="A73">
            <v>36647</v>
          </cell>
          <cell r="B73">
            <v>160.29</v>
          </cell>
          <cell r="C73">
            <v>-0.05</v>
          </cell>
          <cell r="E73">
            <v>1.83</v>
          </cell>
          <cell r="G73">
            <v>27.19</v>
          </cell>
          <cell r="R73">
            <v>50.835176014775087</v>
          </cell>
          <cell r="U73">
            <v>36586</v>
          </cell>
          <cell r="AE73">
            <v>7.6188041171652738</v>
          </cell>
        </row>
        <row r="74">
          <cell r="A74">
            <v>36678</v>
          </cell>
          <cell r="B74">
            <v>161.30000000000001</v>
          </cell>
          <cell r="C74">
            <v>0.3</v>
          </cell>
          <cell r="E74">
            <v>1.81</v>
          </cell>
          <cell r="G74">
            <v>29.62</v>
          </cell>
          <cell r="R74">
            <v>42.097622884250207</v>
          </cell>
          <cell r="U74">
            <v>36617</v>
          </cell>
          <cell r="AE74">
            <v>7.3899533993656101</v>
          </cell>
        </row>
        <row r="75">
          <cell r="A75">
            <v>36708</v>
          </cell>
          <cell r="B75">
            <v>159.6</v>
          </cell>
          <cell r="C75">
            <v>1.39</v>
          </cell>
          <cell r="E75">
            <v>1.8</v>
          </cell>
          <cell r="G75">
            <v>28.18</v>
          </cell>
          <cell r="R75">
            <v>49.207467725133924</v>
          </cell>
          <cell r="U75">
            <v>36647</v>
          </cell>
          <cell r="AE75">
            <v>7.4562253412119075</v>
          </cell>
        </row>
        <row r="76">
          <cell r="A76">
            <v>36739</v>
          </cell>
          <cell r="B76">
            <v>157.97999999999999</v>
          </cell>
          <cell r="C76">
            <v>1.21</v>
          </cell>
          <cell r="E76">
            <v>1.81</v>
          </cell>
          <cell r="G76">
            <v>29.26</v>
          </cell>
          <cell r="R76">
            <v>55.069870873997736</v>
          </cell>
          <cell r="U76">
            <v>36678</v>
          </cell>
          <cell r="AE76">
            <v>7.6599550304142694</v>
          </cell>
        </row>
        <row r="77">
          <cell r="A77">
            <v>36770</v>
          </cell>
          <cell r="B77">
            <v>158.38</v>
          </cell>
          <cell r="C77">
            <v>0.43</v>
          </cell>
          <cell r="E77">
            <v>1.84</v>
          </cell>
          <cell r="G77">
            <v>32.08</v>
          </cell>
          <cell r="R77">
            <v>51.495586069513905</v>
          </cell>
          <cell r="U77">
            <v>36708</v>
          </cell>
          <cell r="AE77">
            <v>7.5288081833356024</v>
          </cell>
        </row>
        <row r="78">
          <cell r="A78">
            <v>36800</v>
          </cell>
          <cell r="B78">
            <v>160.63999999999999</v>
          </cell>
          <cell r="C78">
            <v>0.16</v>
          </cell>
          <cell r="E78">
            <v>1.88</v>
          </cell>
          <cell r="G78">
            <v>31.4</v>
          </cell>
          <cell r="R78">
            <v>52.793633279096653</v>
          </cell>
          <cell r="U78">
            <v>36739</v>
          </cell>
          <cell r="AE78">
            <v>7.4336899900846962</v>
          </cell>
        </row>
        <row r="79">
          <cell r="A79">
            <v>36831</v>
          </cell>
          <cell r="B79">
            <v>166.72</v>
          </cell>
          <cell r="C79">
            <v>0.28999999999999998</v>
          </cell>
          <cell r="E79">
            <v>1.95</v>
          </cell>
          <cell r="G79">
            <v>32.33</v>
          </cell>
          <cell r="R79">
            <v>57.890696943123871</v>
          </cell>
          <cell r="U79">
            <v>36770</v>
          </cell>
          <cell r="AE79">
            <v>7.4348401310994507</v>
          </cell>
        </row>
        <row r="80">
          <cell r="A80">
            <v>36861</v>
          </cell>
          <cell r="B80">
            <v>170.49</v>
          </cell>
          <cell r="C80">
            <v>0.55000000000000004</v>
          </cell>
          <cell r="E80">
            <v>1.96</v>
          </cell>
          <cell r="G80">
            <v>25.2</v>
          </cell>
          <cell r="R80">
            <v>57.25351643853066</v>
          </cell>
          <cell r="U80">
            <v>36800</v>
          </cell>
          <cell r="AE80">
            <v>7.5122448320619855</v>
          </cell>
        </row>
        <row r="81">
          <cell r="A81">
            <v>36892</v>
          </cell>
          <cell r="B81">
            <v>171.22</v>
          </cell>
          <cell r="C81">
            <v>0.77</v>
          </cell>
          <cell r="E81">
            <v>1.95</v>
          </cell>
          <cell r="G81">
            <v>25.96</v>
          </cell>
          <cell r="R81">
            <v>60.068561742552738</v>
          </cell>
          <cell r="U81">
            <v>36831</v>
          </cell>
          <cell r="AE81">
            <v>7.6548863092891217</v>
          </cell>
        </row>
        <row r="82">
          <cell r="A82">
            <v>36923</v>
          </cell>
          <cell r="B82">
            <v>174.51</v>
          </cell>
          <cell r="C82">
            <v>0.49</v>
          </cell>
          <cell r="E82">
            <v>2</v>
          </cell>
          <cell r="G82">
            <v>27.24</v>
          </cell>
          <cell r="R82">
            <v>48.550025911013535</v>
          </cell>
          <cell r="U82">
            <v>36861</v>
          </cell>
          <cell r="AE82">
            <v>7.9375439187847521</v>
          </cell>
        </row>
        <row r="83">
          <cell r="A83">
            <v>36951</v>
          </cell>
          <cell r="B83">
            <v>180.57</v>
          </cell>
          <cell r="C83">
            <v>0.48</v>
          </cell>
          <cell r="E83">
            <v>2.09</v>
          </cell>
          <cell r="G83">
            <v>25.02</v>
          </cell>
          <cell r="R83">
            <v>50.205364356856208</v>
          </cell>
          <cell r="U83">
            <v>36892</v>
          </cell>
          <cell r="AE83">
            <v>7.9678775481605388</v>
          </cell>
        </row>
        <row r="84">
          <cell r="A84">
            <v>36982</v>
          </cell>
          <cell r="B84">
            <v>188.05</v>
          </cell>
          <cell r="C84">
            <v>0.84</v>
          </cell>
          <cell r="E84">
            <v>2.19</v>
          </cell>
          <cell r="G84">
            <v>25.72</v>
          </cell>
          <cell r="R84">
            <v>52.33373165517537</v>
          </cell>
          <cell r="U84">
            <v>36923</v>
          </cell>
          <cell r="AE84">
            <v>7.9153808523980373</v>
          </cell>
        </row>
        <row r="85">
          <cell r="A85">
            <v>37012</v>
          </cell>
          <cell r="B85">
            <v>196.07</v>
          </cell>
          <cell r="C85">
            <v>0.56999999999999995</v>
          </cell>
          <cell r="E85">
            <v>2.2999999999999998</v>
          </cell>
          <cell r="G85">
            <v>27.55</v>
          </cell>
          <cell r="R85">
            <v>49.129224941234156</v>
          </cell>
          <cell r="U85">
            <v>36951</v>
          </cell>
          <cell r="AE85">
            <v>8.0900242509146576</v>
          </cell>
        </row>
        <row r="86">
          <cell r="A86">
            <v>37043</v>
          </cell>
          <cell r="B86">
            <v>201.03</v>
          </cell>
          <cell r="C86">
            <v>0.6</v>
          </cell>
          <cell r="E86">
            <v>2.38</v>
          </cell>
          <cell r="G86">
            <v>26.97</v>
          </cell>
          <cell r="R86">
            <v>52.466857627747153</v>
          </cell>
          <cell r="U86">
            <v>36982</v>
          </cell>
          <cell r="AE86">
            <v>8.4044888579439458</v>
          </cell>
        </row>
        <row r="87">
          <cell r="A87">
            <v>37073</v>
          </cell>
          <cell r="B87">
            <v>208.6</v>
          </cell>
          <cell r="C87">
            <v>1.1100000000000001</v>
          </cell>
          <cell r="E87">
            <v>2.4700000000000002</v>
          </cell>
          <cell r="G87">
            <v>24.8</v>
          </cell>
          <cell r="R87">
            <v>58.537684678339943</v>
          </cell>
          <cell r="U87">
            <v>37012</v>
          </cell>
          <cell r="AE87">
            <v>8.7540929537118171</v>
          </cell>
        </row>
        <row r="88">
          <cell r="A88">
            <v>37104</v>
          </cell>
          <cell r="B88">
            <v>215.83</v>
          </cell>
          <cell r="C88">
            <v>0.79</v>
          </cell>
          <cell r="E88">
            <v>2.5099999999999998</v>
          </cell>
          <cell r="G88">
            <v>25.82</v>
          </cell>
          <cell r="R88">
            <v>59.872325300874337</v>
          </cell>
          <cell r="U88">
            <v>37043</v>
          </cell>
          <cell r="AE88">
            <v>9.1462358264591135</v>
          </cell>
        </row>
        <row r="89">
          <cell r="A89">
            <v>37135</v>
          </cell>
          <cell r="B89">
            <v>230.68</v>
          </cell>
          <cell r="C89">
            <v>0.44</v>
          </cell>
          <cell r="E89">
            <v>2.67</v>
          </cell>
          <cell r="G89">
            <v>25.21</v>
          </cell>
          <cell r="R89">
            <v>56.450622970750423</v>
          </cell>
          <cell r="U89">
            <v>37073</v>
          </cell>
          <cell r="AE89">
            <v>9.3780873644956344</v>
          </cell>
        </row>
        <row r="90">
          <cell r="A90">
            <v>37165</v>
          </cell>
          <cell r="B90">
            <v>235.55</v>
          </cell>
          <cell r="C90">
            <v>0.94</v>
          </cell>
          <cell r="E90">
            <v>2.74</v>
          </cell>
          <cell r="G90">
            <v>20.73</v>
          </cell>
          <cell r="R90">
            <v>60.546821039366918</v>
          </cell>
          <cell r="U90">
            <v>37104</v>
          </cell>
          <cell r="AE90">
            <v>9.6612278343219096</v>
          </cell>
        </row>
        <row r="91">
          <cell r="A91">
            <v>37196</v>
          </cell>
          <cell r="B91">
            <v>217.37</v>
          </cell>
          <cell r="C91">
            <v>1.29</v>
          </cell>
          <cell r="E91">
            <v>2.54</v>
          </cell>
          <cell r="G91">
            <v>18.690000000000001</v>
          </cell>
          <cell r="R91">
            <v>59.751091188589712</v>
          </cell>
          <cell r="U91">
            <v>37135</v>
          </cell>
          <cell r="AE91">
            <v>9.7649542124946294</v>
          </cell>
        </row>
        <row r="92">
          <cell r="A92">
            <v>37226</v>
          </cell>
          <cell r="B92">
            <v>201.9</v>
          </cell>
          <cell r="C92">
            <v>0.74</v>
          </cell>
          <cell r="E92">
            <v>2.36</v>
          </cell>
          <cell r="G92">
            <v>18.52</v>
          </cell>
          <cell r="R92">
            <v>51.896401061570728</v>
          </cell>
          <cell r="U92">
            <v>37165</v>
          </cell>
          <cell r="AE92">
            <v>10.314190659607881</v>
          </cell>
        </row>
        <row r="93">
          <cell r="A93">
            <v>37257</v>
          </cell>
          <cell r="B93">
            <v>193.74</v>
          </cell>
          <cell r="C93">
            <v>1.07</v>
          </cell>
          <cell r="E93">
            <v>2.38</v>
          </cell>
          <cell r="G93">
            <v>19.149999999999999</v>
          </cell>
          <cell r="R93">
            <v>47.715454976193485</v>
          </cell>
          <cell r="U93">
            <v>37196</v>
          </cell>
          <cell r="AE93">
            <v>10.518334644297331</v>
          </cell>
        </row>
        <row r="94">
          <cell r="A94">
            <v>37288</v>
          </cell>
          <cell r="B94">
            <v>188.11</v>
          </cell>
          <cell r="C94">
            <v>0.31</v>
          </cell>
          <cell r="E94">
            <v>2.42</v>
          </cell>
          <cell r="G94">
            <v>19.98</v>
          </cell>
          <cell r="R94">
            <v>43.633893064042752</v>
          </cell>
          <cell r="U94">
            <v>37226</v>
          </cell>
          <cell r="AE94">
            <v>9.7068919775300291</v>
          </cell>
        </row>
        <row r="95">
          <cell r="A95">
            <v>37316</v>
          </cell>
          <cell r="B95">
            <v>178.46</v>
          </cell>
          <cell r="C95">
            <v>0.62</v>
          </cell>
          <cell r="E95">
            <v>2.35</v>
          </cell>
          <cell r="G95">
            <v>23.64</v>
          </cell>
          <cell r="R95">
            <v>41.741358808040111</v>
          </cell>
          <cell r="U95">
            <v>37257</v>
          </cell>
          <cell r="AE95">
            <v>8.980386333635785</v>
          </cell>
        </row>
        <row r="96">
          <cell r="A96">
            <v>37347</v>
          </cell>
          <cell r="B96">
            <v>173.2</v>
          </cell>
          <cell r="C96">
            <v>0.68</v>
          </cell>
          <cell r="E96">
            <v>2.3199999999999998</v>
          </cell>
          <cell r="G96">
            <v>25.43</v>
          </cell>
          <cell r="R96">
            <v>43.805691664111841</v>
          </cell>
          <cell r="U96">
            <v>37288</v>
          </cell>
          <cell r="AE96">
            <v>9.0330054882953341</v>
          </cell>
        </row>
        <row r="97">
          <cell r="A97">
            <v>37377</v>
          </cell>
          <cell r="B97">
            <v>183.61</v>
          </cell>
          <cell r="C97">
            <v>0.09</v>
          </cell>
          <cell r="E97">
            <v>2.48</v>
          </cell>
          <cell r="G97">
            <v>25.67</v>
          </cell>
          <cell r="R97">
            <v>52.412981394488888</v>
          </cell>
          <cell r="U97">
            <v>37316</v>
          </cell>
          <cell r="AE97">
            <v>9.13458051376033</v>
          </cell>
        </row>
        <row r="98">
          <cell r="A98">
            <v>37408</v>
          </cell>
          <cell r="B98">
            <v>201.25</v>
          </cell>
          <cell r="C98">
            <v>0.61</v>
          </cell>
          <cell r="E98">
            <v>2.71</v>
          </cell>
          <cell r="G98">
            <v>24.49</v>
          </cell>
          <cell r="R98">
            <v>54.402595553324154</v>
          </cell>
          <cell r="U98">
            <v>37347</v>
          </cell>
          <cell r="AE98">
            <v>8.8139478442664387</v>
          </cell>
        </row>
        <row r="99">
          <cell r="A99">
            <v>37438</v>
          </cell>
          <cell r="B99">
            <v>221.24</v>
          </cell>
          <cell r="C99">
            <v>1.1499999999999999</v>
          </cell>
          <cell r="E99">
            <v>2.93</v>
          </cell>
          <cell r="G99">
            <v>25.75</v>
          </cell>
          <cell r="R99">
            <v>54.117562101971991</v>
          </cell>
          <cell r="U99">
            <v>37377</v>
          </cell>
          <cell r="AE99">
            <v>8.6857949302736497</v>
          </cell>
        </row>
        <row r="100">
          <cell r="A100">
            <v>37469</v>
          </cell>
          <cell r="B100">
            <v>232.51</v>
          </cell>
          <cell r="C100">
            <v>0.86</v>
          </cell>
          <cell r="E100">
            <v>3.11</v>
          </cell>
          <cell r="G100">
            <v>26.78</v>
          </cell>
          <cell r="R100">
            <v>54.976157541284103</v>
          </cell>
          <cell r="U100">
            <v>37408</v>
          </cell>
          <cell r="AE100">
            <v>9.2487451641523286</v>
          </cell>
        </row>
        <row r="101">
          <cell r="A101">
            <v>37500</v>
          </cell>
          <cell r="B101">
            <v>249.04</v>
          </cell>
          <cell r="C101">
            <v>0.83</v>
          </cell>
          <cell r="E101">
            <v>3.34</v>
          </cell>
          <cell r="G101">
            <v>28.28</v>
          </cell>
          <cell r="R101">
            <v>62.845063249135066</v>
          </cell>
          <cell r="U101">
            <v>37438</v>
          </cell>
          <cell r="AE101">
            <v>10.055210119861611</v>
          </cell>
        </row>
        <row r="102">
          <cell r="A102">
            <v>37530</v>
          </cell>
          <cell r="B102">
            <v>282.89999999999998</v>
          </cell>
          <cell r="C102">
            <v>1.57</v>
          </cell>
          <cell r="E102">
            <v>3.81</v>
          </cell>
          <cell r="G102">
            <v>27.53</v>
          </cell>
          <cell r="R102">
            <v>70.306189992941682</v>
          </cell>
          <cell r="U102">
            <v>37469</v>
          </cell>
          <cell r="AE102">
            <v>10.816336921991029</v>
          </cell>
        </row>
        <row r="103">
          <cell r="A103">
            <v>37561</v>
          </cell>
          <cell r="B103">
            <v>269.3</v>
          </cell>
          <cell r="C103">
            <v>3.39</v>
          </cell>
          <cell r="E103">
            <v>3.58</v>
          </cell>
          <cell r="G103">
            <v>24.54</v>
          </cell>
          <cell r="R103">
            <v>78.358608372602916</v>
          </cell>
          <cell r="U103">
            <v>37500</v>
          </cell>
          <cell r="AE103">
            <v>11.415751997705941</v>
          </cell>
        </row>
        <row r="104">
          <cell r="A104">
            <v>37591</v>
          </cell>
          <cell r="B104">
            <v>275.68</v>
          </cell>
          <cell r="C104">
            <v>2.7</v>
          </cell>
          <cell r="E104">
            <v>3.63</v>
          </cell>
          <cell r="G104">
            <v>27.89</v>
          </cell>
          <cell r="R104">
            <v>81.660507571060336</v>
          </cell>
          <cell r="U104">
            <v>37530</v>
          </cell>
          <cell r="AE104">
            <v>12.220896883137252</v>
          </cell>
        </row>
        <row r="105">
          <cell r="A105">
            <v>37622</v>
          </cell>
          <cell r="B105">
            <v>266.77999999999997</v>
          </cell>
          <cell r="C105">
            <v>2.4700000000000002</v>
          </cell>
          <cell r="E105">
            <v>3.44</v>
          </cell>
          <cell r="G105">
            <v>30.75</v>
          </cell>
          <cell r="R105">
            <v>82.662586426993073</v>
          </cell>
          <cell r="U105">
            <v>37561</v>
          </cell>
          <cell r="AE105">
            <v>13.878152244466646</v>
          </cell>
        </row>
        <row r="106">
          <cell r="A106">
            <v>37653</v>
          </cell>
          <cell r="B106">
            <v>279.85000000000002</v>
          </cell>
          <cell r="C106">
            <v>1.46</v>
          </cell>
          <cell r="E106">
            <v>3.59</v>
          </cell>
          <cell r="G106">
            <v>32.880000000000003</v>
          </cell>
          <cell r="R106">
            <v>87.906457622745691</v>
          </cell>
          <cell r="U106">
            <v>37591</v>
          </cell>
          <cell r="AE106">
            <v>12.985823069405244</v>
          </cell>
        </row>
        <row r="107">
          <cell r="A107">
            <v>37681</v>
          </cell>
          <cell r="B107">
            <v>269.64999999999998</v>
          </cell>
          <cell r="C107">
            <v>1.37</v>
          </cell>
          <cell r="E107">
            <v>3.45</v>
          </cell>
          <cell r="G107">
            <v>30.36</v>
          </cell>
          <cell r="R107">
            <v>98.274531889996112</v>
          </cell>
          <cell r="U107">
            <v>37622</v>
          </cell>
          <cell r="AE107">
            <v>13.167189313391351</v>
          </cell>
        </row>
        <row r="108">
          <cell r="A108">
            <v>37712</v>
          </cell>
          <cell r="B108">
            <v>246.54</v>
          </cell>
          <cell r="C108">
            <v>1.38</v>
          </cell>
          <cell r="E108">
            <v>3.12</v>
          </cell>
          <cell r="G108">
            <v>25.56</v>
          </cell>
          <cell r="R108">
            <v>99.363090675200837</v>
          </cell>
          <cell r="U108">
            <v>37653</v>
          </cell>
          <cell r="AE108">
            <v>12.450606252488669</v>
          </cell>
        </row>
        <row r="109">
          <cell r="A109">
            <v>37742</v>
          </cell>
          <cell r="B109">
            <v>239.89</v>
          </cell>
          <cell r="C109">
            <v>0.99</v>
          </cell>
          <cell r="E109">
            <v>2.96</v>
          </cell>
          <cell r="G109">
            <v>26.06</v>
          </cell>
          <cell r="R109">
            <v>95.20562446023024</v>
          </cell>
          <cell r="U109">
            <v>37681</v>
          </cell>
          <cell r="AE109">
            <v>12.919867350993037</v>
          </cell>
        </row>
        <row r="110">
          <cell r="A110">
            <v>37773</v>
          </cell>
          <cell r="B110">
            <v>234.57</v>
          </cell>
          <cell r="C110">
            <v>-0.06</v>
          </cell>
          <cell r="E110">
            <v>2.88</v>
          </cell>
          <cell r="G110">
            <v>27.92</v>
          </cell>
          <cell r="R110">
            <v>76.476960251958417</v>
          </cell>
          <cell r="U110">
            <v>37712</v>
          </cell>
          <cell r="AE110">
            <v>12.327272153289071</v>
          </cell>
        </row>
        <row r="111">
          <cell r="A111">
            <v>37803</v>
          </cell>
          <cell r="B111">
            <v>232.63</v>
          </cell>
          <cell r="C111">
            <v>0.04</v>
          </cell>
          <cell r="E111">
            <v>2.88</v>
          </cell>
          <cell r="G111">
            <v>28.59</v>
          </cell>
          <cell r="R111">
            <v>70.052357020134323</v>
          </cell>
          <cell r="U111">
            <v>37742</v>
          </cell>
          <cell r="AE111">
            <v>11.075046466728836</v>
          </cell>
        </row>
        <row r="112">
          <cell r="A112">
            <v>37834</v>
          </cell>
          <cell r="B112">
            <v>239.54</v>
          </cell>
          <cell r="C112">
            <v>0.18</v>
          </cell>
          <cell r="E112">
            <v>3</v>
          </cell>
          <cell r="G112">
            <v>29.68</v>
          </cell>
          <cell r="R112">
            <v>70.820989620881434</v>
          </cell>
          <cell r="U112">
            <v>37773</v>
          </cell>
          <cell r="AE112">
            <v>10.450661792193104</v>
          </cell>
        </row>
        <row r="113">
          <cell r="A113">
            <v>37865</v>
          </cell>
          <cell r="B113">
            <v>234.5</v>
          </cell>
          <cell r="C113">
            <v>0.82</v>
          </cell>
          <cell r="E113">
            <v>2.92</v>
          </cell>
          <cell r="G113">
            <v>26.88</v>
          </cell>
          <cell r="R113">
            <v>69.903385368540881</v>
          </cell>
          <cell r="U113">
            <v>37803</v>
          </cell>
          <cell r="AE113">
            <v>10.073520381895364</v>
          </cell>
        </row>
        <row r="114">
          <cell r="A114">
            <v>37895</v>
          </cell>
          <cell r="B114">
            <v>233.89</v>
          </cell>
          <cell r="C114">
            <v>0.39</v>
          </cell>
          <cell r="E114">
            <v>2.86</v>
          </cell>
          <cell r="G114">
            <v>29.01</v>
          </cell>
          <cell r="R114">
            <v>72.135653297364939</v>
          </cell>
          <cell r="U114">
            <v>37834</v>
          </cell>
          <cell r="AE114">
            <v>10.013439743434756</v>
          </cell>
        </row>
        <row r="115">
          <cell r="A115">
            <v>37926</v>
          </cell>
          <cell r="B115">
            <v>238.42</v>
          </cell>
          <cell r="C115">
            <v>0.37</v>
          </cell>
          <cell r="E115">
            <v>2.91</v>
          </cell>
          <cell r="G115">
            <v>29.12</v>
          </cell>
          <cell r="R115">
            <v>67.358708414056878</v>
          </cell>
          <cell r="U115">
            <v>37865</v>
          </cell>
          <cell r="AE115">
            <v>10.32432584322598</v>
          </cell>
        </row>
        <row r="116">
          <cell r="A116">
            <v>37956</v>
          </cell>
          <cell r="B116">
            <v>242.87</v>
          </cell>
          <cell r="C116">
            <v>0.54</v>
          </cell>
          <cell r="E116">
            <v>2.93</v>
          </cell>
          <cell r="G116">
            <v>29.97</v>
          </cell>
          <cell r="R116">
            <v>70.112680388884868</v>
          </cell>
          <cell r="U116">
            <v>37895</v>
          </cell>
          <cell r="AE116">
            <v>9.9574023854603819</v>
          </cell>
        </row>
        <row r="117">
          <cell r="A117">
            <v>37987</v>
          </cell>
          <cell r="B117">
            <v>240.02</v>
          </cell>
          <cell r="C117">
            <v>0.83</v>
          </cell>
          <cell r="E117">
            <v>2.85</v>
          </cell>
          <cell r="G117">
            <v>31.37</v>
          </cell>
          <cell r="R117">
            <v>68.733858589202043</v>
          </cell>
          <cell r="U117">
            <v>37926</v>
          </cell>
          <cell r="AE117">
            <v>9.7247080146810578</v>
          </cell>
        </row>
        <row r="118">
          <cell r="A118">
            <v>38018</v>
          </cell>
          <cell r="B118">
            <v>246.68</v>
          </cell>
          <cell r="C118">
            <v>0.39</v>
          </cell>
          <cell r="E118">
            <v>2.93</v>
          </cell>
          <cell r="G118">
            <v>31.33</v>
          </cell>
          <cell r="R118">
            <v>71.897711387826348</v>
          </cell>
          <cell r="U118">
            <v>37956</v>
          </cell>
          <cell r="AE118">
            <v>9.8838362001282807</v>
          </cell>
        </row>
        <row r="119">
          <cell r="A119">
            <v>38047</v>
          </cell>
          <cell r="B119">
            <v>242.29</v>
          </cell>
          <cell r="C119">
            <v>0.56999999999999995</v>
          </cell>
          <cell r="E119">
            <v>2.91</v>
          </cell>
          <cell r="G119">
            <v>33.67</v>
          </cell>
          <cell r="R119">
            <v>75.720480444566221</v>
          </cell>
          <cell r="U119">
            <v>37987</v>
          </cell>
          <cell r="AE119">
            <v>9.9448001093915472</v>
          </cell>
        </row>
        <row r="120">
          <cell r="A120">
            <v>38078</v>
          </cell>
          <cell r="B120">
            <v>241.18</v>
          </cell>
          <cell r="C120">
            <v>0.41</v>
          </cell>
          <cell r="E120">
            <v>2.91</v>
          </cell>
          <cell r="G120">
            <v>33.71</v>
          </cell>
          <cell r="R120">
            <v>73.507620435212274</v>
          </cell>
          <cell r="U120">
            <v>38018</v>
          </cell>
          <cell r="AE120">
            <v>9.6664984421664411</v>
          </cell>
        </row>
        <row r="121">
          <cell r="A121">
            <v>38108</v>
          </cell>
          <cell r="B121">
            <v>255.25</v>
          </cell>
          <cell r="C121">
            <v>0.4</v>
          </cell>
          <cell r="E121">
            <v>3.1</v>
          </cell>
          <cell r="G121">
            <v>37.56</v>
          </cell>
          <cell r="R121">
            <v>81.070078836433765</v>
          </cell>
          <cell r="U121">
            <v>38047</v>
          </cell>
          <cell r="AE121">
            <v>9.9200690468104273</v>
          </cell>
        </row>
        <row r="122">
          <cell r="A122">
            <v>38139</v>
          </cell>
          <cell r="B122">
            <v>258.77999999999997</v>
          </cell>
          <cell r="C122">
            <v>0.5</v>
          </cell>
          <cell r="E122">
            <v>3.13</v>
          </cell>
          <cell r="G122">
            <v>35.54</v>
          </cell>
          <cell r="R122">
            <v>80.028147913552615</v>
          </cell>
          <cell r="U122">
            <v>38078</v>
          </cell>
          <cell r="AE122">
            <v>9.780954298541582</v>
          </cell>
        </row>
        <row r="123">
          <cell r="A123">
            <v>38169</v>
          </cell>
          <cell r="B123">
            <v>251.95</v>
          </cell>
          <cell r="C123">
            <v>0.73</v>
          </cell>
          <cell r="E123">
            <v>3.04</v>
          </cell>
          <cell r="G123">
            <v>37.89</v>
          </cell>
          <cell r="R123">
            <v>88.53948698541852</v>
          </cell>
          <cell r="U123">
            <v>38108</v>
          </cell>
          <cell r="AE123">
            <v>9.7119991048968135</v>
          </cell>
        </row>
        <row r="124">
          <cell r="A124">
            <v>38200</v>
          </cell>
          <cell r="B124">
            <v>248.09</v>
          </cell>
          <cell r="C124">
            <v>0.5</v>
          </cell>
          <cell r="E124">
            <v>3</v>
          </cell>
          <cell r="G124">
            <v>42.08</v>
          </cell>
          <cell r="R124">
            <v>88.627413578452106</v>
          </cell>
          <cell r="U124">
            <v>38139</v>
          </cell>
          <cell r="AE124">
            <v>10.27419650937599</v>
          </cell>
        </row>
        <row r="125">
          <cell r="A125">
            <v>38231</v>
          </cell>
          <cell r="B125">
            <v>239.21</v>
          </cell>
          <cell r="C125">
            <v>0.17</v>
          </cell>
          <cell r="E125">
            <v>2.89</v>
          </cell>
          <cell r="G125">
            <v>41.6</v>
          </cell>
          <cell r="R125">
            <v>94.569877698163623</v>
          </cell>
          <cell r="U125">
            <v>38169</v>
          </cell>
          <cell r="AE125">
            <v>10.283132650209399</v>
          </cell>
        </row>
        <row r="126">
          <cell r="A126">
            <v>38261</v>
          </cell>
          <cell r="B126">
            <v>238.28</v>
          </cell>
          <cell r="C126">
            <v>0.17</v>
          </cell>
          <cell r="E126">
            <v>2.85</v>
          </cell>
          <cell r="G126">
            <v>46.88</v>
          </cell>
          <cell r="R126">
            <v>101.76352480954631</v>
          </cell>
          <cell r="U126">
            <v>38200</v>
          </cell>
          <cell r="AE126">
            <v>9.963539026029725</v>
          </cell>
        </row>
        <row r="127">
          <cell r="A127">
            <v>38292</v>
          </cell>
          <cell r="B127">
            <v>236.64</v>
          </cell>
          <cell r="C127">
            <v>0.44</v>
          </cell>
          <cell r="E127">
            <v>2.79</v>
          </cell>
          <cell r="G127">
            <v>42.13</v>
          </cell>
          <cell r="R127">
            <v>98.913025895947698</v>
          </cell>
          <cell r="U127">
            <v>38231</v>
          </cell>
          <cell r="AE127">
            <v>9.7961939108486664</v>
          </cell>
        </row>
        <row r="128">
          <cell r="A128">
            <v>38322</v>
          </cell>
          <cell r="B128">
            <v>233.69</v>
          </cell>
          <cell r="C128">
            <v>0.86</v>
          </cell>
          <cell r="E128">
            <v>2.72</v>
          </cell>
          <cell r="G128">
            <v>39.04</v>
          </cell>
          <cell r="R128">
            <v>107.12313900217895</v>
          </cell>
          <cell r="U128">
            <v>38261</v>
          </cell>
          <cell r="AE128">
            <v>9.4144055607716979</v>
          </cell>
        </row>
        <row r="129">
          <cell r="A129">
            <v>38353</v>
          </cell>
          <cell r="B129">
            <v>230.24</v>
          </cell>
          <cell r="C129">
            <v>0.56999999999999995</v>
          </cell>
          <cell r="E129">
            <v>2.69</v>
          </cell>
          <cell r="G129">
            <v>42.97</v>
          </cell>
          <cell r="R129">
            <v>94.785050916604973</v>
          </cell>
          <cell r="U129">
            <v>38292</v>
          </cell>
          <cell r="AE129">
            <v>9.269271535162888</v>
          </cell>
        </row>
        <row r="130">
          <cell r="A130">
            <v>38384</v>
          </cell>
          <cell r="B130">
            <v>222.3</v>
          </cell>
          <cell r="C130">
            <v>0.44</v>
          </cell>
          <cell r="E130">
            <v>2.6</v>
          </cell>
          <cell r="G130">
            <v>44.82</v>
          </cell>
          <cell r="R130">
            <v>85.915247230285772</v>
          </cell>
          <cell r="U130">
            <v>38322</v>
          </cell>
          <cell r="AE130">
            <v>9.0668754761469614</v>
          </cell>
        </row>
        <row r="131">
          <cell r="A131">
            <v>38412</v>
          </cell>
          <cell r="B131">
            <v>232.06</v>
          </cell>
          <cell r="C131">
            <v>0.73</v>
          </cell>
          <cell r="E131">
            <v>2.7</v>
          </cell>
          <cell r="G131">
            <v>50.94</v>
          </cell>
          <cell r="R131">
            <v>91.979863185892057</v>
          </cell>
          <cell r="U131">
            <v>38353</v>
          </cell>
          <cell r="AE131">
            <v>8.819107198647318</v>
          </cell>
        </row>
        <row r="132">
          <cell r="A132">
            <v>38443</v>
          </cell>
          <cell r="B132">
            <v>220.01</v>
          </cell>
          <cell r="C132">
            <v>0.91</v>
          </cell>
          <cell r="E132">
            <v>2.58</v>
          </cell>
          <cell r="G132">
            <v>50.64</v>
          </cell>
          <cell r="R132">
            <v>94.484901944339555</v>
          </cell>
          <cell r="U132">
            <v>38384</v>
          </cell>
          <cell r="AE132">
            <v>8.6853591256287146</v>
          </cell>
        </row>
        <row r="133">
          <cell r="A133">
            <v>38473</v>
          </cell>
          <cell r="B133">
            <v>208.36</v>
          </cell>
          <cell r="C133">
            <v>0.7</v>
          </cell>
          <cell r="E133">
            <v>2.4500000000000002</v>
          </cell>
          <cell r="G133">
            <v>47.83</v>
          </cell>
          <cell r="R133">
            <v>103.17455214168928</v>
          </cell>
          <cell r="U133">
            <v>38412</v>
          </cell>
          <cell r="AE133">
            <v>8.3447026859787954</v>
          </cell>
        </row>
        <row r="134">
          <cell r="A134">
            <v>38504</v>
          </cell>
          <cell r="B134">
            <v>201.99</v>
          </cell>
          <cell r="C134">
            <v>-0.11</v>
          </cell>
          <cell r="E134">
            <v>2.41</v>
          </cell>
          <cell r="G134">
            <v>53.89</v>
          </cell>
          <cell r="R134">
            <v>105.92919941521301</v>
          </cell>
          <cell r="U134">
            <v>38443</v>
          </cell>
          <cell r="AE134">
            <v>8.6182524010797312</v>
          </cell>
        </row>
        <row r="135">
          <cell r="A135">
            <v>38534</v>
          </cell>
          <cell r="B135">
            <v>197.93</v>
          </cell>
          <cell r="C135">
            <v>0.03</v>
          </cell>
          <cell r="E135">
            <v>2.37</v>
          </cell>
          <cell r="G135">
            <v>56.37</v>
          </cell>
          <cell r="R135">
            <v>95.413668513978905</v>
          </cell>
          <cell r="U135">
            <v>38473</v>
          </cell>
          <cell r="AE135">
            <v>8.218781398235274</v>
          </cell>
        </row>
        <row r="136">
          <cell r="A136">
            <v>38565</v>
          </cell>
          <cell r="B136">
            <v>198.73</v>
          </cell>
          <cell r="C136">
            <v>0</v>
          </cell>
          <cell r="E136">
            <v>2.36</v>
          </cell>
          <cell r="G136">
            <v>61.89</v>
          </cell>
          <cell r="R136">
            <v>101.77018051818604</v>
          </cell>
          <cell r="U136">
            <v>38504</v>
          </cell>
          <cell r="AE136">
            <v>7.7805370891617462</v>
          </cell>
        </row>
        <row r="137">
          <cell r="A137">
            <v>38596</v>
          </cell>
          <cell r="B137">
            <v>192.92</v>
          </cell>
          <cell r="C137">
            <v>0.15</v>
          </cell>
          <cell r="E137">
            <v>2.29</v>
          </cell>
          <cell r="G137">
            <v>61.69</v>
          </cell>
          <cell r="R137">
            <v>104.04967456108081</v>
          </cell>
          <cell r="U137">
            <v>38534</v>
          </cell>
          <cell r="AE137">
            <v>7.6048369556794917</v>
          </cell>
        </row>
        <row r="138">
          <cell r="A138">
            <v>38626</v>
          </cell>
          <cell r="B138">
            <v>188.06</v>
          </cell>
          <cell r="C138">
            <v>0.57999999999999996</v>
          </cell>
          <cell r="E138">
            <v>2.2599999999999998</v>
          </cell>
          <cell r="G138">
            <v>58.19</v>
          </cell>
          <cell r="R138">
            <v>112.01775027190504</v>
          </cell>
          <cell r="U138">
            <v>38565</v>
          </cell>
          <cell r="AE138">
            <v>7.4569903234811568</v>
          </cell>
        </row>
        <row r="139">
          <cell r="A139">
            <v>38657</v>
          </cell>
          <cell r="B139">
            <v>182.6</v>
          </cell>
          <cell r="C139">
            <v>0.54</v>
          </cell>
          <cell r="E139">
            <v>2.21</v>
          </cell>
          <cell r="G139">
            <v>55.04</v>
          </cell>
          <cell r="R139">
            <v>110.76373689805291</v>
          </cell>
          <cell r="U139">
            <v>38596</v>
          </cell>
          <cell r="AE139">
            <v>7.3974160483056899</v>
          </cell>
        </row>
        <row r="140">
          <cell r="A140">
            <v>38687</v>
          </cell>
          <cell r="B140">
            <v>189.49</v>
          </cell>
          <cell r="C140">
            <v>0.4</v>
          </cell>
          <cell r="E140">
            <v>2.29</v>
          </cell>
          <cell r="G140">
            <v>56.43</v>
          </cell>
          <cell r="R140">
            <v>100.87617442434238</v>
          </cell>
          <cell r="U140">
            <v>38626</v>
          </cell>
          <cell r="AE140">
            <v>7.1422897169323019</v>
          </cell>
        </row>
        <row r="141">
          <cell r="A141">
            <v>38718</v>
          </cell>
          <cell r="B141">
            <v>189.97</v>
          </cell>
          <cell r="C141">
            <v>0.38</v>
          </cell>
          <cell r="E141">
            <v>2.27</v>
          </cell>
          <cell r="G141">
            <v>62.46</v>
          </cell>
          <cell r="R141">
            <v>94.024422602655946</v>
          </cell>
          <cell r="U141">
            <v>38657</v>
          </cell>
          <cell r="AE141">
            <v>7.0381653547046241</v>
          </cell>
        </row>
        <row r="142">
          <cell r="A142">
            <v>38749</v>
          </cell>
          <cell r="B142">
            <v>179.8</v>
          </cell>
          <cell r="C142">
            <v>0.23</v>
          </cell>
          <cell r="E142">
            <v>2.16</v>
          </cell>
          <cell r="G142">
            <v>59.7</v>
          </cell>
          <cell r="R142">
            <v>94.06868490882826</v>
          </cell>
          <cell r="U142">
            <v>38687</v>
          </cell>
          <cell r="AE142">
            <v>6.8680308669922461</v>
          </cell>
        </row>
        <row r="143">
          <cell r="A143">
            <v>38777</v>
          </cell>
          <cell r="B143">
            <v>179.34</v>
          </cell>
          <cell r="C143">
            <v>0.27</v>
          </cell>
          <cell r="E143">
            <v>2.15</v>
          </cell>
          <cell r="G143">
            <v>60.93</v>
          </cell>
          <cell r="R143">
            <v>107.26760388425346</v>
          </cell>
          <cell r="U143">
            <v>38718</v>
          </cell>
          <cell r="AE143">
            <v>7.0756088377061204</v>
          </cell>
        </row>
        <row r="144">
          <cell r="A144">
            <v>38808</v>
          </cell>
          <cell r="B144">
            <v>178.24</v>
          </cell>
          <cell r="C144">
            <v>0.12</v>
          </cell>
          <cell r="E144">
            <v>2.13</v>
          </cell>
          <cell r="G144">
            <v>67.97</v>
          </cell>
          <cell r="R144">
            <v>100.7156823637396</v>
          </cell>
          <cell r="U144">
            <v>38749</v>
          </cell>
          <cell r="AE144">
            <v>6.9505630039967699</v>
          </cell>
        </row>
        <row r="145">
          <cell r="A145">
            <v>38838</v>
          </cell>
          <cell r="B145">
            <v>185.62</v>
          </cell>
          <cell r="C145">
            <v>0.13</v>
          </cell>
          <cell r="E145">
            <v>2.1800000000000002</v>
          </cell>
          <cell r="G145">
            <v>68.680000000000007</v>
          </cell>
          <cell r="R145">
            <v>96.879636033873155</v>
          </cell>
          <cell r="U145">
            <v>38777</v>
          </cell>
          <cell r="AE145">
            <v>6.5508632932801154</v>
          </cell>
        </row>
        <row r="146">
          <cell r="A146">
            <v>38869</v>
          </cell>
          <cell r="B146">
            <v>190.41</v>
          </cell>
          <cell r="C146">
            <v>-7.0000000000000007E-2</v>
          </cell>
          <cell r="E146">
            <v>2.25</v>
          </cell>
          <cell r="G146">
            <v>68.290000000000006</v>
          </cell>
          <cell r="R146">
            <v>106.88891556943867</v>
          </cell>
          <cell r="U146">
            <v>38808</v>
          </cell>
          <cell r="AE146">
            <v>6.4790691797276345</v>
          </cell>
        </row>
        <row r="147">
          <cell r="A147">
            <v>38899</v>
          </cell>
          <cell r="B147">
            <v>185.72</v>
          </cell>
          <cell r="C147">
            <v>0.11</v>
          </cell>
          <cell r="E147">
            <v>2.19</v>
          </cell>
          <cell r="G147">
            <v>72.45</v>
          </cell>
          <cell r="R147">
            <v>106.45781742192131</v>
          </cell>
          <cell r="U147">
            <v>38838</v>
          </cell>
          <cell r="AE147">
            <v>6.3862290008490934</v>
          </cell>
        </row>
        <row r="148">
          <cell r="A148">
            <v>38930</v>
          </cell>
          <cell r="B148">
            <v>183.69</v>
          </cell>
          <cell r="C148">
            <v>-0.02</v>
          </cell>
          <cell r="E148">
            <v>2.16</v>
          </cell>
          <cell r="G148">
            <v>71.81</v>
          </cell>
          <cell r="R148">
            <v>107.82057612817682</v>
          </cell>
          <cell r="U148">
            <v>38869</v>
          </cell>
          <cell r="AE148">
            <v>6.504916878724389</v>
          </cell>
        </row>
        <row r="149">
          <cell r="A149">
            <v>38961</v>
          </cell>
          <cell r="B149">
            <v>184.13</v>
          </cell>
          <cell r="C149">
            <v>0.16</v>
          </cell>
          <cell r="E149">
            <v>2.17</v>
          </cell>
          <cell r="G149">
            <v>62.12</v>
          </cell>
          <cell r="R149">
            <v>117.2526343297007</v>
          </cell>
          <cell r="U149">
            <v>38899</v>
          </cell>
          <cell r="AE149">
            <v>6.6677826561541318</v>
          </cell>
        </row>
        <row r="150">
          <cell r="A150">
            <v>38991</v>
          </cell>
          <cell r="B150">
            <v>182.06</v>
          </cell>
          <cell r="C150">
            <v>0.43</v>
          </cell>
          <cell r="E150">
            <v>2.15</v>
          </cell>
          <cell r="G150">
            <v>57.91</v>
          </cell>
          <cell r="R150">
            <v>112.03104480489175</v>
          </cell>
          <cell r="U150">
            <v>38930</v>
          </cell>
          <cell r="AE150">
            <v>6.4276271354428909</v>
          </cell>
        </row>
        <row r="151">
          <cell r="A151">
            <v>39022</v>
          </cell>
          <cell r="B151">
            <v>184.41</v>
          </cell>
          <cell r="C151">
            <v>0.42</v>
          </cell>
          <cell r="E151">
            <v>2.16</v>
          </cell>
          <cell r="G151">
            <v>58.14</v>
          </cell>
          <cell r="R151">
            <v>95.176795872532324</v>
          </cell>
          <cell r="U151">
            <v>38961</v>
          </cell>
          <cell r="AE151">
            <v>6.31243398253112</v>
          </cell>
        </row>
        <row r="152">
          <cell r="A152">
            <v>39052</v>
          </cell>
          <cell r="B152">
            <v>185.64</v>
          </cell>
          <cell r="C152">
            <v>0.62</v>
          </cell>
          <cell r="E152">
            <v>2.15</v>
          </cell>
          <cell r="G152">
            <v>60.99</v>
          </cell>
          <cell r="R152">
            <v>88.870627720911614</v>
          </cell>
          <cell r="U152">
            <v>38991</v>
          </cell>
          <cell r="AE152">
            <v>6.322690143501223</v>
          </cell>
        </row>
        <row r="153">
          <cell r="A153">
            <v>39083</v>
          </cell>
          <cell r="B153">
            <v>183.42</v>
          </cell>
          <cell r="C153">
            <v>0.49</v>
          </cell>
          <cell r="E153">
            <v>2.14</v>
          </cell>
          <cell r="G153">
            <v>53.52</v>
          </cell>
          <cell r="R153">
            <v>88.180804155754927</v>
          </cell>
          <cell r="U153">
            <v>39022</v>
          </cell>
          <cell r="AE153">
            <v>6.2487945153372939</v>
          </cell>
        </row>
        <row r="154">
          <cell r="A154">
            <v>39114</v>
          </cell>
          <cell r="B154">
            <v>179.6</v>
          </cell>
          <cell r="C154">
            <v>0.42</v>
          </cell>
          <cell r="E154">
            <v>2.1</v>
          </cell>
          <cell r="G154">
            <v>57.56</v>
          </cell>
          <cell r="R154">
            <v>92.388548496284486</v>
          </cell>
          <cell r="U154">
            <v>39052</v>
          </cell>
          <cell r="AE154">
            <v>6.2410365601687507</v>
          </cell>
        </row>
        <row r="155">
          <cell r="A155">
            <v>39142</v>
          </cell>
          <cell r="B155">
            <v>179.83</v>
          </cell>
          <cell r="C155">
            <v>0.44</v>
          </cell>
          <cell r="E155">
            <v>2.09</v>
          </cell>
          <cell r="G155">
            <v>60.6</v>
          </cell>
          <cell r="R155">
            <v>80.440136836473528</v>
          </cell>
          <cell r="U155">
            <v>39083</v>
          </cell>
          <cell r="AE155">
            <v>6.1923274246313698</v>
          </cell>
        </row>
        <row r="156">
          <cell r="A156">
            <v>39173</v>
          </cell>
          <cell r="B156">
            <v>176.29</v>
          </cell>
          <cell r="C156">
            <v>0.26</v>
          </cell>
          <cell r="E156">
            <v>2.0299999999999998</v>
          </cell>
          <cell r="G156">
            <v>65.06</v>
          </cell>
          <cell r="R156">
            <v>85.843726898884029</v>
          </cell>
          <cell r="U156">
            <v>39114</v>
          </cell>
          <cell r="AE156">
            <v>6.1444780198645272</v>
          </cell>
        </row>
        <row r="157">
          <cell r="A157">
            <v>39203</v>
          </cell>
          <cell r="B157">
            <v>172.29</v>
          </cell>
          <cell r="C157">
            <v>0.26</v>
          </cell>
          <cell r="E157">
            <v>1.98</v>
          </cell>
          <cell r="G157">
            <v>65.16</v>
          </cell>
          <cell r="R157">
            <v>88.458225744897931</v>
          </cell>
          <cell r="U157">
            <v>39142</v>
          </cell>
          <cell r="AE157">
            <v>6.013991585296691</v>
          </cell>
        </row>
        <row r="158">
          <cell r="A158">
            <v>39234</v>
          </cell>
          <cell r="B158">
            <v>167.63</v>
          </cell>
          <cell r="C158">
            <v>0.31</v>
          </cell>
          <cell r="E158">
            <v>1.93</v>
          </cell>
          <cell r="G158">
            <v>68.19</v>
          </cell>
          <cell r="R158">
            <v>94.271181498532798</v>
          </cell>
          <cell r="U158">
            <v>39173</v>
          </cell>
          <cell r="AE158">
            <v>5.9698319670143736</v>
          </cell>
        </row>
        <row r="159">
          <cell r="A159">
            <v>39264</v>
          </cell>
          <cell r="B159">
            <v>164.64</v>
          </cell>
          <cell r="C159">
            <v>0.32</v>
          </cell>
          <cell r="E159">
            <v>1.88</v>
          </cell>
          <cell r="G159">
            <v>73.599999999999994</v>
          </cell>
          <cell r="R159">
            <v>91.303833979936954</v>
          </cell>
          <cell r="U159">
            <v>39203</v>
          </cell>
          <cell r="AE159">
            <v>5.7730478207081077</v>
          </cell>
        </row>
        <row r="160">
          <cell r="A160">
            <v>39295</v>
          </cell>
          <cell r="B160">
            <v>171.22</v>
          </cell>
          <cell r="C160">
            <v>0.59</v>
          </cell>
          <cell r="E160">
            <v>1.97</v>
          </cell>
          <cell r="G160">
            <v>70.13</v>
          </cell>
          <cell r="R160">
            <v>92.80632267646412</v>
          </cell>
          <cell r="U160">
            <v>39234</v>
          </cell>
          <cell r="AE160">
            <v>5.6073038484679891</v>
          </cell>
        </row>
        <row r="161">
          <cell r="A161">
            <v>39326</v>
          </cell>
          <cell r="B161">
            <v>166.63</v>
          </cell>
          <cell r="C161">
            <v>0.25</v>
          </cell>
          <cell r="E161">
            <v>1.9</v>
          </cell>
          <cell r="G161">
            <v>76.760000000000005</v>
          </cell>
          <cell r="R161">
            <v>97.163681361737019</v>
          </cell>
          <cell r="U161">
            <v>39264</v>
          </cell>
          <cell r="AE161">
            <v>5.4390539023146269</v>
          </cell>
        </row>
        <row r="162">
          <cell r="A162">
            <v>39356</v>
          </cell>
          <cell r="B162">
            <v>159.61000000000001</v>
          </cell>
          <cell r="C162">
            <v>0.3</v>
          </cell>
          <cell r="E162">
            <v>1.8</v>
          </cell>
          <cell r="G162">
            <v>81.97</v>
          </cell>
          <cell r="R162">
            <v>89.628517477860242</v>
          </cell>
          <cell r="U162">
            <v>39295</v>
          </cell>
          <cell r="AE162">
            <v>5.2654996721629006</v>
          </cell>
        </row>
        <row r="163">
          <cell r="A163">
            <v>39387</v>
          </cell>
          <cell r="B163">
            <v>158.83000000000001</v>
          </cell>
          <cell r="C163">
            <v>0.43</v>
          </cell>
          <cell r="E163">
            <v>1.77</v>
          </cell>
          <cell r="G163">
            <v>91.34</v>
          </cell>
          <cell r="R163">
            <v>102.36830207589392</v>
          </cell>
          <cell r="U163">
            <v>39326</v>
          </cell>
          <cell r="AE163">
            <v>5.4944945877108253</v>
          </cell>
        </row>
        <row r="164">
          <cell r="A164">
            <v>39417</v>
          </cell>
          <cell r="B164">
            <v>160.01</v>
          </cell>
          <cell r="C164">
            <v>0.97</v>
          </cell>
          <cell r="E164">
            <v>1.79</v>
          </cell>
          <cell r="G164">
            <v>89.52</v>
          </cell>
          <cell r="R164">
            <v>104.9806798895751</v>
          </cell>
          <cell r="U164">
            <v>39356</v>
          </cell>
          <cell r="AE164">
            <v>5.2765694906069225</v>
          </cell>
        </row>
        <row r="165">
          <cell r="A165">
            <v>39448</v>
          </cell>
          <cell r="B165">
            <v>159.72</v>
          </cell>
          <cell r="C165">
            <v>0.69</v>
          </cell>
          <cell r="E165">
            <v>1.77</v>
          </cell>
          <cell r="G165">
            <v>90.69</v>
          </cell>
          <cell r="R165">
            <v>110.66923531272785</v>
          </cell>
          <cell r="U165">
            <v>39387</v>
          </cell>
          <cell r="AE165">
            <v>4.9918682886844623</v>
          </cell>
        </row>
        <row r="166">
          <cell r="A166">
            <v>39479</v>
          </cell>
          <cell r="B166">
            <v>156.27000000000001</v>
          </cell>
          <cell r="C166">
            <v>0.48</v>
          </cell>
          <cell r="E166">
            <v>1.73</v>
          </cell>
          <cell r="G166">
            <v>93.39</v>
          </cell>
          <cell r="R166">
            <v>106.63502351455647</v>
          </cell>
          <cell r="U166">
            <v>39417</v>
          </cell>
          <cell r="AE166">
            <v>4.9076887497762804</v>
          </cell>
        </row>
        <row r="167">
          <cell r="A167">
            <v>39508</v>
          </cell>
          <cell r="B167">
            <v>157.63</v>
          </cell>
          <cell r="C167">
            <v>0.51</v>
          </cell>
          <cell r="E167">
            <v>1.71</v>
          </cell>
          <cell r="G167">
            <v>101.84</v>
          </cell>
          <cell r="R167">
            <v>109.22762253716348</v>
          </cell>
          <cell r="U167">
            <v>39448</v>
          </cell>
          <cell r="AE167">
            <v>4.9621546460813049</v>
          </cell>
        </row>
        <row r="168">
          <cell r="A168">
            <v>39539</v>
          </cell>
          <cell r="B168">
            <v>156.83000000000001</v>
          </cell>
          <cell r="C168">
            <v>0.64</v>
          </cell>
          <cell r="E168">
            <v>1.69</v>
          </cell>
          <cell r="G168">
            <v>108.76</v>
          </cell>
          <cell r="R168">
            <v>111.14490965008987</v>
          </cell>
          <cell r="U168">
            <v>39479</v>
          </cell>
          <cell r="AE168">
            <v>4.9032768793058175</v>
          </cell>
        </row>
        <row r="169">
          <cell r="A169">
            <v>39569</v>
          </cell>
          <cell r="B169">
            <v>153.26</v>
          </cell>
          <cell r="C169">
            <v>0.96</v>
          </cell>
          <cell r="E169">
            <v>1.66</v>
          </cell>
          <cell r="G169">
            <v>122.63</v>
          </cell>
          <cell r="R169">
            <v>118.39144617251567</v>
          </cell>
          <cell r="U169">
            <v>39508</v>
          </cell>
          <cell r="AE169">
            <v>4.7895989614175623</v>
          </cell>
        </row>
        <row r="170">
          <cell r="A170">
            <v>39600</v>
          </cell>
          <cell r="B170">
            <v>149.86000000000001</v>
          </cell>
          <cell r="C170">
            <v>0.91</v>
          </cell>
          <cell r="E170">
            <v>1.62</v>
          </cell>
          <cell r="G170">
            <v>131.52000000000001</v>
          </cell>
          <cell r="R170">
            <v>124.82463366829406</v>
          </cell>
          <cell r="U170">
            <v>39539</v>
          </cell>
          <cell r="AE170">
            <v>4.7285536108254096</v>
          </cell>
        </row>
        <row r="171">
          <cell r="A171">
            <v>39630</v>
          </cell>
          <cell r="B171">
            <v>147.84</v>
          </cell>
          <cell r="C171">
            <v>0.57999999999999996</v>
          </cell>
          <cell r="E171">
            <v>1.59</v>
          </cell>
          <cell r="G171">
            <v>132.83000000000001</v>
          </cell>
          <cell r="R171">
            <v>138.72266032416908</v>
          </cell>
          <cell r="U171">
            <v>39569</v>
          </cell>
          <cell r="AE171">
            <v>4.6606650944758758</v>
          </cell>
        </row>
        <row r="172">
          <cell r="A172">
            <v>39661</v>
          </cell>
          <cell r="B172">
            <v>147.16999999999999</v>
          </cell>
          <cell r="C172">
            <v>0.21</v>
          </cell>
          <cell r="E172">
            <v>1.61</v>
          </cell>
          <cell r="G172">
            <v>114.57</v>
          </cell>
          <cell r="R172">
            <v>145.80289049127884</v>
          </cell>
          <cell r="U172">
            <v>39600</v>
          </cell>
          <cell r="AE172">
            <v>4.5674263140516187</v>
          </cell>
        </row>
        <row r="173">
          <cell r="A173">
            <v>39692</v>
          </cell>
          <cell r="B173">
            <v>161.06</v>
          </cell>
          <cell r="C173">
            <v>0.15</v>
          </cell>
          <cell r="E173">
            <v>1.8</v>
          </cell>
          <cell r="G173">
            <v>99.66</v>
          </cell>
          <cell r="R173">
            <v>143.16281899088062</v>
          </cell>
          <cell r="U173">
            <v>39630</v>
          </cell>
          <cell r="AE173">
            <v>4.4404939715608531</v>
          </cell>
        </row>
        <row r="174">
          <cell r="A174">
            <v>39722</v>
          </cell>
          <cell r="B174">
            <v>186.21</v>
          </cell>
          <cell r="C174">
            <v>0.5</v>
          </cell>
          <cell r="E174">
            <v>2.17</v>
          </cell>
          <cell r="G174">
            <v>72.69</v>
          </cell>
          <cell r="R174">
            <v>120.7128153112627</v>
          </cell>
          <cell r="U174">
            <v>39661</v>
          </cell>
          <cell r="AE174">
            <v>4.3408990056943564</v>
          </cell>
        </row>
        <row r="175">
          <cell r="A175">
            <v>39753</v>
          </cell>
          <cell r="B175">
            <v>188.93</v>
          </cell>
          <cell r="C175">
            <v>0.38</v>
          </cell>
          <cell r="E175">
            <v>2.27</v>
          </cell>
          <cell r="G175">
            <v>53.97</v>
          </cell>
          <cell r="R175">
            <v>105.75312737866832</v>
          </cell>
          <cell r="U175">
            <v>39692</v>
          </cell>
          <cell r="AE175">
            <v>4.3718932851707155</v>
          </cell>
        </row>
        <row r="176">
          <cell r="A176">
            <v>39783</v>
          </cell>
          <cell r="B176">
            <v>202.09</v>
          </cell>
          <cell r="C176">
            <v>0.28999999999999998</v>
          </cell>
          <cell r="E176">
            <v>2.39</v>
          </cell>
          <cell r="G176">
            <v>41.34</v>
          </cell>
          <cell r="R176">
            <v>85.739708607388039</v>
          </cell>
          <cell r="U176">
            <v>39722</v>
          </cell>
          <cell r="AE176">
            <v>4.8596450607021424</v>
          </cell>
        </row>
        <row r="177">
          <cell r="A177">
            <v>39814</v>
          </cell>
          <cell r="B177">
            <v>192.49</v>
          </cell>
          <cell r="C177">
            <v>0.64</v>
          </cell>
          <cell r="E177">
            <v>2.31</v>
          </cell>
          <cell r="G177">
            <v>43.86</v>
          </cell>
          <cell r="R177">
            <v>76.690884311501961</v>
          </cell>
          <cell r="U177">
            <v>39753</v>
          </cell>
          <cell r="AE177">
            <v>5.8544829231682058</v>
          </cell>
        </row>
        <row r="178">
          <cell r="A178">
            <v>39845</v>
          </cell>
          <cell r="B178">
            <v>190.16</v>
          </cell>
          <cell r="C178">
            <v>0.31</v>
          </cell>
          <cell r="E178">
            <v>2.31</v>
          </cell>
          <cell r="G178">
            <v>41.84</v>
          </cell>
          <cell r="R178">
            <v>61.401673091414445</v>
          </cell>
          <cell r="U178">
            <v>39783</v>
          </cell>
          <cell r="AE178">
            <v>6.1193733221245159</v>
          </cell>
        </row>
        <row r="179">
          <cell r="A179">
            <v>39873</v>
          </cell>
          <cell r="B179">
            <v>187.48</v>
          </cell>
          <cell r="C179">
            <v>0.2</v>
          </cell>
          <cell r="E179">
            <v>2.31</v>
          </cell>
          <cell r="G179">
            <v>46.65</v>
          </cell>
          <cell r="R179">
            <v>68.588357666591577</v>
          </cell>
          <cell r="U179">
            <v>39814</v>
          </cell>
          <cell r="AE179">
            <v>6.4428644228535639</v>
          </cell>
        </row>
        <row r="180">
          <cell r="A180">
            <v>39904</v>
          </cell>
          <cell r="B180">
            <v>182.72</v>
          </cell>
          <cell r="C180">
            <v>0.55000000000000004</v>
          </cell>
          <cell r="E180">
            <v>2.21</v>
          </cell>
          <cell r="G180">
            <v>50.28</v>
          </cell>
          <cell r="R180">
            <v>63.220403381216421</v>
          </cell>
          <cell r="U180">
            <v>39845</v>
          </cell>
          <cell r="AE180">
            <v>6.2253360882077358</v>
          </cell>
        </row>
        <row r="181">
          <cell r="A181">
            <v>39934</v>
          </cell>
          <cell r="B181">
            <v>172.45</v>
          </cell>
          <cell r="C181">
            <v>0.6</v>
          </cell>
          <cell r="E181">
            <v>2.06</v>
          </cell>
          <cell r="G181">
            <v>58.15</v>
          </cell>
          <cell r="R181">
            <v>70.075426726905519</v>
          </cell>
          <cell r="U181">
            <v>39873</v>
          </cell>
          <cell r="AE181">
            <v>6.1888694129657189</v>
          </cell>
        </row>
        <row r="182">
          <cell r="A182">
            <v>39965</v>
          </cell>
          <cell r="B182">
            <v>166.79</v>
          </cell>
          <cell r="C182">
            <v>0.42</v>
          </cell>
          <cell r="E182">
            <v>1.96</v>
          </cell>
          <cell r="G182">
            <v>69.150000000000006</v>
          </cell>
          <cell r="R182">
            <v>74.847132377865393</v>
          </cell>
          <cell r="U182">
            <v>39904</v>
          </cell>
          <cell r="AE182">
            <v>6.1330585798887309</v>
          </cell>
        </row>
        <row r="183">
          <cell r="A183">
            <v>39995</v>
          </cell>
          <cell r="B183">
            <v>164.37</v>
          </cell>
          <cell r="C183">
            <v>0.23</v>
          </cell>
          <cell r="E183">
            <v>1.93</v>
          </cell>
          <cell r="G183">
            <v>64.67</v>
          </cell>
          <cell r="R183">
            <v>82.215002766753756</v>
          </cell>
          <cell r="U183">
            <v>39934</v>
          </cell>
          <cell r="AE183">
            <v>5.8250354496822956</v>
          </cell>
        </row>
        <row r="184">
          <cell r="A184">
            <v>40026</v>
          </cell>
          <cell r="B184">
            <v>157.47</v>
          </cell>
          <cell r="C184">
            <v>0.08</v>
          </cell>
          <cell r="E184">
            <v>1.85</v>
          </cell>
          <cell r="G184">
            <v>71.63</v>
          </cell>
          <cell r="R184">
            <v>90.732271522389908</v>
          </cell>
          <cell r="U184">
            <v>39965</v>
          </cell>
          <cell r="AE184">
            <v>5.4058851579500562</v>
          </cell>
        </row>
        <row r="185">
          <cell r="A185">
            <v>40057</v>
          </cell>
          <cell r="B185">
            <v>156.53</v>
          </cell>
          <cell r="C185">
            <v>0.16</v>
          </cell>
          <cell r="E185">
            <v>1.82</v>
          </cell>
          <cell r="G185">
            <v>68.349999999999994</v>
          </cell>
          <cell r="R185">
            <v>80.277319200750256</v>
          </cell>
          <cell r="U185">
            <v>39995</v>
          </cell>
          <cell r="AE185">
            <v>5.1143119701111956</v>
          </cell>
        </row>
        <row r="186">
          <cell r="A186">
            <v>40087</v>
          </cell>
          <cell r="B186">
            <v>150.82</v>
          </cell>
          <cell r="C186">
            <v>0.24</v>
          </cell>
          <cell r="E186">
            <v>1.74</v>
          </cell>
          <cell r="G186">
            <v>74.08</v>
          </cell>
          <cell r="R186">
            <v>86.809494075735103</v>
          </cell>
          <cell r="U186">
            <v>40026</v>
          </cell>
          <cell r="AE186">
            <v>4.9930911013825021</v>
          </cell>
        </row>
        <row r="187">
          <cell r="A187">
            <v>40118</v>
          </cell>
          <cell r="B187">
            <v>151.08000000000001</v>
          </cell>
          <cell r="C187">
            <v>0.37</v>
          </cell>
          <cell r="E187">
            <v>1.73</v>
          </cell>
          <cell r="G187">
            <v>77.55</v>
          </cell>
          <cell r="R187">
            <v>79.053027767673839</v>
          </cell>
          <cell r="U187">
            <v>40057</v>
          </cell>
          <cell r="AE187">
            <v>4.7651569042109179</v>
          </cell>
        </row>
        <row r="188">
          <cell r="A188">
            <v>40148</v>
          </cell>
          <cell r="B188">
            <v>152.04</v>
          </cell>
          <cell r="C188">
            <v>0.24</v>
          </cell>
          <cell r="E188">
            <v>1.75</v>
          </cell>
          <cell r="G188">
            <v>74.88</v>
          </cell>
          <cell r="R188">
            <v>84.147835416132068</v>
          </cell>
          <cell r="U188">
            <v>40087</v>
          </cell>
          <cell r="AE188">
            <v>4.6799282115883383</v>
          </cell>
        </row>
        <row r="189">
          <cell r="A189">
            <v>40179</v>
          </cell>
          <cell r="B189">
            <v>153.49</v>
          </cell>
          <cell r="C189">
            <v>0.88</v>
          </cell>
          <cell r="E189">
            <v>1.78</v>
          </cell>
          <cell r="G189">
            <v>77.12</v>
          </cell>
          <cell r="R189">
            <v>84.074436240730378</v>
          </cell>
          <cell r="U189">
            <v>40118</v>
          </cell>
          <cell r="AE189">
            <v>4.4666238209130782</v>
          </cell>
        </row>
        <row r="190">
          <cell r="A190">
            <v>40210</v>
          </cell>
          <cell r="B190">
            <v>156.24</v>
          </cell>
          <cell r="C190">
            <v>0.7</v>
          </cell>
          <cell r="E190">
            <v>1.84</v>
          </cell>
          <cell r="G190">
            <v>74.760000000000005</v>
          </cell>
          <cell r="R190">
            <v>80.31169474275903</v>
          </cell>
          <cell r="U190">
            <v>40148</v>
          </cell>
          <cell r="AE190">
            <v>4.4188592727052249</v>
          </cell>
        </row>
        <row r="191">
          <cell r="A191">
            <v>40238</v>
          </cell>
          <cell r="B191">
            <v>151.22</v>
          </cell>
          <cell r="C191">
            <v>0.71</v>
          </cell>
          <cell r="E191">
            <v>1.79</v>
          </cell>
          <cell r="G191">
            <v>79.3</v>
          </cell>
          <cell r="R191">
            <v>83.064047104030095</v>
          </cell>
          <cell r="U191">
            <v>40179</v>
          </cell>
          <cell r="AE191">
            <v>4.4375502342920639</v>
          </cell>
        </row>
        <row r="192">
          <cell r="A192">
            <v>40269</v>
          </cell>
          <cell r="B192">
            <v>148.34</v>
          </cell>
          <cell r="C192">
            <v>0.73</v>
          </cell>
          <cell r="E192">
            <v>1.76</v>
          </cell>
          <cell r="G192">
            <v>84.18</v>
          </cell>
          <cell r="R192">
            <v>81.495053831798145</v>
          </cell>
          <cell r="U192">
            <v>40210</v>
          </cell>
          <cell r="AE192">
            <v>4.4911666905699352</v>
          </cell>
        </row>
        <row r="193">
          <cell r="A193">
            <v>40299</v>
          </cell>
          <cell r="B193">
            <v>149.27000000000001</v>
          </cell>
          <cell r="C193">
            <v>0.43</v>
          </cell>
          <cell r="E193">
            <v>1.81</v>
          </cell>
          <cell r="G193">
            <v>75.62</v>
          </cell>
          <cell r="R193">
            <v>89.001894971988406</v>
          </cell>
          <cell r="U193">
            <v>40238</v>
          </cell>
          <cell r="AE193">
            <v>4.6240580994273923</v>
          </cell>
        </row>
        <row r="194">
          <cell r="A194">
            <v>40330</v>
          </cell>
          <cell r="B194">
            <v>147.22</v>
          </cell>
          <cell r="C194">
            <v>-0.11</v>
          </cell>
          <cell r="E194">
            <v>1.81</v>
          </cell>
          <cell r="G194">
            <v>74.73</v>
          </cell>
          <cell r="R194">
            <v>91.536273585908859</v>
          </cell>
          <cell r="U194">
            <v>40269</v>
          </cell>
          <cell r="AE194">
            <v>4.4800361983124795</v>
          </cell>
        </row>
        <row r="195">
          <cell r="A195">
            <v>40360</v>
          </cell>
          <cell r="B195">
            <v>146.72999999999999</v>
          </cell>
          <cell r="C195">
            <v>-7.0000000000000007E-2</v>
          </cell>
          <cell r="E195">
            <v>1.77</v>
          </cell>
          <cell r="G195">
            <v>74.58</v>
          </cell>
          <cell r="R195">
            <v>80.39187663523505</v>
          </cell>
          <cell r="U195">
            <v>40299</v>
          </cell>
          <cell r="AE195">
            <v>4.3799858732764934</v>
          </cell>
        </row>
        <row r="196">
          <cell r="A196">
            <v>40391</v>
          </cell>
          <cell r="B196">
            <v>147</v>
          </cell>
          <cell r="C196">
            <v>-7.0000000000000007E-2</v>
          </cell>
          <cell r="E196">
            <v>1.76</v>
          </cell>
          <cell r="G196">
            <v>75.83</v>
          </cell>
          <cell r="R196">
            <v>81.385292526980976</v>
          </cell>
          <cell r="U196">
            <v>40330</v>
          </cell>
          <cell r="AE196">
            <v>4.4869183087269047</v>
          </cell>
        </row>
        <row r="197">
          <cell r="A197">
            <v>40422</v>
          </cell>
          <cell r="B197">
            <v>144.57</v>
          </cell>
          <cell r="C197">
            <v>0.54</v>
          </cell>
          <cell r="E197">
            <v>1.72</v>
          </cell>
          <cell r="G197">
            <v>76.12</v>
          </cell>
          <cell r="R197">
            <v>80.55334111940131</v>
          </cell>
          <cell r="U197">
            <v>40360</v>
          </cell>
          <cell r="AE197">
            <v>4.4499834461240741</v>
          </cell>
        </row>
        <row r="198">
          <cell r="A198">
            <v>40452</v>
          </cell>
          <cell r="B198">
            <v>144.91999999999999</v>
          </cell>
          <cell r="C198">
            <v>0.92</v>
          </cell>
          <cell r="E198">
            <v>1.69</v>
          </cell>
          <cell r="G198">
            <v>81.72</v>
          </cell>
          <cell r="R198">
            <v>79.663254721461641</v>
          </cell>
          <cell r="U198">
            <v>40391</v>
          </cell>
          <cell r="AE198">
            <v>4.3282686199712774</v>
          </cell>
        </row>
        <row r="199">
          <cell r="A199">
            <v>40483</v>
          </cell>
          <cell r="B199">
            <v>146.88999999999999</v>
          </cell>
          <cell r="C199">
            <v>1.03</v>
          </cell>
          <cell r="E199">
            <v>1.71</v>
          </cell>
          <cell r="G199">
            <v>84.53</v>
          </cell>
          <cell r="R199">
            <v>79.222993204433806</v>
          </cell>
          <cell r="U199">
            <v>40422</v>
          </cell>
          <cell r="AE199">
            <v>4.2879497110124447</v>
          </cell>
        </row>
        <row r="200">
          <cell r="A200">
            <v>40513</v>
          </cell>
          <cell r="B200">
            <v>143.26</v>
          </cell>
          <cell r="C200">
            <v>0.6</v>
          </cell>
          <cell r="E200">
            <v>1.69</v>
          </cell>
          <cell r="G200">
            <v>90.01</v>
          </cell>
          <cell r="R200">
            <v>82.795388840260017</v>
          </cell>
          <cell r="U200">
            <v>40452</v>
          </cell>
          <cell r="AE200">
            <v>4.1742168627248075</v>
          </cell>
        </row>
        <row r="201">
          <cell r="A201">
            <v>40544</v>
          </cell>
          <cell r="B201">
            <v>143.32</v>
          </cell>
          <cell r="C201">
            <v>0.94</v>
          </cell>
          <cell r="E201">
            <v>1.67</v>
          </cell>
          <cell r="G201">
            <v>92.69</v>
          </cell>
          <cell r="R201">
            <v>83.464198208405847</v>
          </cell>
          <cell r="U201">
            <v>40483</v>
          </cell>
          <cell r="AE201">
            <v>4.0680527223309131</v>
          </cell>
        </row>
        <row r="202">
          <cell r="A202">
            <v>40575</v>
          </cell>
          <cell r="B202">
            <v>143.6</v>
          </cell>
          <cell r="C202">
            <v>0.54</v>
          </cell>
          <cell r="E202">
            <v>1.67</v>
          </cell>
          <cell r="G202">
            <v>97.91</v>
          </cell>
          <cell r="R202">
            <v>89.783280316174384</v>
          </cell>
          <cell r="U202">
            <v>40513</v>
          </cell>
          <cell r="AE202">
            <v>4.1096224297593427</v>
          </cell>
        </row>
        <row r="203">
          <cell r="A203">
            <v>40603</v>
          </cell>
          <cell r="B203">
            <v>144</v>
          </cell>
          <cell r="C203">
            <v>0.66</v>
          </cell>
          <cell r="E203">
            <v>1.66</v>
          </cell>
          <cell r="G203">
            <v>108.65</v>
          </cell>
          <cell r="R203">
            <v>91.356869972121146</v>
          </cell>
          <cell r="U203">
            <v>40544</v>
          </cell>
          <cell r="AE203">
            <v>4.0607433842392826</v>
          </cell>
        </row>
        <row r="204">
          <cell r="A204">
            <v>40634</v>
          </cell>
          <cell r="B204">
            <v>139.12</v>
          </cell>
          <cell r="C204">
            <v>0.72</v>
          </cell>
          <cell r="E204">
            <v>1.59</v>
          </cell>
          <cell r="G204">
            <v>116.24</v>
          </cell>
          <cell r="R204">
            <v>95.321630716638168</v>
          </cell>
          <cell r="U204">
            <v>40575</v>
          </cell>
          <cell r="AE204">
            <v>4.0110828163880017</v>
          </cell>
        </row>
        <row r="205">
          <cell r="A205">
            <v>40664</v>
          </cell>
          <cell r="B205">
            <v>141.44</v>
          </cell>
          <cell r="C205">
            <v>0.56999999999999995</v>
          </cell>
          <cell r="E205">
            <v>1.61</v>
          </cell>
          <cell r="G205">
            <v>108.07</v>
          </cell>
          <cell r="R205">
            <v>104.80365437341202</v>
          </cell>
          <cell r="U205">
            <v>40603</v>
          </cell>
          <cell r="AE205">
            <v>3.97414685704977</v>
          </cell>
        </row>
        <row r="206">
          <cell r="A206">
            <v>40695</v>
          </cell>
          <cell r="B206">
            <v>139.32</v>
          </cell>
          <cell r="C206">
            <v>0.22</v>
          </cell>
          <cell r="E206">
            <v>1.59</v>
          </cell>
          <cell r="G206">
            <v>105.85</v>
          </cell>
          <cell r="R206">
            <v>109.93642923592913</v>
          </cell>
          <cell r="U206">
            <v>40634</v>
          </cell>
          <cell r="AE206">
            <v>3.8965768104957679</v>
          </cell>
        </row>
        <row r="207">
          <cell r="A207">
            <v>40725</v>
          </cell>
          <cell r="B207">
            <v>137.21</v>
          </cell>
          <cell r="C207">
            <v>0</v>
          </cell>
          <cell r="E207">
            <v>1.56</v>
          </cell>
          <cell r="G207">
            <v>107.92</v>
          </cell>
          <cell r="R207">
            <v>96.576345362449146</v>
          </cell>
          <cell r="U207">
            <v>40664</v>
          </cell>
          <cell r="AE207">
            <v>3.6818223641462993</v>
          </cell>
        </row>
        <row r="208">
          <cell r="A208">
            <v>40756</v>
          </cell>
          <cell r="B208">
            <v>140.08000000000001</v>
          </cell>
          <cell r="C208">
            <v>0.42</v>
          </cell>
          <cell r="E208">
            <v>1.6</v>
          </cell>
          <cell r="G208">
            <v>100.49</v>
          </cell>
          <cell r="R208">
            <v>94.403994614493641</v>
          </cell>
          <cell r="U208">
            <v>40695</v>
          </cell>
          <cell r="AE208">
            <v>3.6744870837195447</v>
          </cell>
        </row>
        <row r="209">
          <cell r="A209">
            <v>40787</v>
          </cell>
          <cell r="B209">
            <v>150.13999999999999</v>
          </cell>
          <cell r="C209">
            <v>0.45</v>
          </cell>
          <cell r="E209">
            <v>1.75</v>
          </cell>
          <cell r="G209">
            <v>100.82</v>
          </cell>
          <cell r="R209">
            <v>92.763250407345126</v>
          </cell>
          <cell r="U209">
            <v>40725</v>
          </cell>
          <cell r="AE209">
            <v>3.5413694558771494</v>
          </cell>
        </row>
        <row r="210">
          <cell r="A210">
            <v>40817</v>
          </cell>
          <cell r="B210">
            <v>151.78</v>
          </cell>
          <cell r="C210">
            <v>0.32</v>
          </cell>
          <cell r="E210">
            <v>1.77</v>
          </cell>
          <cell r="G210">
            <v>99.85</v>
          </cell>
          <cell r="R210">
            <v>82.518988877059314</v>
          </cell>
          <cell r="U210">
            <v>40756</v>
          </cell>
          <cell r="AE210">
            <v>3.3832046390037256</v>
          </cell>
        </row>
        <row r="211">
          <cell r="A211">
            <v>40848</v>
          </cell>
          <cell r="B211">
            <v>152.43</v>
          </cell>
          <cell r="C211">
            <v>0.56999999999999995</v>
          </cell>
          <cell r="E211">
            <v>1.79</v>
          </cell>
          <cell r="G211">
            <v>105.41</v>
          </cell>
          <cell r="R211">
            <v>82.128632898236361</v>
          </cell>
          <cell r="U211">
            <v>40787</v>
          </cell>
          <cell r="AE211">
            <v>3.3561790075454656</v>
          </cell>
        </row>
        <row r="212">
          <cell r="A212">
            <v>40878</v>
          </cell>
          <cell r="B212">
            <v>154.93</v>
          </cell>
          <cell r="C212">
            <v>0.51</v>
          </cell>
          <cell r="E212">
            <v>1.84</v>
          </cell>
          <cell r="G212">
            <v>104.23</v>
          </cell>
          <cell r="R212">
            <v>87.588801408149294</v>
          </cell>
          <cell r="U212">
            <v>40817</v>
          </cell>
          <cell r="AE212">
            <v>3.6140797376221845</v>
          </cell>
        </row>
        <row r="213">
          <cell r="A213">
            <v>40909</v>
          </cell>
          <cell r="B213">
            <v>150.56</v>
          </cell>
          <cell r="C213">
            <v>0.51</v>
          </cell>
          <cell r="E213">
            <v>1.79</v>
          </cell>
          <cell r="G213">
            <v>107.07</v>
          </cell>
          <cell r="R213">
            <v>92.752959988637357</v>
          </cell>
          <cell r="U213">
            <v>40848</v>
          </cell>
          <cell r="AE213">
            <v>3.6252935694259172</v>
          </cell>
        </row>
        <row r="214">
          <cell r="A214">
            <v>40940</v>
          </cell>
          <cell r="B214">
            <v>145.94</v>
          </cell>
          <cell r="C214">
            <v>0.39</v>
          </cell>
          <cell r="E214">
            <v>1.72</v>
          </cell>
          <cell r="G214">
            <v>112.69</v>
          </cell>
          <cell r="R214">
            <v>91.960114471697963</v>
          </cell>
          <cell r="U214">
            <v>40878</v>
          </cell>
          <cell r="AE214">
            <v>3.6349963697917644</v>
          </cell>
        </row>
        <row r="215">
          <cell r="A215">
            <v>40969</v>
          </cell>
          <cell r="B215">
            <v>152.06</v>
          </cell>
          <cell r="C215">
            <v>0.18</v>
          </cell>
          <cell r="E215">
            <v>1.8</v>
          </cell>
          <cell r="G215">
            <v>117.79</v>
          </cell>
          <cell r="R215">
            <v>96.000495148799004</v>
          </cell>
          <cell r="U215">
            <v>40909</v>
          </cell>
          <cell r="AE215">
            <v>3.6940509947982809</v>
          </cell>
        </row>
        <row r="216">
          <cell r="A216">
            <v>41000</v>
          </cell>
          <cell r="B216">
            <v>156.58000000000001</v>
          </cell>
          <cell r="C216">
            <v>0.64</v>
          </cell>
          <cell r="E216">
            <v>1.85</v>
          </cell>
          <cell r="G216">
            <v>113.67</v>
          </cell>
          <cell r="R216">
            <v>97.697872890526426</v>
          </cell>
          <cell r="U216">
            <v>40940</v>
          </cell>
          <cell r="AE216">
            <v>3.5718807020052257</v>
          </cell>
        </row>
        <row r="217">
          <cell r="A217">
            <v>41030</v>
          </cell>
          <cell r="B217">
            <v>165.42</v>
          </cell>
          <cell r="C217">
            <v>0.55000000000000004</v>
          </cell>
          <cell r="E217">
            <v>1.99</v>
          </cell>
          <cell r="G217">
            <v>104.09</v>
          </cell>
          <cell r="R217">
            <v>98.03764668009353</v>
          </cell>
          <cell r="U217">
            <v>40969</v>
          </cell>
          <cell r="AE217">
            <v>3.4291120156378754</v>
          </cell>
        </row>
        <row r="218">
          <cell r="A218">
            <v>41061</v>
          </cell>
          <cell r="B218">
            <v>169.04</v>
          </cell>
          <cell r="C218">
            <v>0.26</v>
          </cell>
          <cell r="E218">
            <v>2.0499999999999998</v>
          </cell>
          <cell r="G218">
            <v>90.73</v>
          </cell>
          <cell r="R218">
            <v>98.340218142226007</v>
          </cell>
          <cell r="U218">
            <v>41000</v>
          </cell>
          <cell r="AE218">
            <v>3.56436789606731</v>
          </cell>
        </row>
        <row r="219">
          <cell r="A219">
            <v>41091</v>
          </cell>
          <cell r="B219">
            <v>166.82</v>
          </cell>
          <cell r="C219">
            <v>0.43</v>
          </cell>
          <cell r="E219">
            <v>2.0299999999999998</v>
          </cell>
          <cell r="G219">
            <v>96.75</v>
          </cell>
          <cell r="R219">
            <v>91.983350805647603</v>
          </cell>
          <cell r="U219">
            <v>41030</v>
          </cell>
          <cell r="AE219">
            <v>3.6408051236359698</v>
          </cell>
        </row>
        <row r="220">
          <cell r="A220">
            <v>41122</v>
          </cell>
          <cell r="B220">
            <v>167.45</v>
          </cell>
          <cell r="C220">
            <v>0.45</v>
          </cell>
          <cell r="E220">
            <v>2.0299999999999998</v>
          </cell>
          <cell r="G220">
            <v>105.27</v>
          </cell>
          <cell r="R220">
            <v>85.978179693109851</v>
          </cell>
          <cell r="U220">
            <v>41061</v>
          </cell>
          <cell r="AE220">
            <v>3.9042224218628081</v>
          </cell>
        </row>
        <row r="221">
          <cell r="A221">
            <v>41153</v>
          </cell>
          <cell r="B221">
            <v>169.38</v>
          </cell>
          <cell r="C221">
            <v>0.63</v>
          </cell>
          <cell r="E221">
            <v>2.0299999999999998</v>
          </cell>
          <cell r="G221">
            <v>106.28</v>
          </cell>
          <cell r="R221">
            <v>93.44731509891227</v>
          </cell>
          <cell r="U221">
            <v>41091</v>
          </cell>
          <cell r="AE221">
            <v>3.9793585344446365</v>
          </cell>
        </row>
        <row r="222">
          <cell r="A222">
            <v>41183</v>
          </cell>
          <cell r="B222">
            <v>169.95</v>
          </cell>
          <cell r="C222">
            <v>0.71</v>
          </cell>
          <cell r="E222">
            <v>2.0299999999999998</v>
          </cell>
          <cell r="G222">
            <v>103.41</v>
          </cell>
          <cell r="R222">
            <v>99.944916031220174</v>
          </cell>
          <cell r="U222">
            <v>41122</v>
          </cell>
          <cell r="AE222">
            <v>3.9115897601275491</v>
          </cell>
        </row>
        <row r="223">
          <cell r="A223">
            <v>41214</v>
          </cell>
          <cell r="B223">
            <v>172.05</v>
          </cell>
          <cell r="C223">
            <v>0.54</v>
          </cell>
          <cell r="E223">
            <v>2.0699999999999998</v>
          </cell>
          <cell r="G223">
            <v>101.17</v>
          </cell>
          <cell r="R223">
            <v>99.618743381820138</v>
          </cell>
          <cell r="U223">
            <v>41153</v>
          </cell>
          <cell r="AE223">
            <v>3.861772889848504</v>
          </cell>
        </row>
        <row r="224">
          <cell r="A224">
            <v>41244</v>
          </cell>
          <cell r="B224">
            <v>173.7</v>
          </cell>
          <cell r="C224">
            <v>0.74</v>
          </cell>
          <cell r="E224">
            <v>2.08</v>
          </cell>
          <cell r="G224">
            <v>101.19</v>
          </cell>
          <cell r="R224">
            <v>96.025980669866797</v>
          </cell>
          <cell r="U224">
            <v>41183</v>
          </cell>
          <cell r="AE224">
            <v>3.825810273279675</v>
          </cell>
        </row>
        <row r="225">
          <cell r="A225">
            <v>41275</v>
          </cell>
          <cell r="B225">
            <v>169.75</v>
          </cell>
          <cell r="C225">
            <v>0.92</v>
          </cell>
          <cell r="E225">
            <v>2.0299999999999998</v>
          </cell>
          <cell r="G225">
            <v>105.1</v>
          </cell>
          <cell r="R225">
            <v>93.534377222672816</v>
          </cell>
          <cell r="U225">
            <v>41214</v>
          </cell>
          <cell r="AE225">
            <v>3.8090504512939809</v>
          </cell>
        </row>
        <row r="226">
          <cell r="A226">
            <v>41306</v>
          </cell>
          <cell r="B226">
            <v>163.95</v>
          </cell>
          <cell r="C226">
            <v>0.52</v>
          </cell>
          <cell r="E226">
            <v>1.97</v>
          </cell>
          <cell r="G226">
            <v>107.64</v>
          </cell>
          <cell r="R226">
            <v>94.6485504713783</v>
          </cell>
          <cell r="U226">
            <v>41244</v>
          </cell>
          <cell r="AE226">
            <v>3.8536617051297419</v>
          </cell>
        </row>
        <row r="227">
          <cell r="A227">
            <v>41334</v>
          </cell>
          <cell r="B227">
            <v>163.09</v>
          </cell>
          <cell r="C227">
            <v>0.6</v>
          </cell>
          <cell r="E227">
            <v>1.98</v>
          </cell>
          <cell r="G227">
            <v>102.52</v>
          </cell>
          <cell r="R227">
            <v>97.696266302979126</v>
          </cell>
          <cell r="U227">
            <v>41275</v>
          </cell>
          <cell r="AE227">
            <v>3.8297680035040345</v>
          </cell>
        </row>
        <row r="228">
          <cell r="A228">
            <v>41365</v>
          </cell>
          <cell r="B228">
            <v>164.46</v>
          </cell>
          <cell r="C228">
            <v>0.59</v>
          </cell>
          <cell r="E228">
            <v>2</v>
          </cell>
          <cell r="G228">
            <v>98.85</v>
          </cell>
          <cell r="R228">
            <v>97.069694258745457</v>
          </cell>
          <cell r="U228">
            <v>41306</v>
          </cell>
          <cell r="AE228">
            <v>3.7154137899111048</v>
          </cell>
        </row>
        <row r="229">
          <cell r="A229">
            <v>41395</v>
          </cell>
          <cell r="B229">
            <v>166.61</v>
          </cell>
          <cell r="C229">
            <v>0.35</v>
          </cell>
          <cell r="E229">
            <v>2.0299999999999998</v>
          </cell>
          <cell r="G229">
            <v>99.37</v>
          </cell>
          <cell r="R229">
            <v>89.211390434312349</v>
          </cell>
          <cell r="U229">
            <v>41334</v>
          </cell>
          <cell r="AE229">
            <v>3.5851631739111092</v>
          </cell>
        </row>
        <row r="230">
          <cell r="A230">
            <v>41426</v>
          </cell>
          <cell r="B230">
            <v>177.91</v>
          </cell>
          <cell r="C230">
            <v>0.28000000000000003</v>
          </cell>
          <cell r="E230">
            <v>2.17</v>
          </cell>
          <cell r="G230">
            <v>99.74</v>
          </cell>
          <cell r="R230">
            <v>85.734281286540551</v>
          </cell>
          <cell r="U230">
            <v>41365</v>
          </cell>
          <cell r="AE230">
            <v>3.5733458664698747</v>
          </cell>
        </row>
        <row r="231">
          <cell r="A231">
            <v>41456</v>
          </cell>
          <cell r="B231">
            <v>183.13</v>
          </cell>
          <cell r="C231">
            <v>-0.13</v>
          </cell>
          <cell r="E231">
            <v>2.25</v>
          </cell>
          <cell r="G231">
            <v>105.26</v>
          </cell>
          <cell r="R231">
            <v>86.63997268127001</v>
          </cell>
          <cell r="U231">
            <v>41395</v>
          </cell>
          <cell r="AE231">
            <v>3.5921977201049859</v>
          </cell>
        </row>
        <row r="232">
          <cell r="A232">
            <v>41487</v>
          </cell>
          <cell r="B232">
            <v>190.96</v>
          </cell>
          <cell r="C232">
            <v>0.16</v>
          </cell>
          <cell r="E232">
            <v>2.34</v>
          </cell>
          <cell r="G232">
            <v>108.16</v>
          </cell>
          <cell r="R232">
            <v>87.836612156820024</v>
          </cell>
          <cell r="U232">
            <v>41426</v>
          </cell>
          <cell r="AE232">
            <v>3.628302006076785</v>
          </cell>
        </row>
        <row r="233">
          <cell r="A233">
            <v>41518</v>
          </cell>
          <cell r="B233">
            <v>184.86</v>
          </cell>
          <cell r="C233">
            <v>0.27</v>
          </cell>
          <cell r="E233">
            <v>2.27</v>
          </cell>
          <cell r="G233">
            <v>108.76</v>
          </cell>
          <cell r="R233">
            <v>98.333617419297212</v>
          </cell>
          <cell r="U233">
            <v>41456</v>
          </cell>
          <cell r="AE233">
            <v>3.8488932525888702</v>
          </cell>
        </row>
        <row r="234">
          <cell r="A234">
            <v>41548</v>
          </cell>
          <cell r="B234">
            <v>179.29</v>
          </cell>
          <cell r="C234">
            <v>0.61</v>
          </cell>
          <cell r="E234">
            <v>2.19</v>
          </cell>
          <cell r="G234">
            <v>105.43</v>
          </cell>
          <cell r="R234">
            <v>104.19479827416342</v>
          </cell>
          <cell r="U234">
            <v>41487</v>
          </cell>
          <cell r="AE234">
            <v>3.9689586620705746</v>
          </cell>
        </row>
        <row r="235">
          <cell r="A235">
            <v>41579</v>
          </cell>
          <cell r="B235">
            <v>186.4</v>
          </cell>
          <cell r="C235">
            <v>0.54</v>
          </cell>
          <cell r="E235">
            <v>2.2999999999999998</v>
          </cell>
          <cell r="G235">
            <v>102.63</v>
          </cell>
          <cell r="R235">
            <v>108.6486330056108</v>
          </cell>
          <cell r="U235">
            <v>41518</v>
          </cell>
          <cell r="AE235">
            <v>4.1157812429488461</v>
          </cell>
        </row>
        <row r="236">
          <cell r="A236">
            <v>41609</v>
          </cell>
          <cell r="B236">
            <v>189.68</v>
          </cell>
          <cell r="C236">
            <v>0.72</v>
          </cell>
          <cell r="E236">
            <v>2.35</v>
          </cell>
          <cell r="G236">
            <v>105.48</v>
          </cell>
          <cell r="R236">
            <v>102.0081703528876</v>
          </cell>
          <cell r="U236">
            <v>41548</v>
          </cell>
          <cell r="AE236">
            <v>3.9862815313847757</v>
          </cell>
        </row>
        <row r="237">
          <cell r="A237">
            <v>41640</v>
          </cell>
          <cell r="B237">
            <v>189.63</v>
          </cell>
          <cell r="C237">
            <v>0.63</v>
          </cell>
          <cell r="E237">
            <v>2.38</v>
          </cell>
          <cell r="G237">
            <v>102.1</v>
          </cell>
          <cell r="R237">
            <v>95.3893469055201</v>
          </cell>
          <cell r="U237">
            <v>41579</v>
          </cell>
          <cell r="AE237">
            <v>3.8293297208490973</v>
          </cell>
        </row>
        <row r="238">
          <cell r="A238">
            <v>41671</v>
          </cell>
          <cell r="B238">
            <v>187.27</v>
          </cell>
          <cell r="C238">
            <v>0.64</v>
          </cell>
          <cell r="E238">
            <v>2.38</v>
          </cell>
          <cell r="G238">
            <v>104.83</v>
          </cell>
          <cell r="R238">
            <v>101.73162082386865</v>
          </cell>
          <cell r="U238">
            <v>41609</v>
          </cell>
          <cell r="AE238">
            <v>3.9735900435564928</v>
          </cell>
        </row>
        <row r="239">
          <cell r="A239">
            <v>41699</v>
          </cell>
          <cell r="B239">
            <v>182.37</v>
          </cell>
          <cell r="C239">
            <v>0.82</v>
          </cell>
          <cell r="E239">
            <v>2.33</v>
          </cell>
          <cell r="G239">
            <v>104.04</v>
          </cell>
          <cell r="R239">
            <v>99.23308384713846</v>
          </cell>
          <cell r="U239">
            <v>41640</v>
          </cell>
          <cell r="AE239">
            <v>4.0043124921666058</v>
          </cell>
        </row>
        <row r="240">
          <cell r="A240">
            <v>41730</v>
          </cell>
          <cell r="B240">
            <v>174.83</v>
          </cell>
          <cell r="C240">
            <v>0.78</v>
          </cell>
          <cell r="E240">
            <v>2.23</v>
          </cell>
          <cell r="G240">
            <v>104.87</v>
          </cell>
          <cell r="R240">
            <v>102.92993418226159</v>
          </cell>
          <cell r="U240">
            <v>41671</v>
          </cell>
          <cell r="AE240">
            <v>4.0453241326997782</v>
          </cell>
        </row>
        <row r="241">
          <cell r="A241">
            <v>41760</v>
          </cell>
          <cell r="B241">
            <v>173.67</v>
          </cell>
          <cell r="C241">
            <v>0.6</v>
          </cell>
          <cell r="E241">
            <v>2.2200000000000002</v>
          </cell>
          <cell r="G241">
            <v>105.71</v>
          </cell>
          <cell r="R241">
            <v>102.10317597201504</v>
          </cell>
          <cell r="U241">
            <v>41699</v>
          </cell>
          <cell r="AE241">
            <v>4.0433014706334287</v>
          </cell>
        </row>
        <row r="242">
          <cell r="A242">
            <v>41791</v>
          </cell>
          <cell r="B242">
            <v>174.22</v>
          </cell>
          <cell r="C242">
            <v>0.26</v>
          </cell>
          <cell r="E242">
            <v>2.2400000000000002</v>
          </cell>
          <cell r="G242">
            <v>108.37</v>
          </cell>
          <cell r="R242">
            <v>100.71534668170499</v>
          </cell>
          <cell r="U242">
            <v>41730</v>
          </cell>
          <cell r="AE242">
            <v>3.9567772320837657</v>
          </cell>
        </row>
        <row r="243">
          <cell r="A243">
            <v>41821</v>
          </cell>
          <cell r="B243">
            <v>173.31</v>
          </cell>
          <cell r="C243">
            <v>0.13</v>
          </cell>
          <cell r="E243">
            <v>2.2200000000000002</v>
          </cell>
          <cell r="G243">
            <v>105.23</v>
          </cell>
          <cell r="R243">
            <v>97.038747570153433</v>
          </cell>
          <cell r="U243">
            <v>41760</v>
          </cell>
          <cell r="AE243">
            <v>3.7820418124021584</v>
          </cell>
        </row>
        <row r="244">
          <cell r="A244">
            <v>41852</v>
          </cell>
          <cell r="B244">
            <v>175.42</v>
          </cell>
          <cell r="C244">
            <v>0.18</v>
          </cell>
          <cell r="E244">
            <v>2.27</v>
          </cell>
          <cell r="G244">
            <v>100.05</v>
          </cell>
          <cell r="R244">
            <v>98.984957658992002</v>
          </cell>
          <cell r="U244">
            <v>41791</v>
          </cell>
          <cell r="AE244">
            <v>3.7632003834552648</v>
          </cell>
        </row>
        <row r="245">
          <cell r="A245">
            <v>41883</v>
          </cell>
          <cell r="B245">
            <v>178.1</v>
          </cell>
          <cell r="C245">
            <v>0.49</v>
          </cell>
          <cell r="E245">
            <v>2.33</v>
          </cell>
          <cell r="G245">
            <v>95.85</v>
          </cell>
          <cell r="R245">
            <v>96.3947971065639</v>
          </cell>
          <cell r="U245">
            <v>41821</v>
          </cell>
          <cell r="AE245">
            <v>3.774081194327124</v>
          </cell>
        </row>
        <row r="246">
          <cell r="A246">
            <v>41913</v>
          </cell>
          <cell r="B246">
            <v>185.66</v>
          </cell>
          <cell r="C246">
            <v>0.38</v>
          </cell>
          <cell r="E246">
            <v>2.4500000000000002</v>
          </cell>
          <cell r="G246">
            <v>86.08</v>
          </cell>
          <cell r="R246">
            <v>90.164198350332526</v>
          </cell>
          <cell r="U246">
            <v>41852</v>
          </cell>
          <cell r="AE246">
            <v>3.7129085177748125</v>
          </cell>
        </row>
        <row r="247">
          <cell r="A247">
            <v>41944</v>
          </cell>
          <cell r="B247">
            <v>191.11</v>
          </cell>
          <cell r="C247">
            <v>0.53</v>
          </cell>
          <cell r="E247">
            <v>2.5499999999999998</v>
          </cell>
          <cell r="G247">
            <v>76.989999999999995</v>
          </cell>
          <cell r="R247">
            <v>87.502151650110477</v>
          </cell>
          <cell r="U247">
            <v>41883</v>
          </cell>
          <cell r="AE247">
            <v>3.7611775148508628</v>
          </cell>
        </row>
        <row r="248">
          <cell r="A248">
            <v>41974</v>
          </cell>
          <cell r="B248">
            <v>195.92</v>
          </cell>
          <cell r="C248">
            <v>0.62</v>
          </cell>
          <cell r="E248">
            <v>2.64</v>
          </cell>
          <cell r="G248">
            <v>60.7</v>
          </cell>
          <cell r="R248">
            <v>79.893159316956428</v>
          </cell>
          <cell r="U248">
            <v>41913</v>
          </cell>
          <cell r="AE248">
            <v>3.8238826253004241</v>
          </cell>
        </row>
        <row r="249">
          <cell r="A249">
            <v>42005</v>
          </cell>
          <cell r="B249">
            <v>192.44</v>
          </cell>
          <cell r="C249">
            <v>1.48</v>
          </cell>
          <cell r="E249">
            <v>2.63</v>
          </cell>
          <cell r="G249">
            <v>47.11</v>
          </cell>
          <cell r="R249">
            <v>74.844754083870328</v>
          </cell>
          <cell r="U249">
            <v>41944</v>
          </cell>
          <cell r="AE249">
            <v>4.0052005042933594</v>
          </cell>
        </row>
        <row r="250">
          <cell r="A250">
            <v>42036</v>
          </cell>
          <cell r="B250">
            <v>203.86</v>
          </cell>
          <cell r="C250">
            <v>1.1599999999999999</v>
          </cell>
          <cell r="E250">
            <v>2.82</v>
          </cell>
          <cell r="G250">
            <v>54.79</v>
          </cell>
          <cell r="R250">
            <v>61.081227811830587</v>
          </cell>
          <cell r="U250">
            <v>41974</v>
          </cell>
          <cell r="AE250">
            <v>4.1458757592214504</v>
          </cell>
        </row>
        <row r="251">
          <cell r="A251">
            <v>42064</v>
          </cell>
          <cell r="B251">
            <v>223.68</v>
          </cell>
          <cell r="C251">
            <v>1.51</v>
          </cell>
          <cell r="E251">
            <v>3.14</v>
          </cell>
          <cell r="G251">
            <v>52.83</v>
          </cell>
          <cell r="R251">
            <v>48.71850708381389</v>
          </cell>
          <cell r="U251">
            <v>42005</v>
          </cell>
          <cell r="AE251">
            <v>4.2606718145895401</v>
          </cell>
        </row>
        <row r="252">
          <cell r="A252">
            <v>42095</v>
          </cell>
          <cell r="B252">
            <v>217.88</v>
          </cell>
          <cell r="C252">
            <v>0.71</v>
          </cell>
          <cell r="E252">
            <v>3.04</v>
          </cell>
          <cell r="G252">
            <v>57.54</v>
          </cell>
          <cell r="R252">
            <v>56.406621658710172</v>
          </cell>
          <cell r="U252">
            <v>42036</v>
          </cell>
          <cell r="AE252">
            <v>4.2415638115328695</v>
          </cell>
        </row>
        <row r="253">
          <cell r="A253">
            <v>42125</v>
          </cell>
          <cell r="B253">
            <v>220.06</v>
          </cell>
          <cell r="C253">
            <v>0.99</v>
          </cell>
          <cell r="E253">
            <v>3.06</v>
          </cell>
          <cell r="G253">
            <v>62.51</v>
          </cell>
          <cell r="R253">
            <v>58.288874092657046</v>
          </cell>
          <cell r="U253">
            <v>42064</v>
          </cell>
          <cell r="AE253">
            <v>4.5457157157249108</v>
          </cell>
        </row>
        <row r="254">
          <cell r="A254">
            <v>42156</v>
          </cell>
          <cell r="B254">
            <v>223.17</v>
          </cell>
          <cell r="C254">
            <v>0.77</v>
          </cell>
          <cell r="E254">
            <v>3.11</v>
          </cell>
          <cell r="G254">
            <v>61.31</v>
          </cell>
          <cell r="R254">
            <v>70.358901605615131</v>
          </cell>
          <cell r="U254">
            <v>42095</v>
          </cell>
          <cell r="AE254">
            <v>5.0378636533739023</v>
          </cell>
        </row>
        <row r="255">
          <cell r="A255">
            <v>42186</v>
          </cell>
          <cell r="B255">
            <v>228.98</v>
          </cell>
          <cell r="C255">
            <v>0.57999999999999996</v>
          </cell>
          <cell r="E255">
            <v>3.22</v>
          </cell>
          <cell r="G255">
            <v>54.34</v>
          </cell>
          <cell r="R255">
            <v>73.066606108262206</v>
          </cell>
          <cell r="U255">
            <v>42125</v>
          </cell>
          <cell r="AE255">
            <v>4.8157801498326709</v>
          </cell>
        </row>
        <row r="256">
          <cell r="A256">
            <v>42217</v>
          </cell>
          <cell r="B256">
            <v>247.6</v>
          </cell>
          <cell r="C256">
            <v>0.25</v>
          </cell>
          <cell r="E256">
            <v>3.51</v>
          </cell>
          <cell r="G256">
            <v>45.69</v>
          </cell>
          <cell r="R256">
            <v>71.277491810229066</v>
          </cell>
          <cell r="U256">
            <v>42156</v>
          </cell>
          <cell r="AE256">
            <v>4.789810247237706</v>
          </cell>
        </row>
        <row r="257">
          <cell r="A257">
            <v>42248</v>
          </cell>
          <cell r="B257">
            <v>274.63</v>
          </cell>
          <cell r="C257">
            <v>0.51</v>
          </cell>
          <cell r="E257">
            <v>3.91</v>
          </cell>
          <cell r="G257">
            <v>46.28</v>
          </cell>
          <cell r="R257">
            <v>64.151867667857815</v>
          </cell>
          <cell r="U257">
            <v>42186</v>
          </cell>
          <cell r="AE257">
            <v>4.8639251893922371</v>
          </cell>
        </row>
        <row r="258">
          <cell r="A258">
            <v>42278</v>
          </cell>
          <cell r="B258">
            <v>273.39</v>
          </cell>
          <cell r="C258">
            <v>0.77</v>
          </cell>
          <cell r="E258">
            <v>3.88</v>
          </cell>
          <cell r="G258">
            <v>46.96</v>
          </cell>
          <cell r="R258">
            <v>55.811763130738264</v>
          </cell>
          <cell r="U258">
            <v>42217</v>
          </cell>
          <cell r="AE258">
            <v>5.0327087786964686</v>
          </cell>
        </row>
        <row r="259">
          <cell r="A259">
            <v>42309</v>
          </cell>
          <cell r="B259">
            <v>262.44</v>
          </cell>
          <cell r="C259">
            <v>1.1100000000000001</v>
          </cell>
          <cell r="E259">
            <v>3.78</v>
          </cell>
          <cell r="G259">
            <v>43.11</v>
          </cell>
          <cell r="R259">
            <v>61.543530006940557</v>
          </cell>
          <cell r="U259">
            <v>42248</v>
          </cell>
          <cell r="AE259">
            <v>5.4788103636256507</v>
          </cell>
        </row>
        <row r="260">
          <cell r="A260">
            <v>42339</v>
          </cell>
          <cell r="B260">
            <v>263.91000000000003</v>
          </cell>
          <cell r="C260">
            <v>0.9</v>
          </cell>
          <cell r="E260">
            <v>3.87</v>
          </cell>
          <cell r="G260">
            <v>36.57</v>
          </cell>
          <cell r="R260">
            <v>69.250090916627116</v>
          </cell>
          <cell r="U260">
            <v>42278</v>
          </cell>
          <cell r="AE260">
            <v>6.0756042286308283</v>
          </cell>
        </row>
        <row r="261">
          <cell r="A261">
            <v>42370</v>
          </cell>
          <cell r="B261">
            <v>267.97000000000003</v>
          </cell>
          <cell r="C261">
            <v>1.51</v>
          </cell>
          <cell r="E261">
            <v>4.05</v>
          </cell>
          <cell r="G261">
            <v>29.78</v>
          </cell>
          <cell r="R261">
            <v>63.060645330372267</v>
          </cell>
          <cell r="U261">
            <v>42309</v>
          </cell>
          <cell r="AE261">
            <v>6.0266726690126129</v>
          </cell>
        </row>
        <row r="262">
          <cell r="A262">
            <v>42401</v>
          </cell>
          <cell r="B262">
            <v>262.22000000000003</v>
          </cell>
          <cell r="C262">
            <v>0.95</v>
          </cell>
          <cell r="E262">
            <v>3.97</v>
          </cell>
          <cell r="G262">
            <v>31.03</v>
          </cell>
          <cell r="R262">
            <v>52.065465509843534</v>
          </cell>
          <cell r="U262">
            <v>42339</v>
          </cell>
          <cell r="AE262">
            <v>5.8657292288913139</v>
          </cell>
        </row>
        <row r="263">
          <cell r="A263">
            <v>42430</v>
          </cell>
          <cell r="B263">
            <v>246.34</v>
          </cell>
          <cell r="C263">
            <v>0.44</v>
          </cell>
          <cell r="E263">
            <v>3.7</v>
          </cell>
          <cell r="G263">
            <v>37.340000000000003</v>
          </cell>
          <cell r="R263">
            <v>43.36240667336785</v>
          </cell>
          <cell r="U263">
            <v>42370</v>
          </cell>
          <cell r="AE263">
            <v>5.9990972294921265</v>
          </cell>
        </row>
        <row r="264">
          <cell r="A264">
            <v>42461</v>
          </cell>
          <cell r="B264">
            <v>240.46</v>
          </cell>
          <cell r="C264">
            <v>0.64</v>
          </cell>
          <cell r="E264">
            <v>3.57</v>
          </cell>
          <cell r="G264">
            <v>40.75</v>
          </cell>
          <cell r="R264">
            <v>47.2320784481918</v>
          </cell>
          <cell r="U264">
            <v>42401</v>
          </cell>
          <cell r="AE264">
            <v>6.2712266582839256</v>
          </cell>
        </row>
        <row r="265">
          <cell r="A265">
            <v>42491</v>
          </cell>
          <cell r="B265">
            <v>237.96</v>
          </cell>
          <cell r="C265">
            <v>0.98</v>
          </cell>
          <cell r="E265">
            <v>3.54</v>
          </cell>
          <cell r="G265">
            <v>45.94</v>
          </cell>
          <cell r="R265">
            <v>55.674984604513327</v>
          </cell>
          <cell r="U265">
            <v>42430</v>
          </cell>
          <cell r="AE265">
            <v>6.1430352589875437</v>
          </cell>
        </row>
        <row r="266">
          <cell r="A266">
            <v>42522</v>
          </cell>
          <cell r="B266">
            <v>229.4</v>
          </cell>
          <cell r="C266">
            <v>0.47</v>
          </cell>
          <cell r="E266">
            <v>3.42</v>
          </cell>
          <cell r="G266">
            <v>47.69</v>
          </cell>
          <cell r="R266">
            <v>56.534348480975694</v>
          </cell>
          <cell r="U266">
            <v>42461</v>
          </cell>
          <cell r="AE266">
            <v>5.7158654169722665</v>
          </cell>
        </row>
        <row r="267">
          <cell r="A267">
            <v>42552</v>
          </cell>
          <cell r="B267">
            <v>216.75</v>
          </cell>
          <cell r="C267">
            <v>0.64</v>
          </cell>
          <cell r="E267">
            <v>3.28</v>
          </cell>
          <cell r="G267">
            <v>44.13</v>
          </cell>
          <cell r="R267">
            <v>61.195489804162563</v>
          </cell>
          <cell r="U267">
            <v>42491</v>
          </cell>
          <cell r="AE267">
            <v>5.4881457987189766</v>
          </cell>
        </row>
        <row r="268">
          <cell r="A268">
            <v>42583</v>
          </cell>
          <cell r="B268">
            <v>214.01</v>
          </cell>
          <cell r="C268">
            <v>0.31</v>
          </cell>
          <cell r="E268">
            <v>3.21</v>
          </cell>
          <cell r="G268">
            <v>44.88</v>
          </cell>
          <cell r="R268">
            <v>62.654448532033122</v>
          </cell>
          <cell r="U268">
            <v>42522</v>
          </cell>
          <cell r="AE268">
            <v>5.4127978182423249</v>
          </cell>
        </row>
        <row r="269">
          <cell r="A269">
            <v>42614</v>
          </cell>
          <cell r="B269">
            <v>216.17</v>
          </cell>
          <cell r="C269">
            <v>0.08</v>
          </cell>
          <cell r="E269">
            <v>3.26</v>
          </cell>
          <cell r="G269">
            <v>45.04</v>
          </cell>
          <cell r="R269">
            <v>55.53994665544014</v>
          </cell>
          <cell r="U269">
            <v>42552</v>
          </cell>
          <cell r="AE269">
            <v>5.1852386181829457</v>
          </cell>
        </row>
        <row r="270">
          <cell r="A270">
            <v>42644</v>
          </cell>
          <cell r="B270">
            <v>209.49</v>
          </cell>
          <cell r="C270">
            <v>0.17</v>
          </cell>
          <cell r="E270">
            <v>3.19</v>
          </cell>
          <cell r="G270">
            <v>49.29</v>
          </cell>
          <cell r="R270">
            <v>53.864628216825345</v>
          </cell>
          <cell r="U270">
            <v>42583</v>
          </cell>
          <cell r="AE270">
            <v>4.9447920733805795</v>
          </cell>
        </row>
        <row r="271">
          <cell r="A271">
            <v>42675</v>
          </cell>
          <cell r="B271">
            <v>215.98</v>
          </cell>
          <cell r="C271">
            <v>7.0000000000000007E-2</v>
          </cell>
          <cell r="E271">
            <v>3.34</v>
          </cell>
          <cell r="G271">
            <v>45.26</v>
          </cell>
          <cell r="R271">
            <v>52.823775104425906</v>
          </cell>
          <cell r="U271">
            <v>42614</v>
          </cell>
          <cell r="AE271">
            <v>4.8320149518258155</v>
          </cell>
        </row>
        <row r="272">
          <cell r="A272">
            <v>42705</v>
          </cell>
          <cell r="B272">
            <v>213.19</v>
          </cell>
          <cell r="C272">
            <v>0.14000000000000001</v>
          </cell>
          <cell r="E272">
            <v>3.35</v>
          </cell>
          <cell r="G272">
            <v>52.62</v>
          </cell>
          <cell r="R272">
            <v>58.538933772647276</v>
          </cell>
          <cell r="U272">
            <v>42644</v>
          </cell>
          <cell r="AE272">
            <v>4.893090021166703</v>
          </cell>
        </row>
        <row r="273">
          <cell r="A273">
            <v>42736</v>
          </cell>
          <cell r="B273">
            <v>203.7</v>
          </cell>
          <cell r="C273">
            <v>0.42</v>
          </cell>
          <cell r="E273">
            <v>3.2</v>
          </cell>
          <cell r="G273">
            <v>53.59</v>
          </cell>
          <cell r="R273">
            <v>52.561754421576317</v>
          </cell>
          <cell r="U273">
            <v>42675</v>
          </cell>
          <cell r="AE273">
            <v>4.7846758333383654</v>
          </cell>
        </row>
        <row r="274">
          <cell r="A274">
            <v>42767</v>
          </cell>
          <cell r="B274">
            <v>199.59</v>
          </cell>
          <cell r="C274">
            <v>0.24</v>
          </cell>
          <cell r="E274">
            <v>3.1</v>
          </cell>
          <cell r="G274">
            <v>54.35</v>
          </cell>
          <cell r="R274">
            <v>63.963412078723671</v>
          </cell>
          <cell r="U274">
            <v>42705</v>
          </cell>
          <cell r="AE274">
            <v>5.0081576922147768</v>
          </cell>
        </row>
        <row r="275">
          <cell r="A275">
            <v>42795</v>
          </cell>
          <cell r="B275">
            <v>201.39</v>
          </cell>
          <cell r="C275">
            <v>0.32</v>
          </cell>
          <cell r="E275">
            <v>3.13</v>
          </cell>
          <cell r="G275">
            <v>50.9</v>
          </cell>
          <cell r="R275">
            <v>65.239730277038916</v>
          </cell>
          <cell r="U275">
            <v>42736</v>
          </cell>
          <cell r="AE275">
            <v>5.0156314376077686</v>
          </cell>
        </row>
        <row r="276">
          <cell r="A276">
            <v>42826</v>
          </cell>
          <cell r="B276">
            <v>202.9</v>
          </cell>
          <cell r="C276">
            <v>0.08</v>
          </cell>
          <cell r="E276">
            <v>3.14</v>
          </cell>
          <cell r="G276">
            <v>52.16</v>
          </cell>
          <cell r="R276">
            <v>62.981897775171561</v>
          </cell>
          <cell r="U276">
            <v>42767</v>
          </cell>
          <cell r="AE276">
            <v>4.7743407329108889</v>
          </cell>
        </row>
        <row r="277">
          <cell r="A277">
            <v>42856</v>
          </cell>
          <cell r="B277">
            <v>208.54</v>
          </cell>
          <cell r="C277">
            <v>0.36</v>
          </cell>
          <cell r="E277">
            <v>3.21</v>
          </cell>
          <cell r="G277">
            <v>49.89</v>
          </cell>
          <cell r="R277">
            <v>57.077932133119049</v>
          </cell>
          <cell r="U277">
            <v>42795</v>
          </cell>
          <cell r="AE277">
            <v>4.6200605184371417</v>
          </cell>
        </row>
        <row r="278">
          <cell r="A278">
            <v>42887</v>
          </cell>
          <cell r="B278">
            <v>215.35</v>
          </cell>
          <cell r="C278">
            <v>-0.3</v>
          </cell>
          <cell r="E278">
            <v>3.3</v>
          </cell>
          <cell r="G278">
            <v>46.17</v>
          </cell>
          <cell r="R278">
            <v>58.704675819843118</v>
          </cell>
          <cell r="U278">
            <v>42826</v>
          </cell>
          <cell r="AE278">
            <v>4.6369490869968111</v>
          </cell>
        </row>
        <row r="279">
          <cell r="A279">
            <v>42917</v>
          </cell>
          <cell r="B279">
            <v>209.76</v>
          </cell>
          <cell r="C279">
            <v>0.17</v>
          </cell>
          <cell r="E279">
            <v>3.21</v>
          </cell>
          <cell r="G279">
            <v>47.66</v>
          </cell>
          <cell r="R279">
            <v>55.94879263791745</v>
          </cell>
          <cell r="U279">
            <v>42856</v>
          </cell>
          <cell r="AE279">
            <v>4.6203452729649204</v>
          </cell>
        </row>
        <row r="280">
          <cell r="A280">
            <v>42948</v>
          </cell>
          <cell r="B280">
            <v>208.35</v>
          </cell>
          <cell r="C280">
            <v>-0.03</v>
          </cell>
          <cell r="E280">
            <v>3.15</v>
          </cell>
          <cell r="G280">
            <v>49.94</v>
          </cell>
          <cell r="R280">
            <v>52.694165709309132</v>
          </cell>
          <cell r="U280">
            <v>42887</v>
          </cell>
          <cell r="AE280">
            <v>4.7021867602848957</v>
          </cell>
        </row>
        <row r="281">
          <cell r="A281">
            <v>42979</v>
          </cell>
          <cell r="B281">
            <v>208.93</v>
          </cell>
          <cell r="C281">
            <v>-0.02</v>
          </cell>
          <cell r="E281">
            <v>3.13</v>
          </cell>
          <cell r="G281">
            <v>52.95</v>
          </cell>
          <cell r="R281">
            <v>55.470488313037478</v>
          </cell>
          <cell r="U281">
            <v>42917</v>
          </cell>
          <cell r="AE281">
            <v>4.7951827916431897</v>
          </cell>
        </row>
        <row r="282">
          <cell r="A282">
            <v>43009</v>
          </cell>
          <cell r="B282">
            <v>210.7</v>
          </cell>
          <cell r="C282">
            <v>0.37</v>
          </cell>
          <cell r="E282">
            <v>3.19</v>
          </cell>
          <cell r="G282">
            <v>54.92</v>
          </cell>
          <cell r="R282">
            <v>56.352964743637948</v>
          </cell>
          <cell r="U282">
            <v>42948</v>
          </cell>
          <cell r="AE282">
            <v>4.6490631706805843</v>
          </cell>
        </row>
        <row r="283">
          <cell r="A283">
            <v>43040</v>
          </cell>
          <cell r="B283">
            <v>215.57</v>
          </cell>
          <cell r="C283">
            <v>0.18</v>
          </cell>
          <cell r="E283">
            <v>3.26</v>
          </cell>
          <cell r="G283">
            <v>59.93</v>
          </cell>
          <cell r="R283">
            <v>58.434000568992246</v>
          </cell>
          <cell r="U283">
            <v>42979</v>
          </cell>
          <cell r="AE283">
            <v>4.5467059932813605</v>
          </cell>
        </row>
        <row r="284">
          <cell r="A284">
            <v>43070</v>
          </cell>
          <cell r="B284">
            <v>218.29</v>
          </cell>
          <cell r="C284">
            <v>0.26</v>
          </cell>
          <cell r="E284">
            <v>3.29</v>
          </cell>
          <cell r="G284">
            <v>61.19</v>
          </cell>
          <cell r="R284">
            <v>59.9952375120534</v>
          </cell>
          <cell r="U284">
            <v>43009</v>
          </cell>
          <cell r="AE284">
            <v>4.500735224866351</v>
          </cell>
        </row>
        <row r="285">
          <cell r="A285">
            <v>43101</v>
          </cell>
          <cell r="B285">
            <v>215.44</v>
          </cell>
          <cell r="C285">
            <v>0.23</v>
          </cell>
          <cell r="E285">
            <v>3.21</v>
          </cell>
          <cell r="G285">
            <v>66.23</v>
          </cell>
          <cell r="R285">
            <v>66.709858799333134</v>
          </cell>
          <cell r="U285">
            <v>43040</v>
          </cell>
          <cell r="AE285">
            <v>4.5860940806482979</v>
          </cell>
        </row>
        <row r="286">
          <cell r="A286">
            <v>43132</v>
          </cell>
          <cell r="B286">
            <v>218.58</v>
          </cell>
          <cell r="C286">
            <v>0.18</v>
          </cell>
          <cell r="E286">
            <v>3.24</v>
          </cell>
          <cell r="G286">
            <v>63.46</v>
          </cell>
          <cell r="R286">
            <v>69.260728008561316</v>
          </cell>
          <cell r="U286">
            <v>43070</v>
          </cell>
          <cell r="AE286">
            <v>4.6634123123921007</v>
          </cell>
        </row>
        <row r="287">
          <cell r="A287">
            <v>43160</v>
          </cell>
          <cell r="B287">
            <v>220.7</v>
          </cell>
          <cell r="C287">
            <v>7.0000000000000007E-2</v>
          </cell>
          <cell r="E287">
            <v>3.28</v>
          </cell>
          <cell r="G287">
            <v>64.17</v>
          </cell>
          <cell r="R287">
            <v>74.758252216007818</v>
          </cell>
          <cell r="U287">
            <v>43101</v>
          </cell>
          <cell r="AE287">
            <v>4.6505208988366631</v>
          </cell>
        </row>
        <row r="288">
          <cell r="A288">
            <v>43191</v>
          </cell>
          <cell r="B288">
            <v>229.18</v>
          </cell>
          <cell r="C288">
            <v>0.21</v>
          </cell>
          <cell r="E288">
            <v>3.41</v>
          </cell>
          <cell r="G288">
            <v>68.790000000000006</v>
          </cell>
          <cell r="R288">
            <v>68.972432671595826</v>
          </cell>
          <cell r="U288">
            <v>43132</v>
          </cell>
          <cell r="AE288">
            <v>4.4778824867156448</v>
          </cell>
        </row>
        <row r="289">
          <cell r="A289">
            <v>43221</v>
          </cell>
          <cell r="B289">
            <v>236.29</v>
          </cell>
          <cell r="C289">
            <v>0.43</v>
          </cell>
          <cell r="E289">
            <v>3.64</v>
          </cell>
          <cell r="G289">
            <v>73.430000000000007</v>
          </cell>
          <cell r="R289">
            <v>69.506240793450957</v>
          </cell>
          <cell r="U289">
            <v>43160</v>
          </cell>
          <cell r="AE289">
            <v>4.4626104420915995</v>
          </cell>
        </row>
        <row r="290">
          <cell r="A290">
            <v>43252</v>
          </cell>
          <cell r="B290">
            <v>239.84</v>
          </cell>
          <cell r="C290">
            <v>1.43</v>
          </cell>
          <cell r="E290">
            <v>3.77</v>
          </cell>
          <cell r="G290">
            <v>71.98</v>
          </cell>
          <cell r="R290">
            <v>74.735273978671742</v>
          </cell>
          <cell r="U290">
            <v>43191</v>
          </cell>
          <cell r="AE290">
            <v>4.4760768831534756</v>
          </cell>
        </row>
        <row r="291">
          <cell r="A291">
            <v>43282</v>
          </cell>
          <cell r="B291">
            <v>239.76</v>
          </cell>
          <cell r="C291">
            <v>0.25</v>
          </cell>
          <cell r="E291">
            <v>3.83</v>
          </cell>
          <cell r="G291">
            <v>72.67</v>
          </cell>
          <cell r="R291">
            <v>82.698332695203661</v>
          </cell>
          <cell r="U291">
            <v>43221</v>
          </cell>
          <cell r="AE291">
            <v>4.640026293125957</v>
          </cell>
        </row>
        <row r="292">
          <cell r="A292">
            <v>43313</v>
          </cell>
          <cell r="B292">
            <v>241.4</v>
          </cell>
          <cell r="C292">
            <v>0</v>
          </cell>
          <cell r="E292">
            <v>3.93</v>
          </cell>
          <cell r="G292">
            <v>71.08</v>
          </cell>
          <cell r="R292">
            <v>85.923008803901169</v>
          </cell>
          <cell r="U292">
            <v>43252</v>
          </cell>
          <cell r="AE292">
            <v>4.9180716347884523</v>
          </cell>
        </row>
        <row r="293">
          <cell r="A293">
            <v>43344</v>
          </cell>
          <cell r="B293">
            <v>247.02</v>
          </cell>
          <cell r="C293">
            <v>0.3</v>
          </cell>
          <cell r="E293">
            <v>4.12</v>
          </cell>
          <cell r="G293">
            <v>75.36</v>
          </cell>
          <cell r="R293">
            <v>88.551903865339852</v>
          </cell>
          <cell r="U293">
            <v>43282</v>
          </cell>
          <cell r="AE293">
            <v>5.0204189338819347</v>
          </cell>
        </row>
        <row r="294">
          <cell r="A294">
            <v>43374</v>
          </cell>
          <cell r="B294">
            <v>225.54</v>
          </cell>
          <cell r="C294">
            <v>0.4</v>
          </cell>
          <cell r="E294">
            <v>3.76</v>
          </cell>
          <cell r="G294">
            <v>76.73</v>
          </cell>
          <cell r="R294">
            <v>86.564575306790033</v>
          </cell>
          <cell r="U294">
            <v>43313</v>
          </cell>
          <cell r="AE294">
            <v>5.0175302513221007</v>
          </cell>
        </row>
        <row r="295">
          <cell r="A295">
            <v>43405</v>
          </cell>
          <cell r="B295">
            <v>225.72</v>
          </cell>
          <cell r="C295">
            <v>-0.25</v>
          </cell>
          <cell r="E295">
            <v>3.79</v>
          </cell>
          <cell r="G295">
            <v>62.32</v>
          </cell>
          <cell r="R295">
            <v>92.772363712711282</v>
          </cell>
          <cell r="U295">
            <v>43344</v>
          </cell>
          <cell r="AE295">
            <v>5.0719498208117111</v>
          </cell>
        </row>
        <row r="296">
          <cell r="A296">
            <v>43435</v>
          </cell>
          <cell r="B296">
            <v>231.49</v>
          </cell>
          <cell r="C296">
            <v>0.14000000000000001</v>
          </cell>
          <cell r="E296">
            <v>3.88</v>
          </cell>
          <cell r="G296">
            <v>53.96</v>
          </cell>
          <cell r="R296">
            <v>97.658408176341041</v>
          </cell>
          <cell r="U296">
            <v>43374</v>
          </cell>
          <cell r="AE296">
            <v>5.2437461447481439</v>
          </cell>
        </row>
        <row r="297">
          <cell r="A297">
            <v>43466</v>
          </cell>
          <cell r="B297">
            <v>225.38</v>
          </cell>
          <cell r="C297">
            <v>0.36</v>
          </cell>
          <cell r="E297">
            <v>3.74</v>
          </cell>
          <cell r="G297">
            <v>56.58</v>
          </cell>
          <cell r="R297">
            <v>71.550185889533509</v>
          </cell>
          <cell r="U297">
            <v>43405</v>
          </cell>
          <cell r="AE297">
            <v>4.7302112622733965</v>
          </cell>
        </row>
        <row r="298">
          <cell r="A298">
            <v>43497</v>
          </cell>
          <cell r="B298">
            <v>223.65</v>
          </cell>
          <cell r="C298">
            <v>0.54</v>
          </cell>
          <cell r="E298">
            <v>3.72</v>
          </cell>
          <cell r="G298">
            <v>61.13</v>
          </cell>
          <cell r="R298">
            <v>61.815767190403129</v>
          </cell>
          <cell r="U298">
            <v>43435</v>
          </cell>
          <cell r="AE298">
            <v>4.7198102450789641</v>
          </cell>
        </row>
        <row r="299">
          <cell r="A299">
            <v>43525</v>
          </cell>
          <cell r="B299">
            <v>228.69</v>
          </cell>
          <cell r="C299">
            <v>0.77</v>
          </cell>
          <cell r="E299">
            <v>3.85</v>
          </cell>
          <cell r="G299">
            <v>63.79</v>
          </cell>
          <cell r="R299">
            <v>64.763219441834053</v>
          </cell>
          <cell r="U299">
            <v>43466</v>
          </cell>
          <cell r="AE299">
            <v>4.7158795351777361</v>
          </cell>
        </row>
        <row r="300">
          <cell r="A300">
            <v>43556</v>
          </cell>
          <cell r="B300">
            <v>230.52</v>
          </cell>
          <cell r="C300">
            <v>0.6</v>
          </cell>
          <cell r="E300">
            <v>3.9</v>
          </cell>
          <cell r="G300">
            <v>68.58</v>
          </cell>
          <cell r="R300">
            <v>66.007587599627243</v>
          </cell>
          <cell r="U300">
            <v>43497</v>
          </cell>
          <cell r="AE300">
            <v>4.4487364781688905</v>
          </cell>
        </row>
        <row r="301">
          <cell r="A301">
            <v>43586</v>
          </cell>
          <cell r="B301">
            <v>233.14</v>
          </cell>
          <cell r="C301">
            <v>0.15</v>
          </cell>
          <cell r="E301">
            <v>4</v>
          </cell>
          <cell r="G301">
            <v>66.83</v>
          </cell>
          <cell r="R301">
            <v>67.102339613871123</v>
          </cell>
          <cell r="U301">
            <v>43525</v>
          </cell>
          <cell r="AE301">
            <v>4.3339338330325923</v>
          </cell>
        </row>
        <row r="302">
          <cell r="A302">
            <v>43617</v>
          </cell>
          <cell r="B302">
            <v>225.88</v>
          </cell>
          <cell r="C302">
            <v>0.01</v>
          </cell>
          <cell r="E302">
            <v>3.86</v>
          </cell>
          <cell r="G302">
            <v>59.76</v>
          </cell>
          <cell r="R302">
            <v>72.848202101495119</v>
          </cell>
          <cell r="U302">
            <v>43556</v>
          </cell>
          <cell r="AE302">
            <v>4.376415757628461</v>
          </cell>
        </row>
        <row r="303">
          <cell r="A303">
            <v>43647</v>
          </cell>
          <cell r="B303">
            <v>221.76</v>
          </cell>
          <cell r="C303">
            <v>0.1</v>
          </cell>
          <cell r="E303">
            <v>3.78</v>
          </cell>
          <cell r="G303">
            <v>61.48</v>
          </cell>
          <cell r="R303">
            <v>70.764836097101195</v>
          </cell>
          <cell r="U303">
            <v>43586</v>
          </cell>
          <cell r="AE303">
            <v>4.3625785533451582</v>
          </cell>
        </row>
        <row r="304">
          <cell r="A304">
            <v>43678</v>
          </cell>
          <cell r="B304">
            <v>227.75</v>
          </cell>
          <cell r="C304">
            <v>0.12</v>
          </cell>
          <cell r="E304">
            <v>4.0199999999999996</v>
          </cell>
          <cell r="G304">
            <v>57.67</v>
          </cell>
          <cell r="R304">
            <v>64.252147250511101</v>
          </cell>
          <cell r="U304">
            <v>43617</v>
          </cell>
          <cell r="AE304">
            <v>4.4296995761731219</v>
          </cell>
        </row>
        <row r="305">
          <cell r="A305">
            <v>43709</v>
          </cell>
          <cell r="B305">
            <v>230.81</v>
          </cell>
          <cell r="C305">
            <v>-0.05</v>
          </cell>
          <cell r="E305">
            <v>4.12</v>
          </cell>
          <cell r="G305">
            <v>60.04</v>
          </cell>
          <cell r="R305">
            <v>62.882382621109002</v>
          </cell>
          <cell r="U305">
            <v>43647</v>
          </cell>
          <cell r="AE305">
            <v>4.2139787963397701</v>
          </cell>
        </row>
        <row r="306">
          <cell r="C306">
            <v>0.04</v>
          </cell>
          <cell r="G306">
            <v>57.27</v>
          </cell>
          <cell r="R306">
            <v>56.797421979115299</v>
          </cell>
          <cell r="U306">
            <v>43678</v>
          </cell>
          <cell r="AE306">
            <v>4.0576621909824002</v>
          </cell>
        </row>
        <row r="307">
          <cell r="R307">
            <v>61.078037622291262</v>
          </cell>
          <cell r="U307">
            <v>43709</v>
          </cell>
          <cell r="AE307">
            <v>4.1912310960000001</v>
          </cell>
        </row>
        <row r="308">
          <cell r="R308">
            <v>58.071780000000011</v>
          </cell>
          <cell r="AE308">
            <v>4.1776800000000005</v>
          </cell>
        </row>
      </sheetData>
      <sheetData sheetId="1">
        <row r="12">
          <cell r="A12">
            <v>1960</v>
          </cell>
          <cell r="C12">
            <v>1.4579759862778601</v>
          </cell>
        </row>
        <row r="13">
          <cell r="A13">
            <v>1961</v>
          </cell>
          <cell r="C13">
            <v>1.07072414764723</v>
          </cell>
        </row>
        <row r="14">
          <cell r="A14">
            <v>1962</v>
          </cell>
          <cell r="C14">
            <v>1.1987733482018501</v>
          </cell>
        </row>
        <row r="15">
          <cell r="A15">
            <v>1963</v>
          </cell>
          <cell r="C15">
            <v>1.2396694214876001</v>
          </cell>
        </row>
        <row r="16">
          <cell r="A16">
            <v>1964</v>
          </cell>
          <cell r="C16">
            <v>1.27891156462583</v>
          </cell>
        </row>
        <row r="17">
          <cell r="A17">
            <v>1965</v>
          </cell>
          <cell r="C17">
            <v>1.5851692638366901</v>
          </cell>
        </row>
        <row r="18">
          <cell r="A18">
            <v>1966</v>
          </cell>
          <cell r="C18">
            <v>3.0150753768843899</v>
          </cell>
        </row>
        <row r="19">
          <cell r="A19">
            <v>1967</v>
          </cell>
          <cell r="C19">
            <v>2.7727856225930698</v>
          </cell>
        </row>
        <row r="20">
          <cell r="A20">
            <v>1968</v>
          </cell>
          <cell r="C20">
            <v>4.2717961528853401</v>
          </cell>
        </row>
        <row r="21">
          <cell r="A21">
            <v>1969</v>
          </cell>
          <cell r="C21">
            <v>5.4623862002874999</v>
          </cell>
        </row>
        <row r="22">
          <cell r="A22">
            <v>1970</v>
          </cell>
          <cell r="C22">
            <v>5.8382553384825302</v>
          </cell>
        </row>
        <row r="23">
          <cell r="A23">
            <v>1971</v>
          </cell>
          <cell r="C23">
            <v>4.2927666881304498</v>
          </cell>
        </row>
        <row r="24">
          <cell r="A24">
            <v>1972</v>
          </cell>
          <cell r="C24">
            <v>3.2722782465528302</v>
          </cell>
        </row>
        <row r="25">
          <cell r="A25">
            <v>1973</v>
          </cell>
          <cell r="C25">
            <v>6.1777600637704104</v>
          </cell>
        </row>
        <row r="26">
          <cell r="A26">
            <v>1974</v>
          </cell>
          <cell r="C26">
            <v>11.0548048048048</v>
          </cell>
        </row>
        <row r="27">
          <cell r="A27">
            <v>1975</v>
          </cell>
          <cell r="C27">
            <v>9.14314686496534</v>
          </cell>
        </row>
        <row r="28">
          <cell r="A28">
            <v>1976</v>
          </cell>
          <cell r="C28">
            <v>5.7448126354908498</v>
          </cell>
        </row>
        <row r="29">
          <cell r="A29">
            <v>1977</v>
          </cell>
          <cell r="C29">
            <v>6.5016839947283902</v>
          </cell>
        </row>
        <row r="30">
          <cell r="A30">
            <v>1978</v>
          </cell>
          <cell r="C30">
            <v>7.6309638388560197</v>
          </cell>
        </row>
        <row r="31">
          <cell r="A31">
            <v>1979</v>
          </cell>
          <cell r="C31">
            <v>11.2544711292795</v>
          </cell>
        </row>
        <row r="32">
          <cell r="A32">
            <v>1980</v>
          </cell>
          <cell r="C32">
            <v>13.549201974968399</v>
          </cell>
        </row>
        <row r="33">
          <cell r="A33">
            <v>1981</v>
          </cell>
          <cell r="C33">
            <v>10.3347153402771</v>
          </cell>
        </row>
        <row r="34">
          <cell r="A34">
            <v>1982</v>
          </cell>
          <cell r="C34">
            <v>6.1314270002749396</v>
          </cell>
        </row>
        <row r="35">
          <cell r="A35">
            <v>1983</v>
          </cell>
          <cell r="C35">
            <v>3.2124352331606301</v>
          </cell>
        </row>
        <row r="36">
          <cell r="A36">
            <v>1984</v>
          </cell>
          <cell r="C36">
            <v>4.3005354752342697</v>
          </cell>
        </row>
        <row r="37">
          <cell r="A37">
            <v>1985</v>
          </cell>
          <cell r="C37">
            <v>3.5456441520936899</v>
          </cell>
        </row>
        <row r="38">
          <cell r="A38">
            <v>1986</v>
          </cell>
          <cell r="C38">
            <v>1.8980477223427501</v>
          </cell>
        </row>
        <row r="39">
          <cell r="A39">
            <v>1987</v>
          </cell>
          <cell r="C39">
            <v>3.6645632175169101</v>
          </cell>
        </row>
        <row r="40">
          <cell r="A40">
            <v>1988</v>
          </cell>
          <cell r="C40">
            <v>4.0777411074440799</v>
          </cell>
        </row>
        <row r="41">
          <cell r="A41">
            <v>1989</v>
          </cell>
          <cell r="C41">
            <v>4.8270030300894904</v>
          </cell>
        </row>
        <row r="42">
          <cell r="A42">
            <v>1990</v>
          </cell>
          <cell r="C42">
            <v>5.3979564399032203</v>
          </cell>
        </row>
        <row r="43">
          <cell r="A43">
            <v>1991</v>
          </cell>
          <cell r="C43">
            <v>4.2349639645385304</v>
          </cell>
        </row>
        <row r="44">
          <cell r="A44">
            <v>1992</v>
          </cell>
          <cell r="C44">
            <v>3.0288196781496999</v>
          </cell>
        </row>
        <row r="45">
          <cell r="A45">
            <v>1993</v>
          </cell>
          <cell r="C45">
            <v>2.9516569663855399</v>
          </cell>
        </row>
        <row r="46">
          <cell r="A46">
            <v>1994</v>
          </cell>
          <cell r="C46">
            <v>2.6074415921546001</v>
          </cell>
        </row>
        <row r="47">
          <cell r="A47">
            <v>1995</v>
          </cell>
          <cell r="C47">
            <v>2.8054196885365501</v>
          </cell>
        </row>
        <row r="48">
          <cell r="A48">
            <v>1996</v>
          </cell>
          <cell r="C48">
            <v>2.9312041999343998</v>
          </cell>
        </row>
        <row r="49">
          <cell r="A49">
            <v>1997</v>
          </cell>
          <cell r="C49">
            <v>2.33768993730741</v>
          </cell>
        </row>
        <row r="50">
          <cell r="A50">
            <v>1998</v>
          </cell>
          <cell r="C50">
            <v>1.5522790987436199</v>
          </cell>
          <cell r="D50">
            <v>3.19507629280056</v>
          </cell>
        </row>
        <row r="51">
          <cell r="A51">
            <v>1999</v>
          </cell>
          <cell r="C51">
            <v>2.1880271969735801</v>
          </cell>
          <cell r="D51">
            <v>4.8584474990266804</v>
          </cell>
        </row>
        <row r="52">
          <cell r="A52">
            <v>2000</v>
          </cell>
          <cell r="C52">
            <v>3.3768572714993499</v>
          </cell>
          <cell r="D52">
            <v>7.0441410594726603</v>
          </cell>
        </row>
        <row r="53">
          <cell r="A53">
            <v>2001</v>
          </cell>
          <cell r="C53">
            <v>2.8261711188540199</v>
          </cell>
          <cell r="D53">
            <v>6.8403590248752497</v>
          </cell>
        </row>
        <row r="54">
          <cell r="A54">
            <v>2002</v>
          </cell>
          <cell r="C54">
            <v>1.5860316265060299</v>
          </cell>
          <cell r="D54">
            <v>8.4501643770833006</v>
          </cell>
        </row>
        <row r="55">
          <cell r="A55">
            <v>2003</v>
          </cell>
          <cell r="C55">
            <v>2.2700949733611302</v>
          </cell>
          <cell r="D55">
            <v>14.714919722814701</v>
          </cell>
        </row>
        <row r="56">
          <cell r="A56">
            <v>2004</v>
          </cell>
          <cell r="C56">
            <v>2.67723669309173</v>
          </cell>
          <cell r="D56">
            <v>6.5971850998596198</v>
          </cell>
        </row>
        <row r="57">
          <cell r="A57">
            <v>2005</v>
          </cell>
          <cell r="C57">
            <v>3.3927468454954699</v>
          </cell>
          <cell r="D57">
            <v>6.8695372089896498</v>
          </cell>
        </row>
        <row r="58">
          <cell r="A58">
            <v>2006</v>
          </cell>
          <cell r="C58">
            <v>3.2259441007040701</v>
          </cell>
          <cell r="D58">
            <v>4.1835681289690196</v>
          </cell>
        </row>
        <row r="59">
          <cell r="A59">
            <v>2007</v>
          </cell>
          <cell r="C59">
            <v>2.8526724815013602</v>
          </cell>
          <cell r="D59">
            <v>3.6412729910265398</v>
          </cell>
        </row>
        <row r="60">
          <cell r="A60">
            <v>2008</v>
          </cell>
          <cell r="C60">
            <v>3.8391002966510102</v>
          </cell>
          <cell r="D60">
            <v>5.6785939028417101</v>
          </cell>
        </row>
        <row r="61">
          <cell r="A61">
            <v>2009</v>
          </cell>
          <cell r="C61">
            <v>-0.35554626629975</v>
          </cell>
          <cell r="D61">
            <v>4.8880347987680404</v>
          </cell>
        </row>
        <row r="62">
          <cell r="A62">
            <v>2010</v>
          </cell>
          <cell r="C62">
            <v>1.64004344238989</v>
          </cell>
          <cell r="D62">
            <v>5.0387269010806603</v>
          </cell>
        </row>
        <row r="63">
          <cell r="A63">
            <v>2011</v>
          </cell>
          <cell r="C63">
            <v>3.1568415686220601</v>
          </cell>
          <cell r="D63">
            <v>6.6363693525320402</v>
          </cell>
        </row>
        <row r="64">
          <cell r="A64">
            <v>2012</v>
          </cell>
          <cell r="C64">
            <v>2.0693372652605899</v>
          </cell>
          <cell r="D64">
            <v>5.4035533905600603</v>
          </cell>
        </row>
        <row r="65">
          <cell r="A65">
            <v>2013</v>
          </cell>
          <cell r="C65">
            <v>1.46483265562714</v>
          </cell>
          <cell r="D65">
            <v>6.2043359483982501</v>
          </cell>
        </row>
        <row r="66">
          <cell r="A66">
            <v>2014</v>
          </cell>
          <cell r="C66">
            <v>1.62222297740821</v>
          </cell>
          <cell r="D66">
            <v>6.3291522271277598</v>
          </cell>
        </row>
        <row r="67">
          <cell r="A67">
            <v>2015</v>
          </cell>
          <cell r="C67">
            <v>0.118627135552435</v>
          </cell>
          <cell r="D67">
            <v>9.0298071857748994</v>
          </cell>
        </row>
        <row r="68">
          <cell r="A68">
            <v>2016</v>
          </cell>
          <cell r="C68">
            <v>1.26158320570537</v>
          </cell>
          <cell r="D68">
            <v>8.7391282995987893</v>
          </cell>
        </row>
        <row r="69">
          <cell r="A69">
            <v>2017</v>
          </cell>
          <cell r="C69">
            <v>2.1301100036596301</v>
          </cell>
          <cell r="D69">
            <v>3.4463678323473799</v>
          </cell>
        </row>
        <row r="70">
          <cell r="A70">
            <v>2018</v>
          </cell>
          <cell r="C70">
            <v>2.4425832969281802</v>
          </cell>
          <cell r="D70">
            <v>3.6648502837672399</v>
          </cell>
        </row>
      </sheetData>
      <sheetData sheetId="2">
        <row r="23">
          <cell r="C23" t="str">
            <v>1994.08</v>
          </cell>
          <cell r="D23">
            <v>0.9</v>
          </cell>
        </row>
        <row r="24">
          <cell r="C24" t="str">
            <v>1994.09</v>
          </cell>
          <cell r="D24">
            <v>0.87</v>
          </cell>
        </row>
        <row r="25">
          <cell r="C25" t="str">
            <v>1994.10</v>
          </cell>
          <cell r="D25">
            <v>0.85</v>
          </cell>
        </row>
        <row r="26">
          <cell r="C26" t="str">
            <v>1994.11</v>
          </cell>
          <cell r="D26">
            <v>0.84</v>
          </cell>
        </row>
        <row r="27">
          <cell r="C27" t="str">
            <v>1994.12</v>
          </cell>
          <cell r="D27">
            <v>0.85</v>
          </cell>
        </row>
        <row r="28">
          <cell r="C28" t="str">
            <v>1995.01</v>
          </cell>
          <cell r="D28">
            <v>0.85</v>
          </cell>
        </row>
        <row r="29">
          <cell r="C29" t="str">
            <v>1995.02</v>
          </cell>
          <cell r="D29">
            <v>0.84</v>
          </cell>
        </row>
        <row r="30">
          <cell r="C30" t="str">
            <v>1995.03</v>
          </cell>
          <cell r="D30">
            <v>0.89</v>
          </cell>
        </row>
        <row r="31">
          <cell r="C31" t="str">
            <v>1995.04</v>
          </cell>
          <cell r="D31">
            <v>0.91</v>
          </cell>
        </row>
        <row r="32">
          <cell r="C32" t="str">
            <v>1995.05</v>
          </cell>
          <cell r="D32">
            <v>0.9</v>
          </cell>
        </row>
        <row r="33">
          <cell r="C33" t="str">
            <v>1995.06</v>
          </cell>
          <cell r="D33">
            <v>0.91</v>
          </cell>
        </row>
        <row r="34">
          <cell r="C34" t="str">
            <v>1995.07</v>
          </cell>
          <cell r="D34">
            <v>0.93</v>
          </cell>
        </row>
        <row r="35">
          <cell r="C35" t="str">
            <v>1995.08</v>
          </cell>
          <cell r="D35">
            <v>0.94</v>
          </cell>
        </row>
        <row r="36">
          <cell r="C36" t="str">
            <v>1995.09</v>
          </cell>
          <cell r="D36">
            <v>0.95</v>
          </cell>
        </row>
        <row r="37">
          <cell r="C37" t="str">
            <v>1995.10</v>
          </cell>
          <cell r="D37">
            <v>0.96</v>
          </cell>
        </row>
        <row r="38">
          <cell r="C38" t="str">
            <v>1995.11</v>
          </cell>
          <cell r="D38">
            <v>0.96</v>
          </cell>
        </row>
        <row r="39">
          <cell r="C39" t="str">
            <v>1995.12</v>
          </cell>
          <cell r="D39">
            <v>0.97</v>
          </cell>
        </row>
        <row r="40">
          <cell r="C40" t="str">
            <v>1996.01</v>
          </cell>
          <cell r="D40">
            <v>0.97</v>
          </cell>
        </row>
        <row r="41">
          <cell r="C41" t="str">
            <v>1996.02</v>
          </cell>
          <cell r="D41">
            <v>0.98</v>
          </cell>
        </row>
        <row r="42">
          <cell r="C42" t="str">
            <v>1996.03</v>
          </cell>
          <cell r="D42">
            <v>0.99</v>
          </cell>
        </row>
        <row r="43">
          <cell r="C43" t="str">
            <v>1996.04</v>
          </cell>
          <cell r="D43">
            <v>0.99</v>
          </cell>
        </row>
        <row r="44">
          <cell r="C44" t="str">
            <v>1996.05</v>
          </cell>
          <cell r="D44">
            <v>1</v>
          </cell>
        </row>
        <row r="45">
          <cell r="C45" t="str">
            <v>1996.06</v>
          </cell>
          <cell r="D45">
            <v>1</v>
          </cell>
        </row>
        <row r="46">
          <cell r="C46" t="str">
            <v>1996.07</v>
          </cell>
          <cell r="D46">
            <v>1.01</v>
          </cell>
        </row>
        <row r="47">
          <cell r="C47" t="str">
            <v>1996.08</v>
          </cell>
          <cell r="D47">
            <v>1.01</v>
          </cell>
        </row>
        <row r="48">
          <cell r="C48" t="str">
            <v>1996.09</v>
          </cell>
          <cell r="D48">
            <v>1.02</v>
          </cell>
        </row>
        <row r="49">
          <cell r="C49" t="str">
            <v>1996.10</v>
          </cell>
          <cell r="D49">
            <v>1.03</v>
          </cell>
        </row>
        <row r="50">
          <cell r="C50" t="str">
            <v>1996.11</v>
          </cell>
          <cell r="D50">
            <v>1.03</v>
          </cell>
        </row>
        <row r="51">
          <cell r="C51" t="str">
            <v>1996.12</v>
          </cell>
          <cell r="D51">
            <v>1.04</v>
          </cell>
        </row>
        <row r="52">
          <cell r="C52" t="str">
            <v>1997.01</v>
          </cell>
          <cell r="D52">
            <v>1.04</v>
          </cell>
        </row>
        <row r="53">
          <cell r="C53" t="str">
            <v>1997.02</v>
          </cell>
          <cell r="D53">
            <v>1.05</v>
          </cell>
        </row>
        <row r="54">
          <cell r="C54" t="str">
            <v>1997.03</v>
          </cell>
          <cell r="D54">
            <v>1.06</v>
          </cell>
        </row>
        <row r="55">
          <cell r="C55" t="str">
            <v>1997.04</v>
          </cell>
          <cell r="D55">
            <v>1.06</v>
          </cell>
        </row>
        <row r="56">
          <cell r="C56" t="str">
            <v>1997.05</v>
          </cell>
          <cell r="D56">
            <v>1.07</v>
          </cell>
        </row>
        <row r="57">
          <cell r="C57" t="str">
            <v>1997.06</v>
          </cell>
          <cell r="D57">
            <v>1.07</v>
          </cell>
        </row>
        <row r="58">
          <cell r="C58" t="str">
            <v>1997.07</v>
          </cell>
          <cell r="D58">
            <v>1.08</v>
          </cell>
        </row>
        <row r="59">
          <cell r="C59" t="str">
            <v>1997.08</v>
          </cell>
          <cell r="D59">
            <v>1.0900000000000001</v>
          </cell>
        </row>
        <row r="60">
          <cell r="C60" t="str">
            <v>1997.09</v>
          </cell>
          <cell r="D60">
            <v>1.0900000000000001</v>
          </cell>
        </row>
        <row r="61">
          <cell r="C61" t="str">
            <v>1997.10</v>
          </cell>
          <cell r="D61">
            <v>1.1000000000000001</v>
          </cell>
        </row>
        <row r="62">
          <cell r="C62" t="str">
            <v>1997.11</v>
          </cell>
          <cell r="D62">
            <v>1.1100000000000001</v>
          </cell>
        </row>
        <row r="63">
          <cell r="C63" t="str">
            <v>1997.12</v>
          </cell>
          <cell r="D63">
            <v>1.1100000000000001</v>
          </cell>
        </row>
        <row r="64">
          <cell r="C64" t="str">
            <v>1998.01</v>
          </cell>
          <cell r="D64">
            <v>1.1200000000000001</v>
          </cell>
        </row>
        <row r="65">
          <cell r="C65" t="str">
            <v>1998.02</v>
          </cell>
          <cell r="D65">
            <v>1.1299999999999999</v>
          </cell>
        </row>
        <row r="66">
          <cell r="C66" t="str">
            <v>1998.03</v>
          </cell>
          <cell r="D66">
            <v>1.1299999999999999</v>
          </cell>
        </row>
        <row r="67">
          <cell r="C67" t="str">
            <v>1998.04</v>
          </cell>
          <cell r="D67">
            <v>1.1399999999999999</v>
          </cell>
        </row>
        <row r="68">
          <cell r="C68" t="str">
            <v>1998.05</v>
          </cell>
          <cell r="D68">
            <v>1.1499999999999999</v>
          </cell>
        </row>
        <row r="69">
          <cell r="C69" t="str">
            <v>1998.06</v>
          </cell>
          <cell r="D69">
            <v>1.1499999999999999</v>
          </cell>
        </row>
        <row r="70">
          <cell r="C70" t="str">
            <v>1998.07</v>
          </cell>
          <cell r="D70">
            <v>1.1599999999999999</v>
          </cell>
        </row>
        <row r="71">
          <cell r="C71" t="str">
            <v>1998.08</v>
          </cell>
          <cell r="D71">
            <v>1.17</v>
          </cell>
        </row>
        <row r="72">
          <cell r="C72" t="str">
            <v>1998.09</v>
          </cell>
          <cell r="D72">
            <v>1.18</v>
          </cell>
        </row>
        <row r="73">
          <cell r="C73" t="str">
            <v>1998.10</v>
          </cell>
          <cell r="D73">
            <v>1.19</v>
          </cell>
        </row>
        <row r="74">
          <cell r="C74" t="str">
            <v>1998.11</v>
          </cell>
          <cell r="D74">
            <v>1.19</v>
          </cell>
        </row>
        <row r="75">
          <cell r="C75" t="str">
            <v>1998.12</v>
          </cell>
          <cell r="D75">
            <v>1.21</v>
          </cell>
        </row>
        <row r="76">
          <cell r="C76" t="str">
            <v>1999.01</v>
          </cell>
          <cell r="D76">
            <v>1.5</v>
          </cell>
        </row>
        <row r="77">
          <cell r="C77" t="str">
            <v>1999.02</v>
          </cell>
          <cell r="D77">
            <v>1.91</v>
          </cell>
        </row>
        <row r="78">
          <cell r="C78" t="str">
            <v>1999.03</v>
          </cell>
          <cell r="D78">
            <v>1.9</v>
          </cell>
        </row>
        <row r="79">
          <cell r="C79" t="str">
            <v>1999.04</v>
          </cell>
          <cell r="D79">
            <v>1.69</v>
          </cell>
        </row>
        <row r="80">
          <cell r="C80" t="str">
            <v>1999.05</v>
          </cell>
          <cell r="D80">
            <v>1.68</v>
          </cell>
        </row>
        <row r="81">
          <cell r="C81" t="str">
            <v>1999.06</v>
          </cell>
          <cell r="D81">
            <v>1.77</v>
          </cell>
        </row>
        <row r="82">
          <cell r="C82" t="str">
            <v>1999.07</v>
          </cell>
          <cell r="D82">
            <v>1.8</v>
          </cell>
        </row>
        <row r="83">
          <cell r="C83" t="str">
            <v>1999.08</v>
          </cell>
          <cell r="D83">
            <v>1.88</v>
          </cell>
        </row>
        <row r="84">
          <cell r="C84" t="str">
            <v>1999.09</v>
          </cell>
          <cell r="D84">
            <v>1.9</v>
          </cell>
        </row>
        <row r="85">
          <cell r="C85" t="str">
            <v>1999.10</v>
          </cell>
          <cell r="D85">
            <v>1.97</v>
          </cell>
        </row>
        <row r="86">
          <cell r="C86" t="str">
            <v>1999.11</v>
          </cell>
          <cell r="D86">
            <v>1.93</v>
          </cell>
        </row>
        <row r="87">
          <cell r="C87" t="str">
            <v>1999.12</v>
          </cell>
          <cell r="D87">
            <v>1.84</v>
          </cell>
        </row>
        <row r="88">
          <cell r="C88" t="str">
            <v>2000.01</v>
          </cell>
          <cell r="D88">
            <v>1.8</v>
          </cell>
        </row>
        <row r="89">
          <cell r="C89" t="str">
            <v>2000.02</v>
          </cell>
          <cell r="D89">
            <v>1.78</v>
          </cell>
        </row>
        <row r="90">
          <cell r="C90" t="str">
            <v>2000.03</v>
          </cell>
          <cell r="D90">
            <v>1.74</v>
          </cell>
        </row>
        <row r="91">
          <cell r="C91" t="str">
            <v>2000.04</v>
          </cell>
          <cell r="D91">
            <v>1.77</v>
          </cell>
        </row>
        <row r="92">
          <cell r="C92" t="str">
            <v>2000.05</v>
          </cell>
          <cell r="D92">
            <v>1.83</v>
          </cell>
        </row>
        <row r="93">
          <cell r="C93" t="str">
            <v>2000.06</v>
          </cell>
          <cell r="D93">
            <v>1.81</v>
          </cell>
        </row>
        <row r="94">
          <cell r="C94" t="str">
            <v>2000.07</v>
          </cell>
          <cell r="D94">
            <v>1.8</v>
          </cell>
        </row>
        <row r="95">
          <cell r="C95" t="str">
            <v>2000.08</v>
          </cell>
          <cell r="D95">
            <v>1.81</v>
          </cell>
        </row>
        <row r="96">
          <cell r="C96" t="str">
            <v>2000.09</v>
          </cell>
          <cell r="D96">
            <v>1.84</v>
          </cell>
        </row>
        <row r="97">
          <cell r="C97" t="str">
            <v>2000.10</v>
          </cell>
          <cell r="D97">
            <v>1.88</v>
          </cell>
        </row>
        <row r="98">
          <cell r="C98" t="str">
            <v>2000.11</v>
          </cell>
          <cell r="D98">
            <v>1.95</v>
          </cell>
        </row>
        <row r="99">
          <cell r="C99" t="str">
            <v>2000.12</v>
          </cell>
          <cell r="D99">
            <v>1.96</v>
          </cell>
        </row>
        <row r="100">
          <cell r="C100" t="str">
            <v>2001.01</v>
          </cell>
          <cell r="D100">
            <v>1.95</v>
          </cell>
        </row>
        <row r="101">
          <cell r="C101" t="str">
            <v>2001.02</v>
          </cell>
          <cell r="D101">
            <v>2</v>
          </cell>
        </row>
        <row r="102">
          <cell r="C102" t="str">
            <v>2001.03</v>
          </cell>
          <cell r="D102">
            <v>2.09</v>
          </cell>
        </row>
        <row r="103">
          <cell r="C103" t="str">
            <v>2001.04</v>
          </cell>
          <cell r="D103">
            <v>2.19</v>
          </cell>
        </row>
        <row r="104">
          <cell r="C104" t="str">
            <v>2001.05</v>
          </cell>
          <cell r="D104">
            <v>2.2999999999999998</v>
          </cell>
        </row>
        <row r="105">
          <cell r="C105" t="str">
            <v>2001.06</v>
          </cell>
          <cell r="D105">
            <v>2.38</v>
          </cell>
        </row>
        <row r="106">
          <cell r="C106" t="str">
            <v>2001.07</v>
          </cell>
          <cell r="D106">
            <v>2.4700000000000002</v>
          </cell>
        </row>
        <row r="107">
          <cell r="C107" t="str">
            <v>2001.08</v>
          </cell>
          <cell r="D107">
            <v>2.5099999999999998</v>
          </cell>
        </row>
        <row r="108">
          <cell r="C108" t="str">
            <v>2001.09</v>
          </cell>
          <cell r="D108">
            <v>2.67</v>
          </cell>
        </row>
        <row r="109">
          <cell r="C109" t="str">
            <v>2001.10</v>
          </cell>
          <cell r="D109">
            <v>2.74</v>
          </cell>
        </row>
        <row r="110">
          <cell r="C110" t="str">
            <v>2001.11</v>
          </cell>
          <cell r="D110">
            <v>2.54</v>
          </cell>
        </row>
        <row r="111">
          <cell r="C111" t="str">
            <v>2001.12</v>
          </cell>
          <cell r="D111">
            <v>2.36</v>
          </cell>
        </row>
        <row r="112">
          <cell r="C112" t="str">
            <v>2002.01</v>
          </cell>
          <cell r="D112">
            <v>2.38</v>
          </cell>
        </row>
        <row r="113">
          <cell r="C113" t="str">
            <v>2002.02</v>
          </cell>
          <cell r="D113">
            <v>2.42</v>
          </cell>
        </row>
        <row r="114">
          <cell r="C114" t="str">
            <v>2002.03</v>
          </cell>
          <cell r="D114">
            <v>2.35</v>
          </cell>
        </row>
        <row r="115">
          <cell r="C115" t="str">
            <v>2002.04</v>
          </cell>
          <cell r="D115">
            <v>2.3199999999999998</v>
          </cell>
        </row>
        <row r="116">
          <cell r="C116" t="str">
            <v>2002.05</v>
          </cell>
          <cell r="D116">
            <v>2.48</v>
          </cell>
        </row>
        <row r="117">
          <cell r="C117" t="str">
            <v>2002.06</v>
          </cell>
          <cell r="D117">
            <v>2.71</v>
          </cell>
        </row>
        <row r="118">
          <cell r="C118" t="str">
            <v>2002.07</v>
          </cell>
          <cell r="D118">
            <v>2.93</v>
          </cell>
        </row>
        <row r="119">
          <cell r="C119" t="str">
            <v>2002.08</v>
          </cell>
          <cell r="D119">
            <v>3.11</v>
          </cell>
        </row>
        <row r="120">
          <cell r="C120" t="str">
            <v>2002.09</v>
          </cell>
          <cell r="D120">
            <v>3.34</v>
          </cell>
        </row>
        <row r="121">
          <cell r="C121" t="str">
            <v>2002.10</v>
          </cell>
          <cell r="D121">
            <v>3.81</v>
          </cell>
        </row>
        <row r="122">
          <cell r="C122" t="str">
            <v>2002.11</v>
          </cell>
          <cell r="D122">
            <v>3.58</v>
          </cell>
        </row>
        <row r="123">
          <cell r="C123" t="str">
            <v>2002.12</v>
          </cell>
          <cell r="D123">
            <v>3.63</v>
          </cell>
        </row>
        <row r="124">
          <cell r="C124" t="str">
            <v>2003.01</v>
          </cell>
          <cell r="D124">
            <v>3.44</v>
          </cell>
        </row>
        <row r="125">
          <cell r="C125" t="str">
            <v>2003.02</v>
          </cell>
          <cell r="D125">
            <v>3.59</v>
          </cell>
        </row>
        <row r="126">
          <cell r="C126" t="str">
            <v>2003.03</v>
          </cell>
          <cell r="D126">
            <v>3.45</v>
          </cell>
        </row>
        <row r="127">
          <cell r="C127" t="str">
            <v>2003.04</v>
          </cell>
          <cell r="D127">
            <v>3.12</v>
          </cell>
        </row>
        <row r="128">
          <cell r="C128" t="str">
            <v>2003.05</v>
          </cell>
          <cell r="D128">
            <v>2.96</v>
          </cell>
        </row>
        <row r="129">
          <cell r="C129" t="str">
            <v>2003.06</v>
          </cell>
          <cell r="D129">
            <v>2.88</v>
          </cell>
        </row>
        <row r="130">
          <cell r="C130" t="str">
            <v>2003.07</v>
          </cell>
          <cell r="D130">
            <v>2.88</v>
          </cell>
        </row>
        <row r="131">
          <cell r="C131" t="str">
            <v>2003.08</v>
          </cell>
          <cell r="D131">
            <v>3</v>
          </cell>
        </row>
        <row r="132">
          <cell r="C132" t="str">
            <v>2003.09</v>
          </cell>
          <cell r="D132">
            <v>2.92</v>
          </cell>
        </row>
        <row r="133">
          <cell r="C133" t="str">
            <v>2003.10</v>
          </cell>
          <cell r="D133">
            <v>2.86</v>
          </cell>
        </row>
        <row r="134">
          <cell r="C134" t="str">
            <v>2003.11</v>
          </cell>
          <cell r="D134">
            <v>2.91</v>
          </cell>
        </row>
        <row r="135">
          <cell r="C135" t="str">
            <v>2003.12</v>
          </cell>
          <cell r="D135">
            <v>2.93</v>
          </cell>
        </row>
        <row r="136">
          <cell r="C136" t="str">
            <v>2004.01</v>
          </cell>
          <cell r="D136">
            <v>2.85</v>
          </cell>
        </row>
        <row r="137">
          <cell r="C137" t="str">
            <v>2004.02</v>
          </cell>
          <cell r="D137">
            <v>2.93</v>
          </cell>
        </row>
        <row r="138">
          <cell r="C138" t="str">
            <v>2004.03</v>
          </cell>
          <cell r="D138">
            <v>2.91</v>
          </cell>
        </row>
        <row r="139">
          <cell r="C139" t="str">
            <v>2004.04</v>
          </cell>
          <cell r="D139">
            <v>2.91</v>
          </cell>
        </row>
        <row r="140">
          <cell r="C140" t="str">
            <v>2004.05</v>
          </cell>
          <cell r="D140">
            <v>3.1</v>
          </cell>
        </row>
        <row r="141">
          <cell r="C141" t="str">
            <v>2004.06</v>
          </cell>
          <cell r="D141">
            <v>3.13</v>
          </cell>
        </row>
        <row r="142">
          <cell r="C142" t="str">
            <v>2004.07</v>
          </cell>
          <cell r="D142">
            <v>3.04</v>
          </cell>
        </row>
        <row r="143">
          <cell r="C143" t="str">
            <v>2004.08</v>
          </cell>
          <cell r="D143">
            <v>3</v>
          </cell>
        </row>
        <row r="144">
          <cell r="C144" t="str">
            <v>2004.09</v>
          </cell>
          <cell r="D144">
            <v>2.89</v>
          </cell>
        </row>
        <row r="145">
          <cell r="C145" t="str">
            <v>2004.10</v>
          </cell>
          <cell r="D145">
            <v>2.85</v>
          </cell>
        </row>
        <row r="146">
          <cell r="C146" t="str">
            <v>2004.11</v>
          </cell>
          <cell r="D146">
            <v>2.79</v>
          </cell>
        </row>
        <row r="147">
          <cell r="C147" t="str">
            <v>2004.12</v>
          </cell>
          <cell r="D147">
            <v>2.72</v>
          </cell>
        </row>
        <row r="148">
          <cell r="C148" t="str">
            <v>2005.01</v>
          </cell>
          <cell r="D148">
            <v>2.69</v>
          </cell>
        </row>
        <row r="149">
          <cell r="C149" t="str">
            <v>2005.02</v>
          </cell>
          <cell r="D149">
            <v>2.6</v>
          </cell>
        </row>
        <row r="150">
          <cell r="C150" t="str">
            <v>2005.03</v>
          </cell>
          <cell r="D150">
            <v>2.7</v>
          </cell>
        </row>
        <row r="151">
          <cell r="C151" t="str">
            <v>2005.04</v>
          </cell>
          <cell r="D151">
            <v>2.58</v>
          </cell>
        </row>
        <row r="152">
          <cell r="C152" t="str">
            <v>2005.05</v>
          </cell>
          <cell r="D152">
            <v>2.4500000000000002</v>
          </cell>
        </row>
        <row r="153">
          <cell r="C153" t="str">
            <v>2005.06</v>
          </cell>
          <cell r="D153">
            <v>2.41</v>
          </cell>
        </row>
        <row r="154">
          <cell r="C154" t="str">
            <v>2005.07</v>
          </cell>
          <cell r="D154">
            <v>2.37</v>
          </cell>
        </row>
        <row r="155">
          <cell r="C155" t="str">
            <v>2005.08</v>
          </cell>
          <cell r="D155">
            <v>2.36</v>
          </cell>
        </row>
        <row r="156">
          <cell r="C156" t="str">
            <v>2005.09</v>
          </cell>
          <cell r="D156">
            <v>2.29</v>
          </cell>
        </row>
        <row r="157">
          <cell r="C157" t="str">
            <v>2005.10</v>
          </cell>
          <cell r="D157">
            <v>2.2599999999999998</v>
          </cell>
        </row>
        <row r="158">
          <cell r="C158" t="str">
            <v>2005.11</v>
          </cell>
          <cell r="D158">
            <v>2.21</v>
          </cell>
        </row>
        <row r="159">
          <cell r="C159" t="str">
            <v>2005.12</v>
          </cell>
          <cell r="D159">
            <v>2.29</v>
          </cell>
        </row>
        <row r="160">
          <cell r="C160" t="str">
            <v>2006.01</v>
          </cell>
          <cell r="D160">
            <v>2.27</v>
          </cell>
        </row>
        <row r="161">
          <cell r="C161" t="str">
            <v>2006.02</v>
          </cell>
          <cell r="D161">
            <v>2.16</v>
          </cell>
        </row>
        <row r="162">
          <cell r="C162" t="str">
            <v>2006.03</v>
          </cell>
          <cell r="D162">
            <v>2.15</v>
          </cell>
        </row>
        <row r="163">
          <cell r="C163" t="str">
            <v>2006.04</v>
          </cell>
          <cell r="D163">
            <v>2.13</v>
          </cell>
        </row>
        <row r="164">
          <cell r="C164" t="str">
            <v>2006.05</v>
          </cell>
          <cell r="D164">
            <v>2.1800000000000002</v>
          </cell>
        </row>
        <row r="165">
          <cell r="C165" t="str">
            <v>2006.06</v>
          </cell>
          <cell r="D165">
            <v>2.25</v>
          </cell>
        </row>
        <row r="166">
          <cell r="C166" t="str">
            <v>2006.07</v>
          </cell>
          <cell r="D166">
            <v>2.19</v>
          </cell>
        </row>
        <row r="167">
          <cell r="C167" t="str">
            <v>2006.08</v>
          </cell>
          <cell r="D167">
            <v>2.16</v>
          </cell>
        </row>
        <row r="168">
          <cell r="C168" t="str">
            <v>2006.09</v>
          </cell>
          <cell r="D168">
            <v>2.17</v>
          </cell>
        </row>
        <row r="169">
          <cell r="C169" t="str">
            <v>2006.10</v>
          </cell>
          <cell r="D169">
            <v>2.15</v>
          </cell>
        </row>
        <row r="170">
          <cell r="C170" t="str">
            <v>2006.11</v>
          </cell>
          <cell r="D170">
            <v>2.16</v>
          </cell>
        </row>
        <row r="171">
          <cell r="C171" t="str">
            <v>2006.12</v>
          </cell>
          <cell r="D171">
            <v>2.15</v>
          </cell>
        </row>
        <row r="172">
          <cell r="C172" t="str">
            <v>2007.01</v>
          </cell>
          <cell r="D172">
            <v>2.14</v>
          </cell>
        </row>
        <row r="173">
          <cell r="C173" t="str">
            <v>2007.02</v>
          </cell>
          <cell r="D173">
            <v>2.1</v>
          </cell>
        </row>
        <row r="174">
          <cell r="C174" t="str">
            <v>2007.03</v>
          </cell>
          <cell r="D174">
            <v>2.09</v>
          </cell>
        </row>
        <row r="175">
          <cell r="C175" t="str">
            <v>2007.04</v>
          </cell>
          <cell r="D175">
            <v>2.0299999999999998</v>
          </cell>
        </row>
        <row r="176">
          <cell r="C176" t="str">
            <v>2007.05</v>
          </cell>
          <cell r="D176">
            <v>1.98</v>
          </cell>
        </row>
        <row r="177">
          <cell r="C177" t="str">
            <v>2007.06</v>
          </cell>
          <cell r="D177">
            <v>1.93</v>
          </cell>
        </row>
        <row r="178">
          <cell r="C178" t="str">
            <v>2007.07</v>
          </cell>
          <cell r="D178">
            <v>1.88</v>
          </cell>
        </row>
        <row r="179">
          <cell r="C179" t="str">
            <v>2007.08</v>
          </cell>
          <cell r="D179">
            <v>1.97</v>
          </cell>
        </row>
        <row r="180">
          <cell r="C180" t="str">
            <v>2007.09</v>
          </cell>
          <cell r="D180">
            <v>1.9</v>
          </cell>
        </row>
        <row r="181">
          <cell r="C181" t="str">
            <v>2007.10</v>
          </cell>
          <cell r="D181">
            <v>1.8</v>
          </cell>
        </row>
        <row r="182">
          <cell r="C182" t="str">
            <v>2007.11</v>
          </cell>
          <cell r="D182">
            <v>1.77</v>
          </cell>
        </row>
        <row r="183">
          <cell r="C183" t="str">
            <v>2007.12</v>
          </cell>
          <cell r="D183">
            <v>1.79</v>
          </cell>
        </row>
        <row r="184">
          <cell r="C184" t="str">
            <v>2008.01</v>
          </cell>
          <cell r="D184">
            <v>1.77</v>
          </cell>
        </row>
        <row r="185">
          <cell r="C185" t="str">
            <v>2008.02</v>
          </cell>
          <cell r="D185">
            <v>1.73</v>
          </cell>
        </row>
        <row r="186">
          <cell r="C186" t="str">
            <v>2008.03</v>
          </cell>
          <cell r="D186">
            <v>1.71</v>
          </cell>
        </row>
        <row r="187">
          <cell r="C187" t="str">
            <v>2008.04</v>
          </cell>
          <cell r="D187">
            <v>1.69</v>
          </cell>
        </row>
        <row r="188">
          <cell r="C188" t="str">
            <v>2008.05</v>
          </cell>
          <cell r="D188">
            <v>1.66</v>
          </cell>
        </row>
        <row r="189">
          <cell r="C189" t="str">
            <v>2008.06</v>
          </cell>
          <cell r="D189">
            <v>1.62</v>
          </cell>
        </row>
        <row r="190">
          <cell r="C190" t="str">
            <v>2008.07</v>
          </cell>
          <cell r="D190">
            <v>1.59</v>
          </cell>
        </row>
        <row r="191">
          <cell r="C191" t="str">
            <v>2008.08</v>
          </cell>
          <cell r="D191">
            <v>1.61</v>
          </cell>
        </row>
        <row r="192">
          <cell r="C192" t="str">
            <v>2008.09</v>
          </cell>
          <cell r="D192">
            <v>1.8</v>
          </cell>
        </row>
        <row r="193">
          <cell r="C193" t="str">
            <v>2008.10</v>
          </cell>
          <cell r="D193">
            <v>2.17</v>
          </cell>
        </row>
        <row r="194">
          <cell r="C194" t="str">
            <v>2008.11</v>
          </cell>
          <cell r="D194">
            <v>2.27</v>
          </cell>
        </row>
        <row r="195">
          <cell r="C195" t="str">
            <v>2008.12</v>
          </cell>
          <cell r="D195">
            <v>2.39</v>
          </cell>
        </row>
        <row r="196">
          <cell r="C196" t="str">
            <v>2009.01</v>
          </cell>
          <cell r="D196">
            <v>2.31</v>
          </cell>
        </row>
        <row r="197">
          <cell r="C197" t="str">
            <v>2009.02</v>
          </cell>
          <cell r="D197">
            <v>2.31</v>
          </cell>
        </row>
        <row r="198">
          <cell r="C198" t="str">
            <v>2009.03</v>
          </cell>
          <cell r="D198">
            <v>2.31</v>
          </cell>
        </row>
        <row r="199">
          <cell r="C199" t="str">
            <v>2009.04</v>
          </cell>
          <cell r="D199">
            <v>2.21</v>
          </cell>
        </row>
        <row r="200">
          <cell r="C200" t="str">
            <v>2009.05</v>
          </cell>
          <cell r="D200">
            <v>2.06</v>
          </cell>
        </row>
        <row r="201">
          <cell r="C201" t="str">
            <v>2009.06</v>
          </cell>
          <cell r="D201">
            <v>1.96</v>
          </cell>
        </row>
        <row r="202">
          <cell r="C202" t="str">
            <v>2009.07</v>
          </cell>
          <cell r="D202">
            <v>1.93</v>
          </cell>
        </row>
        <row r="203">
          <cell r="C203" t="str">
            <v>2009.08</v>
          </cell>
          <cell r="D203">
            <v>1.85</v>
          </cell>
        </row>
        <row r="204">
          <cell r="C204" t="str">
            <v>2009.09</v>
          </cell>
          <cell r="D204">
            <v>1.82</v>
          </cell>
        </row>
        <row r="205">
          <cell r="C205" t="str">
            <v>2009.10</v>
          </cell>
          <cell r="D205">
            <v>1.74</v>
          </cell>
        </row>
        <row r="206">
          <cell r="C206" t="str">
            <v>2009.11</v>
          </cell>
          <cell r="D206">
            <v>1.73</v>
          </cell>
        </row>
        <row r="207">
          <cell r="C207" t="str">
            <v>2009.12</v>
          </cell>
          <cell r="D207">
            <v>1.75</v>
          </cell>
        </row>
        <row r="208">
          <cell r="C208" t="str">
            <v>2010.01</v>
          </cell>
          <cell r="D208">
            <v>1.78</v>
          </cell>
        </row>
        <row r="209">
          <cell r="C209" t="str">
            <v>2010.02</v>
          </cell>
          <cell r="D209">
            <v>1.84</v>
          </cell>
        </row>
        <row r="210">
          <cell r="C210" t="str">
            <v>2010.03</v>
          </cell>
          <cell r="D210">
            <v>1.79</v>
          </cell>
        </row>
        <row r="211">
          <cell r="C211" t="str">
            <v>2010.04</v>
          </cell>
          <cell r="D211">
            <v>1.76</v>
          </cell>
        </row>
        <row r="212">
          <cell r="C212" t="str">
            <v>2010.05</v>
          </cell>
          <cell r="D212">
            <v>1.81</v>
          </cell>
        </row>
        <row r="213">
          <cell r="C213" t="str">
            <v>2010.06</v>
          </cell>
          <cell r="D213">
            <v>1.81</v>
          </cell>
        </row>
        <row r="214">
          <cell r="C214" t="str">
            <v>2010.07</v>
          </cell>
          <cell r="D214">
            <v>1.77</v>
          </cell>
        </row>
        <row r="215">
          <cell r="C215" t="str">
            <v>2010.08</v>
          </cell>
          <cell r="D215">
            <v>1.76</v>
          </cell>
        </row>
        <row r="216">
          <cell r="C216" t="str">
            <v>2010.09</v>
          </cell>
          <cell r="D216">
            <v>1.72</v>
          </cell>
        </row>
        <row r="217">
          <cell r="C217" t="str">
            <v>2010.10</v>
          </cell>
          <cell r="D217">
            <v>1.69</v>
          </cell>
        </row>
        <row r="218">
          <cell r="C218" t="str">
            <v>2010.11</v>
          </cell>
          <cell r="D218">
            <v>1.71</v>
          </cell>
        </row>
        <row r="219">
          <cell r="C219" t="str">
            <v>2010.12</v>
          </cell>
          <cell r="D219">
            <v>1.69</v>
          </cell>
        </row>
        <row r="220">
          <cell r="C220" t="str">
            <v>2011.01</v>
          </cell>
          <cell r="D220">
            <v>1.67</v>
          </cell>
        </row>
        <row r="221">
          <cell r="C221" t="str">
            <v>2011.02</v>
          </cell>
          <cell r="D221">
            <v>1.67</v>
          </cell>
        </row>
        <row r="222">
          <cell r="C222" t="str">
            <v>2011.03</v>
          </cell>
          <cell r="D222">
            <v>1.66</v>
          </cell>
        </row>
        <row r="223">
          <cell r="C223" t="str">
            <v>2011.04</v>
          </cell>
          <cell r="D223">
            <v>1.59</v>
          </cell>
        </row>
        <row r="224">
          <cell r="C224" t="str">
            <v>2011.05</v>
          </cell>
          <cell r="D224">
            <v>1.61</v>
          </cell>
        </row>
        <row r="225">
          <cell r="C225" t="str">
            <v>2011.06</v>
          </cell>
          <cell r="D225">
            <v>1.59</v>
          </cell>
        </row>
        <row r="226">
          <cell r="C226" t="str">
            <v>2011.07</v>
          </cell>
          <cell r="D226">
            <v>1.56</v>
          </cell>
        </row>
        <row r="227">
          <cell r="C227" t="str">
            <v>2011.08</v>
          </cell>
          <cell r="D227">
            <v>1.6</v>
          </cell>
        </row>
        <row r="228">
          <cell r="C228" t="str">
            <v>2011.09</v>
          </cell>
          <cell r="D228">
            <v>1.75</v>
          </cell>
        </row>
        <row r="229">
          <cell r="C229" t="str">
            <v>2011.10</v>
          </cell>
          <cell r="D229">
            <v>1.77</v>
          </cell>
        </row>
        <row r="230">
          <cell r="C230" t="str">
            <v>2011.11</v>
          </cell>
          <cell r="D230">
            <v>1.79</v>
          </cell>
        </row>
        <row r="231">
          <cell r="C231" t="str">
            <v>2011.12</v>
          </cell>
          <cell r="D231">
            <v>1.84</v>
          </cell>
        </row>
        <row r="232">
          <cell r="C232" t="str">
            <v>2012.01</v>
          </cell>
          <cell r="D232">
            <v>1.79</v>
          </cell>
        </row>
        <row r="233">
          <cell r="C233" t="str">
            <v>2012.02</v>
          </cell>
          <cell r="D233">
            <v>1.72</v>
          </cell>
        </row>
        <row r="234">
          <cell r="C234" t="str">
            <v>2012.03</v>
          </cell>
          <cell r="D234">
            <v>1.8</v>
          </cell>
        </row>
        <row r="235">
          <cell r="C235" t="str">
            <v>2012.04</v>
          </cell>
          <cell r="D235">
            <v>1.85</v>
          </cell>
        </row>
        <row r="236">
          <cell r="C236" t="str">
            <v>2012.05</v>
          </cell>
          <cell r="D236">
            <v>1.99</v>
          </cell>
        </row>
        <row r="237">
          <cell r="C237" t="str">
            <v>2012.06</v>
          </cell>
          <cell r="D237">
            <v>2.0499999999999998</v>
          </cell>
        </row>
        <row r="238">
          <cell r="C238" t="str">
            <v>2012.07</v>
          </cell>
          <cell r="D238">
            <v>2.0299999999999998</v>
          </cell>
        </row>
        <row r="239">
          <cell r="C239" t="str">
            <v>2012.08</v>
          </cell>
          <cell r="D239">
            <v>2.0299999999999998</v>
          </cell>
        </row>
        <row r="240">
          <cell r="C240" t="str">
            <v>2012.09</v>
          </cell>
          <cell r="D240">
            <v>2.0299999999999998</v>
          </cell>
        </row>
        <row r="241">
          <cell r="C241" t="str">
            <v>2012.10</v>
          </cell>
          <cell r="D241">
            <v>2.0299999999999998</v>
          </cell>
        </row>
        <row r="242">
          <cell r="C242" t="str">
            <v>2012.11</v>
          </cell>
          <cell r="D242">
            <v>2.0699999999999998</v>
          </cell>
        </row>
        <row r="243">
          <cell r="C243" t="str">
            <v>2012.12</v>
          </cell>
          <cell r="D243">
            <v>2.08</v>
          </cell>
        </row>
        <row r="244">
          <cell r="C244" t="str">
            <v>2013.01</v>
          </cell>
          <cell r="D244">
            <v>2.0299999999999998</v>
          </cell>
        </row>
        <row r="245">
          <cell r="C245" t="str">
            <v>2013.02</v>
          </cell>
          <cell r="D245">
            <v>1.97</v>
          </cell>
        </row>
        <row r="246">
          <cell r="C246" t="str">
            <v>2013.03</v>
          </cell>
          <cell r="D246">
            <v>1.98</v>
          </cell>
        </row>
        <row r="247">
          <cell r="C247" t="str">
            <v>2013.04</v>
          </cell>
          <cell r="D247">
            <v>2</v>
          </cell>
        </row>
        <row r="248">
          <cell r="C248" t="str">
            <v>2013.05</v>
          </cell>
          <cell r="D248">
            <v>2.0299999999999998</v>
          </cell>
        </row>
        <row r="249">
          <cell r="C249" t="str">
            <v>2013.06</v>
          </cell>
          <cell r="D249">
            <v>2.17</v>
          </cell>
        </row>
        <row r="250">
          <cell r="C250" t="str">
            <v>2013.07</v>
          </cell>
          <cell r="D250">
            <v>2.25</v>
          </cell>
        </row>
        <row r="251">
          <cell r="C251" t="str">
            <v>2013.08</v>
          </cell>
          <cell r="D251">
            <v>2.34</v>
          </cell>
        </row>
        <row r="252">
          <cell r="C252" t="str">
            <v>2013.09</v>
          </cell>
          <cell r="D252">
            <v>2.27</v>
          </cell>
        </row>
        <row r="253">
          <cell r="C253" t="str">
            <v>2013.10</v>
          </cell>
          <cell r="D253">
            <v>2.19</v>
          </cell>
        </row>
        <row r="254">
          <cell r="C254" t="str">
            <v>2013.11</v>
          </cell>
          <cell r="D254">
            <v>2.2999999999999998</v>
          </cell>
        </row>
        <row r="255">
          <cell r="C255" t="str">
            <v>2013.12</v>
          </cell>
          <cell r="D255">
            <v>2.35</v>
          </cell>
        </row>
        <row r="256">
          <cell r="C256" t="str">
            <v>2014.01</v>
          </cell>
          <cell r="D256">
            <v>2.38</v>
          </cell>
        </row>
        <row r="257">
          <cell r="C257" t="str">
            <v>2014.02</v>
          </cell>
          <cell r="D257">
            <v>2.38</v>
          </cell>
        </row>
        <row r="258">
          <cell r="C258" t="str">
            <v>2014.03</v>
          </cell>
          <cell r="D258">
            <v>2.33</v>
          </cell>
        </row>
        <row r="259">
          <cell r="C259" t="str">
            <v>2014.04</v>
          </cell>
          <cell r="D259">
            <v>2.23</v>
          </cell>
        </row>
        <row r="260">
          <cell r="C260" t="str">
            <v>2014.05</v>
          </cell>
          <cell r="D260">
            <v>2.2200000000000002</v>
          </cell>
        </row>
        <row r="261">
          <cell r="C261" t="str">
            <v>2014.06</v>
          </cell>
          <cell r="D261">
            <v>2.2400000000000002</v>
          </cell>
        </row>
        <row r="262">
          <cell r="C262" t="str">
            <v>2014.07</v>
          </cell>
          <cell r="D262">
            <v>2.2200000000000002</v>
          </cell>
        </row>
        <row r="263">
          <cell r="C263" t="str">
            <v>2014.08</v>
          </cell>
          <cell r="D263">
            <v>2.27</v>
          </cell>
        </row>
        <row r="264">
          <cell r="C264" t="str">
            <v>2014.09</v>
          </cell>
          <cell r="D264">
            <v>2.33</v>
          </cell>
        </row>
        <row r="265">
          <cell r="C265" t="str">
            <v>2014.10</v>
          </cell>
          <cell r="D265">
            <v>2.4500000000000002</v>
          </cell>
        </row>
        <row r="266">
          <cell r="C266" t="str">
            <v>2014.11</v>
          </cell>
          <cell r="D266">
            <v>2.5499999999999998</v>
          </cell>
        </row>
        <row r="267">
          <cell r="C267" t="str">
            <v>2014.12</v>
          </cell>
          <cell r="D267">
            <v>2.64</v>
          </cell>
        </row>
        <row r="268">
          <cell r="C268" t="str">
            <v>2015.01</v>
          </cell>
          <cell r="D268">
            <v>2.63</v>
          </cell>
        </row>
        <row r="269">
          <cell r="C269" t="str">
            <v>2015.02</v>
          </cell>
          <cell r="D269">
            <v>2.82</v>
          </cell>
        </row>
        <row r="270">
          <cell r="C270" t="str">
            <v>2015.03</v>
          </cell>
          <cell r="D270">
            <v>3.14</v>
          </cell>
        </row>
        <row r="271">
          <cell r="C271" t="str">
            <v>2015.04</v>
          </cell>
          <cell r="D271">
            <v>3.04</v>
          </cell>
        </row>
        <row r="272">
          <cell r="C272" t="str">
            <v>2015.05</v>
          </cell>
          <cell r="D272">
            <v>3.06</v>
          </cell>
        </row>
        <row r="273">
          <cell r="C273" t="str">
            <v>2015.06</v>
          </cell>
          <cell r="D273">
            <v>3.11</v>
          </cell>
        </row>
        <row r="274">
          <cell r="C274" t="str">
            <v>2015.07</v>
          </cell>
          <cell r="D274">
            <v>3.22</v>
          </cell>
        </row>
        <row r="275">
          <cell r="C275" t="str">
            <v>2015.08</v>
          </cell>
          <cell r="D275">
            <v>3.51</v>
          </cell>
        </row>
        <row r="276">
          <cell r="C276" t="str">
            <v>2015.09</v>
          </cell>
          <cell r="D276">
            <v>3.91</v>
          </cell>
        </row>
        <row r="277">
          <cell r="C277" t="str">
            <v>2015.10</v>
          </cell>
          <cell r="D277">
            <v>3.88</v>
          </cell>
        </row>
        <row r="278">
          <cell r="C278" t="str">
            <v>2015.11</v>
          </cell>
          <cell r="D278">
            <v>3.78</v>
          </cell>
        </row>
        <row r="279">
          <cell r="C279" t="str">
            <v>2015.12</v>
          </cell>
          <cell r="D279">
            <v>3.87</v>
          </cell>
        </row>
        <row r="280">
          <cell r="C280" t="str">
            <v>2016.01</v>
          </cell>
          <cell r="D280">
            <v>4.05</v>
          </cell>
        </row>
        <row r="281">
          <cell r="C281" t="str">
            <v>2016.02</v>
          </cell>
          <cell r="D281">
            <v>3.97</v>
          </cell>
        </row>
        <row r="282">
          <cell r="C282" t="str">
            <v>2016.03</v>
          </cell>
          <cell r="D282">
            <v>3.7</v>
          </cell>
        </row>
        <row r="283">
          <cell r="C283" t="str">
            <v>2016.04</v>
          </cell>
          <cell r="D283">
            <v>3.57</v>
          </cell>
        </row>
        <row r="284">
          <cell r="C284" t="str">
            <v>2016.05</v>
          </cell>
          <cell r="D284">
            <v>3.54</v>
          </cell>
        </row>
        <row r="285">
          <cell r="C285" t="str">
            <v>2016.06</v>
          </cell>
          <cell r="D285">
            <v>3.42</v>
          </cell>
        </row>
        <row r="286">
          <cell r="C286" t="str">
            <v>2016.07</v>
          </cell>
          <cell r="D286">
            <v>3.28</v>
          </cell>
        </row>
        <row r="287">
          <cell r="C287" t="str">
            <v>2016.08</v>
          </cell>
          <cell r="D287">
            <v>3.21</v>
          </cell>
        </row>
        <row r="288">
          <cell r="C288" t="str">
            <v>2016.09</v>
          </cell>
          <cell r="D288">
            <v>3.26</v>
          </cell>
        </row>
        <row r="289">
          <cell r="C289" t="str">
            <v>2016.10</v>
          </cell>
          <cell r="D289">
            <v>3.19</v>
          </cell>
        </row>
        <row r="290">
          <cell r="C290" t="str">
            <v>2016.11</v>
          </cell>
          <cell r="D290">
            <v>3.34</v>
          </cell>
        </row>
        <row r="291">
          <cell r="C291" t="str">
            <v>2016.12</v>
          </cell>
          <cell r="D291">
            <v>3.35</v>
          </cell>
        </row>
        <row r="292">
          <cell r="C292" t="str">
            <v>2017.01</v>
          </cell>
          <cell r="D292">
            <v>3.2</v>
          </cell>
        </row>
        <row r="293">
          <cell r="C293" t="str">
            <v>2017.02</v>
          </cell>
          <cell r="D293">
            <v>3.1</v>
          </cell>
        </row>
        <row r="294">
          <cell r="C294" t="str">
            <v>2017.03</v>
          </cell>
          <cell r="D294">
            <v>3.13</v>
          </cell>
        </row>
        <row r="295">
          <cell r="C295" t="str">
            <v>2017.04</v>
          </cell>
          <cell r="D295">
            <v>3.14</v>
          </cell>
        </row>
        <row r="296">
          <cell r="C296" t="str">
            <v>2017.05</v>
          </cell>
          <cell r="D296">
            <v>3.21</v>
          </cell>
        </row>
        <row r="297">
          <cell r="C297" t="str">
            <v>2017.06</v>
          </cell>
          <cell r="D297">
            <v>3.3</v>
          </cell>
        </row>
        <row r="298">
          <cell r="C298" t="str">
            <v>2017.07</v>
          </cell>
          <cell r="D298">
            <v>3.21</v>
          </cell>
        </row>
        <row r="299">
          <cell r="C299" t="str">
            <v>2017.08</v>
          </cell>
          <cell r="D299">
            <v>3.15</v>
          </cell>
        </row>
        <row r="300">
          <cell r="C300" t="str">
            <v>2017.09</v>
          </cell>
          <cell r="D300">
            <v>3.13</v>
          </cell>
        </row>
        <row r="301">
          <cell r="C301" t="str">
            <v>2017.10</v>
          </cell>
          <cell r="D301">
            <v>3.19</v>
          </cell>
        </row>
        <row r="302">
          <cell r="C302" t="str">
            <v>2017.11</v>
          </cell>
          <cell r="D302">
            <v>3.26</v>
          </cell>
        </row>
        <row r="303">
          <cell r="C303" t="str">
            <v>2017.12</v>
          </cell>
          <cell r="D303">
            <v>3.29</v>
          </cell>
        </row>
        <row r="304">
          <cell r="C304" t="str">
            <v>2018.01</v>
          </cell>
          <cell r="D304">
            <v>3.21</v>
          </cell>
        </row>
        <row r="305">
          <cell r="C305" t="str">
            <v>2018.02</v>
          </cell>
          <cell r="D305">
            <v>3.24</v>
          </cell>
        </row>
        <row r="306">
          <cell r="C306" t="str">
            <v>2018.03</v>
          </cell>
          <cell r="D306">
            <v>3.28</v>
          </cell>
        </row>
        <row r="307">
          <cell r="C307" t="str">
            <v>2018.04</v>
          </cell>
          <cell r="D307">
            <v>3.41</v>
          </cell>
        </row>
        <row r="308">
          <cell r="C308" t="str">
            <v>2018.05</v>
          </cell>
          <cell r="D308">
            <v>3.64</v>
          </cell>
        </row>
        <row r="309">
          <cell r="C309" t="str">
            <v>2018.06</v>
          </cell>
          <cell r="D309">
            <v>3.77</v>
          </cell>
        </row>
        <row r="310">
          <cell r="C310" t="str">
            <v>2018.07</v>
          </cell>
          <cell r="D310">
            <v>3.83</v>
          </cell>
        </row>
        <row r="311">
          <cell r="C311" t="str">
            <v>2018.08</v>
          </cell>
          <cell r="D311">
            <v>3.93</v>
          </cell>
        </row>
        <row r="312">
          <cell r="C312" t="str">
            <v>2018.09</v>
          </cell>
          <cell r="D312">
            <v>4.12</v>
          </cell>
        </row>
        <row r="313">
          <cell r="C313" t="str">
            <v>2018.10</v>
          </cell>
          <cell r="D313">
            <v>3.76</v>
          </cell>
        </row>
        <row r="314">
          <cell r="C314" t="str">
            <v>2018.11</v>
          </cell>
          <cell r="D314">
            <v>3.79</v>
          </cell>
        </row>
        <row r="315">
          <cell r="C315" t="str">
            <v>2018.12</v>
          </cell>
          <cell r="D315">
            <v>3.88</v>
          </cell>
        </row>
        <row r="316">
          <cell r="C316" t="str">
            <v>2019.01</v>
          </cell>
          <cell r="D316">
            <v>3.74</v>
          </cell>
        </row>
        <row r="317">
          <cell r="C317" t="str">
            <v>2019.02</v>
          </cell>
          <cell r="D317">
            <v>3.72</v>
          </cell>
        </row>
        <row r="318">
          <cell r="C318" t="str">
            <v>2019.03</v>
          </cell>
          <cell r="D318">
            <v>3.85</v>
          </cell>
        </row>
        <row r="319">
          <cell r="C319" t="str">
            <v>2019.04</v>
          </cell>
          <cell r="D319">
            <v>3.9</v>
          </cell>
        </row>
        <row r="320">
          <cell r="C320" t="str">
            <v>2019.05</v>
          </cell>
          <cell r="D320">
            <v>4</v>
          </cell>
        </row>
        <row r="321">
          <cell r="C321" t="str">
            <v>2019.06</v>
          </cell>
          <cell r="D321">
            <v>3.86</v>
          </cell>
        </row>
        <row r="322">
          <cell r="C322" t="str">
            <v>2019.07</v>
          </cell>
          <cell r="D322">
            <v>3.78</v>
          </cell>
        </row>
        <row r="323">
          <cell r="C323" t="str">
            <v>2019.08</v>
          </cell>
          <cell r="D323">
            <v>4.0199999999999996</v>
          </cell>
        </row>
        <row r="324">
          <cell r="C324" t="str">
            <v>2019.09</v>
          </cell>
          <cell r="D324">
            <v>4.12</v>
          </cell>
        </row>
        <row r="325">
          <cell r="C325" t="str">
            <v>2019.10</v>
          </cell>
          <cell r="D325">
            <v>4.09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5.0999999999999996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8.1300000000000008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8.4700000000000006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9.5299999999999994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9.2799999999999994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8.9700000000000006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4.3899999999999997</v>
          </cell>
        </row>
        <row r="95">
          <cell r="A95" t="str">
            <v>2018-07-01</v>
          </cell>
          <cell r="C95">
            <v>4.4800000000000004</v>
          </cell>
        </row>
        <row r="96">
          <cell r="A96" t="str">
            <v>2018-08-01</v>
          </cell>
          <cell r="C96">
            <v>4.1900000000000004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4.5599999999999996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4.9400000000000004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4.3099999999999996</v>
          </cell>
        </row>
        <row r="113">
          <cell r="A113" t="str">
            <v>2020-01-01</v>
          </cell>
          <cell r="C113">
            <v>4.1900000000000004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3.bcb.gov.br/sgspub/localizarseries/localizarSeries.do?method=prepararTelaLocalizarSer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ipeadata.gov.br/ExibeSerie.aspx?serid=3838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bcb.gov.br/" TargetMode="External"/><Relationship Id="rId1" Type="http://schemas.openxmlformats.org/officeDocument/2006/relationships/hyperlink" Target="https://www.indexmundi.com/pt/pre%C3%A7os-de-mercado/?mercadoria=petr%C3%B3leo-bruto&amp;meses=30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9"/>
  <sheetViews>
    <sheetView topLeftCell="S13" workbookViewId="0">
      <selection activeCell="AJ25" sqref="AJ25"/>
    </sheetView>
  </sheetViews>
  <sheetFormatPr baseColWidth="10" defaultRowHeight="16" x14ac:dyDescent="0.2"/>
  <cols>
    <col min="1" max="1" width="0" hidden="1" customWidth="1"/>
    <col min="2" max="2" width="63.5" hidden="1" customWidth="1"/>
    <col min="3" max="3" width="13" style="3" hidden="1" customWidth="1"/>
    <col min="4" max="4" width="14" style="3" hidden="1" customWidth="1"/>
    <col min="5" max="6" width="0" hidden="1" customWidth="1"/>
    <col min="7" max="7" width="0" style="3" hidden="1" customWidth="1"/>
    <col min="8" max="8" width="0" style="6" hidden="1" customWidth="1"/>
    <col min="9" max="9" width="13" hidden="1" customWidth="1"/>
    <col min="10" max="10" width="14" style="13" bestFit="1" customWidth="1"/>
    <col min="11" max="11" width="14.33203125" style="14" bestFit="1" customWidth="1"/>
    <col min="13" max="13" width="10.83203125" style="4"/>
    <col min="15" max="15" width="10.83203125" style="12"/>
    <col min="20" max="20" width="10.83203125" style="12"/>
    <col min="22" max="28" width="0" hidden="1" customWidth="1"/>
    <col min="30" max="30" width="13" bestFit="1" customWidth="1"/>
  </cols>
  <sheetData>
    <row r="1" spans="1:30" x14ac:dyDescent="0.2">
      <c r="A1" t="s">
        <v>0</v>
      </c>
      <c r="B1" t="s">
        <v>1</v>
      </c>
    </row>
    <row r="2" spans="1:30" x14ac:dyDescent="0.2">
      <c r="A2" s="1">
        <v>32874</v>
      </c>
      <c r="B2">
        <v>0.2</v>
      </c>
      <c r="J2" s="20"/>
      <c r="K2" s="21" t="s">
        <v>11</v>
      </c>
      <c r="L2" s="11"/>
      <c r="M2" s="22"/>
      <c r="N2" s="11"/>
      <c r="O2" s="23"/>
      <c r="P2" s="11"/>
      <c r="Q2" s="11" t="s">
        <v>35</v>
      </c>
      <c r="R2" s="11"/>
      <c r="S2" s="11"/>
      <c r="T2" s="23"/>
      <c r="U2" s="11"/>
      <c r="V2" s="11"/>
      <c r="W2" s="24"/>
      <c r="X2" s="43" t="s">
        <v>14</v>
      </c>
      <c r="Y2" s="11"/>
      <c r="Z2" s="11"/>
      <c r="AA2" s="11"/>
      <c r="AB2" s="11"/>
      <c r="AC2" s="11"/>
      <c r="AD2" s="11"/>
    </row>
    <row r="3" spans="1:30" ht="17" thickBot="1" x14ac:dyDescent="0.25">
      <c r="A3" s="1">
        <v>32905</v>
      </c>
      <c r="B3">
        <v>0.7</v>
      </c>
      <c r="J3" s="20" t="s">
        <v>9</v>
      </c>
      <c r="K3" s="21" t="s">
        <v>8</v>
      </c>
      <c r="L3" s="11"/>
      <c r="M3" s="22" t="s">
        <v>10</v>
      </c>
      <c r="N3" s="11" t="s">
        <v>13</v>
      </c>
      <c r="O3" s="11" t="s">
        <v>12</v>
      </c>
      <c r="P3" s="11"/>
      <c r="Q3" s="11" t="s">
        <v>34</v>
      </c>
      <c r="R3" s="11"/>
      <c r="S3" s="11"/>
      <c r="T3" s="23" t="s">
        <v>36</v>
      </c>
      <c r="U3" s="11"/>
      <c r="V3" s="11"/>
      <c r="W3" s="25" t="s">
        <v>15</v>
      </c>
      <c r="X3" s="44"/>
      <c r="Y3" s="11"/>
      <c r="Z3" s="11"/>
      <c r="AA3" s="11"/>
      <c r="AB3" s="11"/>
      <c r="AC3" s="11"/>
      <c r="AD3" s="11" t="s">
        <v>37</v>
      </c>
    </row>
    <row r="4" spans="1:30" ht="17" thickTop="1" x14ac:dyDescent="0.2">
      <c r="A4" s="1">
        <v>32933</v>
      </c>
      <c r="B4">
        <v>1.4</v>
      </c>
      <c r="J4" s="26">
        <v>94</v>
      </c>
      <c r="K4" s="27">
        <f>B61</f>
        <v>349204.7</v>
      </c>
      <c r="L4" s="11"/>
      <c r="M4" s="22"/>
      <c r="N4" s="11"/>
      <c r="O4" s="23">
        <f t="shared" ref="O4:O28" si="0">K4*(1+N4)</f>
        <v>349204.7</v>
      </c>
      <c r="P4" s="11"/>
      <c r="Q4" s="11"/>
      <c r="R4" s="11"/>
      <c r="S4" s="11"/>
      <c r="T4" s="23"/>
      <c r="U4" s="11"/>
      <c r="V4" s="11"/>
      <c r="W4" s="28" t="s">
        <v>16</v>
      </c>
      <c r="X4" s="29">
        <v>15.247091670544432</v>
      </c>
      <c r="Y4" s="11"/>
      <c r="Z4" s="11"/>
      <c r="AA4" s="30">
        <v>0.97250000000000003</v>
      </c>
      <c r="AB4" s="11"/>
      <c r="AC4" s="31"/>
      <c r="AD4" s="11"/>
    </row>
    <row r="5" spans="1:30" x14ac:dyDescent="0.2">
      <c r="A5" s="1">
        <v>32964</v>
      </c>
      <c r="B5">
        <v>2.1</v>
      </c>
      <c r="J5" s="26">
        <v>95</v>
      </c>
      <c r="K5" s="27">
        <f>B73</f>
        <v>705991.6</v>
      </c>
      <c r="L5" s="11"/>
      <c r="M5" s="22">
        <f>(G72-1)</f>
        <v>0.14237375181354883</v>
      </c>
      <c r="N5" s="32">
        <f>N6+M5</f>
        <v>1.9371421555277988</v>
      </c>
      <c r="O5" s="23">
        <f>K5*(1+N5)</f>
        <v>2073597.6898085193</v>
      </c>
      <c r="P5" s="11"/>
      <c r="Q5" s="11">
        <v>0.92</v>
      </c>
      <c r="R5" s="11"/>
      <c r="S5" s="11"/>
      <c r="T5" s="23">
        <f>O5/Q5</f>
        <v>2253910.5324005643</v>
      </c>
      <c r="U5" s="11"/>
      <c r="V5" s="11"/>
      <c r="W5" s="28" t="s">
        <v>17</v>
      </c>
      <c r="X5" s="33">
        <v>9.1994864050777956</v>
      </c>
      <c r="Y5" s="11"/>
      <c r="Z5" s="11"/>
      <c r="AA5" s="34">
        <v>1.0394000000000001</v>
      </c>
      <c r="AB5" s="11"/>
      <c r="AC5" s="35"/>
      <c r="AD5" s="10">
        <f>K5/Q5</f>
        <v>767382.17391304346</v>
      </c>
    </row>
    <row r="6" spans="1:30" x14ac:dyDescent="0.2">
      <c r="A6" s="1">
        <v>32994</v>
      </c>
      <c r="B6">
        <v>2.9</v>
      </c>
      <c r="J6" s="26">
        <v>96</v>
      </c>
      <c r="K6" s="27">
        <f>B85</f>
        <v>854763.6</v>
      </c>
      <c r="L6" s="11"/>
      <c r="M6" s="22">
        <f>(G84-1)</f>
        <v>8.3890534730056032E-2</v>
      </c>
      <c r="N6" s="32">
        <f t="shared" ref="N6:N26" si="1">N7+M6</f>
        <v>1.7947684037142499</v>
      </c>
      <c r="O6" s="23">
        <f t="shared" si="0"/>
        <v>2388866.3019250454</v>
      </c>
      <c r="P6" s="11"/>
      <c r="Q6" s="11">
        <v>1.01</v>
      </c>
      <c r="R6" s="11"/>
      <c r="S6" s="11"/>
      <c r="T6" s="23">
        <f t="shared" ref="T6:T29" si="2">O6/Q6</f>
        <v>2365214.160321827</v>
      </c>
      <c r="U6" s="11"/>
      <c r="V6" s="11"/>
      <c r="W6" s="28" t="s">
        <v>18</v>
      </c>
      <c r="X6" s="33">
        <v>7.7426511369939055</v>
      </c>
      <c r="Y6" s="11"/>
      <c r="Z6" s="11"/>
      <c r="AA6" s="34">
        <v>1.1164000000000001</v>
      </c>
      <c r="AB6" s="11"/>
      <c r="AC6" s="35"/>
      <c r="AD6" s="10">
        <f t="shared" ref="AD6:AD29" si="3">K6/Q6</f>
        <v>846300.59405940596</v>
      </c>
    </row>
    <row r="7" spans="1:30" x14ac:dyDescent="0.2">
      <c r="A7" s="1">
        <v>33025</v>
      </c>
      <c r="B7">
        <v>3.7</v>
      </c>
      <c r="J7" s="26">
        <v>97</v>
      </c>
      <c r="K7" s="27">
        <f>B97</f>
        <v>952089.2</v>
      </c>
      <c r="L7" s="11"/>
      <c r="M7" s="22">
        <f>G96-1</f>
        <v>6.7377825199515629E-2</v>
      </c>
      <c r="N7" s="32">
        <f t="shared" si="1"/>
        <v>1.7108778689841939</v>
      </c>
      <c r="O7" s="23">
        <f t="shared" si="0"/>
        <v>2580997.5415788661</v>
      </c>
      <c r="P7" s="11"/>
      <c r="Q7" s="11">
        <v>1.08</v>
      </c>
      <c r="R7" s="11"/>
      <c r="S7" s="11"/>
      <c r="T7" s="23">
        <f t="shared" si="2"/>
        <v>2389812.5384989497</v>
      </c>
      <c r="U7" s="11"/>
      <c r="V7" s="11"/>
      <c r="W7" s="28" t="s">
        <v>19</v>
      </c>
      <c r="X7" s="33">
        <v>1.7818044545111489</v>
      </c>
      <c r="Y7" s="11"/>
      <c r="Z7" s="11"/>
      <c r="AA7" s="34">
        <v>1.2087000000000001</v>
      </c>
      <c r="AB7" s="11"/>
      <c r="AC7" s="35"/>
      <c r="AD7" s="10">
        <f t="shared" si="3"/>
        <v>881564.07407407393</v>
      </c>
    </row>
    <row r="8" spans="1:30" x14ac:dyDescent="0.2">
      <c r="A8" s="1">
        <v>33055</v>
      </c>
      <c r="B8">
        <v>4.5</v>
      </c>
      <c r="J8" s="26">
        <v>98</v>
      </c>
      <c r="K8" s="27">
        <f>B109</f>
        <v>1002351</v>
      </c>
      <c r="L8" s="11"/>
      <c r="M8" s="22">
        <f>G108-1</f>
        <v>1.7281607121212073E-2</v>
      </c>
      <c r="N8" s="32">
        <f t="shared" si="1"/>
        <v>1.6435000437846783</v>
      </c>
      <c r="O8" s="23">
        <f t="shared" si="0"/>
        <v>2649714.9123876165</v>
      </c>
      <c r="P8" s="11"/>
      <c r="Q8" s="11">
        <v>1.1599999999999999</v>
      </c>
      <c r="R8" s="11"/>
      <c r="S8" s="11"/>
      <c r="T8" s="23">
        <f t="shared" si="2"/>
        <v>2284236.9934376008</v>
      </c>
      <c r="U8" s="11"/>
      <c r="V8" s="11"/>
      <c r="W8" s="28" t="s">
        <v>20</v>
      </c>
      <c r="X8" s="33">
        <v>20.101017593785198</v>
      </c>
      <c r="Y8" s="11"/>
      <c r="Z8" s="11"/>
      <c r="AA8" s="34">
        <v>1.7889999999999999</v>
      </c>
      <c r="AB8" s="11"/>
      <c r="AC8" s="35"/>
      <c r="AD8" s="10">
        <f t="shared" si="3"/>
        <v>864095.68965517252</v>
      </c>
    </row>
    <row r="9" spans="1:30" x14ac:dyDescent="0.2">
      <c r="A9" s="1">
        <v>33086</v>
      </c>
      <c r="B9">
        <v>5.6</v>
      </c>
      <c r="J9" s="26">
        <v>99</v>
      </c>
      <c r="K9" s="27">
        <f>B121</f>
        <v>1087710.5</v>
      </c>
      <c r="L9" s="11"/>
      <c r="M9" s="22">
        <f>G120-1</f>
        <v>0.17334207946486568</v>
      </c>
      <c r="N9" s="32">
        <f t="shared" si="1"/>
        <v>1.6262184366634662</v>
      </c>
      <c r="O9" s="23">
        <f t="shared" si="0"/>
        <v>2856565.368852437</v>
      </c>
      <c r="P9" s="11"/>
      <c r="Q9" s="11">
        <v>1.81</v>
      </c>
      <c r="R9" s="11"/>
      <c r="S9" s="11"/>
      <c r="T9" s="23">
        <f t="shared" si="2"/>
        <v>1578212.9109681973</v>
      </c>
      <c r="U9" s="11"/>
      <c r="V9" s="11"/>
      <c r="W9" s="28" t="s">
        <v>21</v>
      </c>
      <c r="X9" s="33">
        <v>9.9540143403388015</v>
      </c>
      <c r="Y9" s="11"/>
      <c r="Z9" s="11"/>
      <c r="AA9" s="34">
        <v>1.9554</v>
      </c>
      <c r="AB9" s="11"/>
      <c r="AC9" s="35"/>
      <c r="AD9" s="10">
        <f t="shared" si="3"/>
        <v>600945.02762430941</v>
      </c>
    </row>
    <row r="10" spans="1:30" x14ac:dyDescent="0.2">
      <c r="A10" s="1">
        <v>33117</v>
      </c>
      <c r="B10">
        <v>6.7</v>
      </c>
      <c r="J10" s="26">
        <v>0</v>
      </c>
      <c r="K10" s="27">
        <f>B133</f>
        <v>1199092.1000000001</v>
      </c>
      <c r="L10" s="11"/>
      <c r="M10" s="22">
        <f>G132-1</f>
        <v>9.6862973716034473E-2</v>
      </c>
      <c r="N10" s="32">
        <f t="shared" si="1"/>
        <v>1.4528763571986005</v>
      </c>
      <c r="O10" s="23">
        <f t="shared" si="0"/>
        <v>2941224.6621936201</v>
      </c>
      <c r="P10" s="11"/>
      <c r="Q10" s="11">
        <v>1.83</v>
      </c>
      <c r="R10" s="11"/>
      <c r="S10" s="11"/>
      <c r="T10" s="23">
        <f t="shared" si="2"/>
        <v>1607226.591362634</v>
      </c>
      <c r="U10" s="11"/>
      <c r="V10" s="11"/>
      <c r="W10" s="28" t="s">
        <v>22</v>
      </c>
      <c r="X10" s="33">
        <v>10.38467627038151</v>
      </c>
      <c r="Y10" s="11"/>
      <c r="Z10" s="11"/>
      <c r="AA10" s="34">
        <v>2.3203999999999998</v>
      </c>
      <c r="AB10" s="11"/>
      <c r="AC10" s="35"/>
      <c r="AD10" s="10">
        <f t="shared" si="3"/>
        <v>655241.58469945355</v>
      </c>
    </row>
    <row r="11" spans="1:30" x14ac:dyDescent="0.2">
      <c r="A11" s="1">
        <v>33147</v>
      </c>
      <c r="B11">
        <v>8.1</v>
      </c>
      <c r="J11" s="26">
        <v>1</v>
      </c>
      <c r="K11" s="27">
        <f>B144</f>
        <v>1202738.8</v>
      </c>
      <c r="L11" s="11"/>
      <c r="M11" s="22">
        <f>G132-1</f>
        <v>9.6862973716034473E-2</v>
      </c>
      <c r="N11" s="32">
        <f t="shared" si="1"/>
        <v>1.3560133834825661</v>
      </c>
      <c r="O11" s="23">
        <f t="shared" si="0"/>
        <v>2833668.7096337616</v>
      </c>
      <c r="P11" s="11"/>
      <c r="Q11" s="11">
        <v>2.35</v>
      </c>
      <c r="R11" s="11"/>
      <c r="S11" s="11"/>
      <c r="T11" s="23">
        <f t="shared" si="2"/>
        <v>1205816.4721845794</v>
      </c>
      <c r="U11" s="11"/>
      <c r="V11" s="11"/>
      <c r="W11" s="28" t="s">
        <v>23</v>
      </c>
      <c r="X11" s="33">
        <v>25.306828643199818</v>
      </c>
      <c r="Y11" s="11"/>
      <c r="Z11" s="11"/>
      <c r="AA11" s="34">
        <v>3.5333000000000001</v>
      </c>
      <c r="AB11" s="11"/>
      <c r="AC11" s="35"/>
      <c r="AD11" s="10">
        <f t="shared" si="3"/>
        <v>511803.74468085106</v>
      </c>
    </row>
    <row r="12" spans="1:30" x14ac:dyDescent="0.2">
      <c r="A12" s="1">
        <v>33178</v>
      </c>
      <c r="B12">
        <v>9.6999999999999993</v>
      </c>
      <c r="J12" s="26">
        <v>2</v>
      </c>
      <c r="K12" s="27">
        <f>B157</f>
        <v>1488787.3</v>
      </c>
      <c r="L12" s="11"/>
      <c r="M12" s="22">
        <f>G144-1</f>
        <v>0.10326780031818861</v>
      </c>
      <c r="N12" s="32">
        <f t="shared" si="1"/>
        <v>1.2591504097665316</v>
      </c>
      <c r="O12" s="23">
        <f t="shared" si="0"/>
        <v>3363394.4388502087</v>
      </c>
      <c r="P12" s="11"/>
      <c r="Q12" s="11">
        <v>2.94</v>
      </c>
      <c r="R12" s="11"/>
      <c r="S12" s="11"/>
      <c r="T12" s="23">
        <f t="shared" si="2"/>
        <v>1144011.7138946289</v>
      </c>
      <c r="U12" s="11"/>
      <c r="V12" s="11"/>
      <c r="W12" s="28" t="s">
        <v>24</v>
      </c>
      <c r="X12" s="33">
        <v>8.708332871852221</v>
      </c>
      <c r="Y12" s="11"/>
      <c r="Z12" s="11"/>
      <c r="AA12" s="34">
        <v>2.8892000000000002</v>
      </c>
      <c r="AB12" s="11"/>
      <c r="AC12" s="35"/>
      <c r="AD12" s="10">
        <f t="shared" si="3"/>
        <v>506390.23809523811</v>
      </c>
    </row>
    <row r="13" spans="1:30" x14ac:dyDescent="0.2">
      <c r="A13" s="1">
        <v>33208</v>
      </c>
      <c r="B13">
        <v>11.5</v>
      </c>
      <c r="J13" s="26">
        <v>3</v>
      </c>
      <c r="K13" s="27">
        <f>B169</f>
        <v>1717950.4</v>
      </c>
      <c r="L13" s="11"/>
      <c r="M13" s="22">
        <f>G156-1</f>
        <v>0.18903628756879365</v>
      </c>
      <c r="N13" s="32">
        <f t="shared" si="1"/>
        <v>1.155882609448343</v>
      </c>
      <c r="O13" s="23">
        <f t="shared" si="0"/>
        <v>3703699.3912548246</v>
      </c>
      <c r="P13" s="11"/>
      <c r="Q13" s="11">
        <v>3.07</v>
      </c>
      <c r="R13" s="11"/>
      <c r="S13" s="11"/>
      <c r="T13" s="23">
        <f t="shared" si="2"/>
        <v>1206416.7398224184</v>
      </c>
      <c r="U13" s="11"/>
      <c r="V13" s="11"/>
      <c r="W13" s="28" t="s">
        <v>25</v>
      </c>
      <c r="X13" s="33">
        <v>12.412762561342138</v>
      </c>
      <c r="Y13" s="11"/>
      <c r="Z13" s="11"/>
      <c r="AA13" s="34">
        <v>2.6543999999999999</v>
      </c>
      <c r="AB13" s="11"/>
      <c r="AC13" s="35"/>
      <c r="AD13" s="10">
        <f t="shared" si="3"/>
        <v>559592.96416938107</v>
      </c>
    </row>
    <row r="14" spans="1:30" x14ac:dyDescent="0.2">
      <c r="A14" s="1">
        <v>33239</v>
      </c>
      <c r="B14">
        <v>2.1</v>
      </c>
      <c r="J14" s="26">
        <v>4</v>
      </c>
      <c r="K14" s="27">
        <f>B180</f>
        <v>1779288.8</v>
      </c>
      <c r="L14" s="11"/>
      <c r="M14" s="22">
        <f>G168-1</f>
        <v>8.7879106958454356E-2</v>
      </c>
      <c r="N14" s="32">
        <f t="shared" si="1"/>
        <v>0.96684632187954944</v>
      </c>
      <c r="O14" s="23">
        <f t="shared" si="0"/>
        <v>3499587.6318414775</v>
      </c>
      <c r="P14" s="11"/>
      <c r="Q14" s="11">
        <v>2.93</v>
      </c>
      <c r="R14" s="11"/>
      <c r="S14" s="11"/>
      <c r="T14" s="23">
        <f t="shared" si="2"/>
        <v>1194398.5091609138</v>
      </c>
      <c r="U14" s="11"/>
      <c r="V14" s="11"/>
      <c r="W14" s="28" t="s">
        <v>26</v>
      </c>
      <c r="X14" s="33">
        <v>1.208743070346352</v>
      </c>
      <c r="Y14" s="11"/>
      <c r="Z14" s="11"/>
      <c r="AA14" s="34">
        <v>2.3407</v>
      </c>
      <c r="AB14" s="11"/>
      <c r="AC14" s="35"/>
      <c r="AD14" s="10">
        <f t="shared" si="3"/>
        <v>607265.80204778153</v>
      </c>
    </row>
    <row r="15" spans="1:30" x14ac:dyDescent="0.2">
      <c r="A15" s="1">
        <v>33270</v>
      </c>
      <c r="B15">
        <v>4.5</v>
      </c>
      <c r="J15" s="26">
        <v>5</v>
      </c>
      <c r="K15" s="27">
        <f>B193</f>
        <v>2170584.5</v>
      </c>
      <c r="L15" s="11"/>
      <c r="M15" s="22">
        <f>G180-1</f>
        <v>0.11548877327743767</v>
      </c>
      <c r="N15" s="32">
        <f t="shared" si="1"/>
        <v>0.87896721492109509</v>
      </c>
      <c r="O15" s="23">
        <f t="shared" si="0"/>
        <v>4078457.1127158976</v>
      </c>
      <c r="P15" s="11"/>
      <c r="Q15" s="11">
        <v>2.4300000000000002</v>
      </c>
      <c r="R15" s="11"/>
      <c r="S15" s="11"/>
      <c r="T15" s="23">
        <f t="shared" si="2"/>
        <v>1678377.4126402871</v>
      </c>
      <c r="U15" s="11"/>
      <c r="V15" s="11"/>
      <c r="W15" s="28" t="s">
        <v>27</v>
      </c>
      <c r="X15" s="33">
        <v>3.8315731658537411</v>
      </c>
      <c r="Y15" s="11"/>
      <c r="Z15" s="11"/>
      <c r="AA15" s="34">
        <v>2.1379999999999999</v>
      </c>
      <c r="AB15" s="11"/>
      <c r="AC15" s="35"/>
      <c r="AD15" s="10">
        <f t="shared" si="3"/>
        <v>893244.65020576131</v>
      </c>
    </row>
    <row r="16" spans="1:30" x14ac:dyDescent="0.2">
      <c r="A16" s="1">
        <v>33298</v>
      </c>
      <c r="B16">
        <v>7</v>
      </c>
      <c r="J16" s="26">
        <v>6</v>
      </c>
      <c r="K16" s="27">
        <f>B205</f>
        <v>2409449.9</v>
      </c>
      <c r="L16" s="11"/>
      <c r="M16" s="22">
        <f>G192-1</f>
        <v>1.4023197770686835E-2</v>
      </c>
      <c r="N16" s="32">
        <f t="shared" si="1"/>
        <v>0.76347844164365741</v>
      </c>
      <c r="O16" s="23">
        <f t="shared" si="0"/>
        <v>4249012.9548704661</v>
      </c>
      <c r="P16" s="11"/>
      <c r="Q16" s="11">
        <v>2.1800000000000002</v>
      </c>
      <c r="R16" s="11"/>
      <c r="S16" s="11"/>
      <c r="T16" s="23">
        <f t="shared" si="2"/>
        <v>1949088.5114084706</v>
      </c>
      <c r="U16" s="11"/>
      <c r="V16" s="11"/>
      <c r="W16" s="28" t="s">
        <v>28</v>
      </c>
      <c r="X16" s="33">
        <v>7.7543827369897844</v>
      </c>
      <c r="Y16" s="11"/>
      <c r="Z16" s="11"/>
      <c r="AA16" s="34">
        <v>1.7713000000000001</v>
      </c>
      <c r="AB16" s="11"/>
      <c r="AC16" s="35"/>
      <c r="AD16" s="10">
        <f t="shared" si="3"/>
        <v>1105252.2477064219</v>
      </c>
    </row>
    <row r="17" spans="1:30" x14ac:dyDescent="0.2">
      <c r="A17" s="1">
        <v>33329</v>
      </c>
      <c r="B17">
        <v>10.1</v>
      </c>
      <c r="J17" s="26">
        <v>7</v>
      </c>
      <c r="K17" s="27">
        <f>B217</f>
        <v>2720262.9</v>
      </c>
      <c r="L17" s="11"/>
      <c r="M17" s="22">
        <f>G216/100</f>
        <v>1.0571392300814185E-2</v>
      </c>
      <c r="N17" s="32">
        <f t="shared" si="1"/>
        <v>0.74945524387297058</v>
      </c>
      <c r="O17" s="23">
        <f t="shared" si="0"/>
        <v>4758978.1951180939</v>
      </c>
      <c r="P17" s="11"/>
      <c r="Q17" s="11">
        <v>1.95</v>
      </c>
      <c r="R17" s="11"/>
      <c r="S17" s="11"/>
      <c r="T17" s="23">
        <f t="shared" si="2"/>
        <v>2440501.6385220997</v>
      </c>
      <c r="U17" s="11"/>
      <c r="V17" s="11"/>
      <c r="W17" s="28" t="s">
        <v>29</v>
      </c>
      <c r="X17" s="33">
        <v>9.8075050358176661</v>
      </c>
      <c r="Y17" s="11"/>
      <c r="Z17" s="11"/>
      <c r="AA17" s="34">
        <v>2.3370000000000002</v>
      </c>
      <c r="AB17" s="11"/>
      <c r="AC17" s="35"/>
      <c r="AD17" s="10">
        <f t="shared" si="3"/>
        <v>1395006.6153846153</v>
      </c>
    </row>
    <row r="18" spans="1:30" x14ac:dyDescent="0.2">
      <c r="A18" s="1">
        <v>33359</v>
      </c>
      <c r="B18">
        <v>13.6</v>
      </c>
      <c r="J18" s="26">
        <v>8</v>
      </c>
      <c r="K18" s="27">
        <f>B229</f>
        <v>3109803.1</v>
      </c>
      <c r="L18" s="11"/>
      <c r="M18" s="22">
        <f>G204-1</f>
        <v>3.5565861965501711E-2</v>
      </c>
      <c r="N18" s="32">
        <f t="shared" si="1"/>
        <v>0.73888385157215641</v>
      </c>
      <c r="O18" s="23">
        <f t="shared" si="0"/>
        <v>5407586.3921590317</v>
      </c>
      <c r="P18" s="11"/>
      <c r="Q18" s="11">
        <v>1.84</v>
      </c>
      <c r="R18" s="11"/>
      <c r="S18" s="11"/>
      <c r="T18" s="23">
        <f t="shared" si="2"/>
        <v>2938905.6479125172</v>
      </c>
      <c r="U18" s="11"/>
      <c r="V18" s="11"/>
      <c r="W18" s="28" t="s">
        <v>30</v>
      </c>
      <c r="X18" s="33">
        <v>-1.7192492255360459</v>
      </c>
      <c r="Y18" s="11"/>
      <c r="Z18" s="11"/>
      <c r="AA18" s="34">
        <v>1.7412000000000001</v>
      </c>
      <c r="AB18" s="11"/>
      <c r="AC18" s="35"/>
      <c r="AD18" s="10">
        <f t="shared" si="3"/>
        <v>1690110.3804347825</v>
      </c>
    </row>
    <row r="19" spans="1:30" x14ac:dyDescent="0.2">
      <c r="A19" s="1">
        <v>33390</v>
      </c>
      <c r="B19">
        <v>17.7</v>
      </c>
      <c r="J19" s="26">
        <v>9</v>
      </c>
      <c r="K19" s="27">
        <f>B241</f>
        <v>3333039.4</v>
      </c>
      <c r="L19" s="11"/>
      <c r="M19" s="22">
        <f>G216-1</f>
        <v>5.7139230081418413E-2</v>
      </c>
      <c r="N19" s="32">
        <f t="shared" si="1"/>
        <v>0.7033179896066547</v>
      </c>
      <c r="O19" s="23">
        <f t="shared" si="0"/>
        <v>5677225.9700877704</v>
      </c>
      <c r="P19" s="11"/>
      <c r="Q19" s="11">
        <v>1.99</v>
      </c>
      <c r="R19" s="11"/>
      <c r="S19" s="11"/>
      <c r="T19" s="23">
        <f t="shared" si="2"/>
        <v>2852877.3719034023</v>
      </c>
      <c r="U19" s="11"/>
      <c r="V19" s="11"/>
      <c r="W19" s="36" t="s">
        <v>31</v>
      </c>
      <c r="X19" s="37">
        <v>11.323142949673537</v>
      </c>
      <c r="Y19" s="11"/>
      <c r="Z19" s="11"/>
      <c r="AA19" s="38">
        <v>1.6661999999999999</v>
      </c>
      <c r="AB19" s="11"/>
      <c r="AC19" s="35"/>
      <c r="AD19" s="10">
        <f t="shared" si="3"/>
        <v>1674894.1708542714</v>
      </c>
    </row>
    <row r="20" spans="1:30" x14ac:dyDescent="0.2">
      <c r="A20" s="1">
        <v>33420</v>
      </c>
      <c r="B20">
        <v>22.3</v>
      </c>
      <c r="J20" s="26">
        <v>10</v>
      </c>
      <c r="K20" s="27">
        <f>B253</f>
        <v>3885847</v>
      </c>
      <c r="L20" s="11"/>
      <c r="M20" s="22">
        <f>G228-1</f>
        <v>0.10253680303488832</v>
      </c>
      <c r="N20" s="32">
        <f t="shared" si="1"/>
        <v>0.64617875952523629</v>
      </c>
      <c r="O20" s="23">
        <f t="shared" si="0"/>
        <v>6396798.7941648616</v>
      </c>
      <c r="P20" s="11"/>
      <c r="Q20" s="11">
        <v>1.76</v>
      </c>
      <c r="R20" s="11"/>
      <c r="S20" s="11"/>
      <c r="T20" s="23">
        <f t="shared" si="2"/>
        <v>3634544.769411853</v>
      </c>
      <c r="U20" s="11"/>
      <c r="V20" s="11"/>
      <c r="W20" s="39" t="s">
        <v>32</v>
      </c>
      <c r="X20" s="40"/>
      <c r="Y20" s="11"/>
      <c r="Z20" s="11"/>
      <c r="AA20" s="11"/>
      <c r="AB20" s="11"/>
      <c r="AC20" s="35"/>
      <c r="AD20" s="10">
        <f t="shared" si="3"/>
        <v>2207867.6136363638</v>
      </c>
    </row>
    <row r="21" spans="1:30" x14ac:dyDescent="0.2">
      <c r="A21" s="1">
        <v>33451</v>
      </c>
      <c r="B21">
        <v>27.5</v>
      </c>
      <c r="J21" s="26">
        <v>11</v>
      </c>
      <c r="K21" s="27">
        <f>B265</f>
        <v>4376382</v>
      </c>
      <c r="L21" s="11"/>
      <c r="M21" s="22">
        <v>0.05</v>
      </c>
      <c r="N21" s="32">
        <f t="shared" si="1"/>
        <v>0.54364195649034797</v>
      </c>
      <c r="O21" s="23">
        <f t="shared" si="0"/>
        <v>6755566.8728291411</v>
      </c>
      <c r="P21" s="11"/>
      <c r="Q21" s="11">
        <v>1.67</v>
      </c>
      <c r="R21" s="11"/>
      <c r="S21" s="11"/>
      <c r="T21" s="23">
        <f t="shared" si="2"/>
        <v>4045249.6244485877</v>
      </c>
      <c r="U21" s="11"/>
      <c r="V21" s="11"/>
      <c r="W21" s="41" t="s">
        <v>33</v>
      </c>
      <c r="X21" s="42"/>
      <c r="Y21" s="11"/>
      <c r="Z21" s="11"/>
      <c r="AA21" s="11"/>
      <c r="AB21" s="11"/>
      <c r="AC21" s="35"/>
      <c r="AD21" s="10">
        <f t="shared" si="3"/>
        <v>2620588.0239520958</v>
      </c>
    </row>
    <row r="22" spans="1:30" x14ac:dyDescent="0.2">
      <c r="A22" s="1">
        <v>33482</v>
      </c>
      <c r="B22">
        <v>33.1</v>
      </c>
      <c r="J22" s="26">
        <v>12</v>
      </c>
      <c r="K22" s="27">
        <f>B277</f>
        <v>4814760</v>
      </c>
      <c r="L22" s="11"/>
      <c r="M22" s="22">
        <f>G252-1</f>
        <v>9.7582500891506108E-2</v>
      </c>
      <c r="N22" s="32">
        <f t="shared" si="1"/>
        <v>0.49364195649034792</v>
      </c>
      <c r="O22" s="23">
        <f t="shared" si="0"/>
        <v>7191527.5464314679</v>
      </c>
      <c r="P22" s="11"/>
      <c r="Q22" s="11">
        <v>1.95</v>
      </c>
      <c r="R22" s="11"/>
      <c r="S22" s="11"/>
      <c r="T22" s="23">
        <f t="shared" si="2"/>
        <v>3687962.8443238297</v>
      </c>
      <c r="U22" s="11"/>
      <c r="V22" s="11"/>
      <c r="W22" s="11"/>
      <c r="X22" s="11"/>
      <c r="Y22" s="11"/>
      <c r="Z22" s="11"/>
      <c r="AA22" s="11"/>
      <c r="AB22" s="11"/>
      <c r="AC22" s="35"/>
      <c r="AD22" s="10">
        <f t="shared" si="3"/>
        <v>2469107.6923076925</v>
      </c>
    </row>
    <row r="23" spans="1:30" x14ac:dyDescent="0.2">
      <c r="A23" s="1">
        <v>33512</v>
      </c>
      <c r="B23">
        <v>40.6</v>
      </c>
      <c r="J23" s="26">
        <v>13</v>
      </c>
      <c r="K23" s="27">
        <f>B289</f>
        <v>5331619</v>
      </c>
      <c r="L23" s="11"/>
      <c r="M23" s="22">
        <f>G264-1</f>
        <v>5.1496751893380655E-2</v>
      </c>
      <c r="N23" s="32">
        <f t="shared" si="1"/>
        <v>0.39605945559884181</v>
      </c>
      <c r="O23" s="23">
        <f t="shared" si="0"/>
        <v>7443257.1186004421</v>
      </c>
      <c r="P23" s="11"/>
      <c r="Q23" s="11">
        <v>2.16</v>
      </c>
      <c r="R23" s="11"/>
      <c r="S23" s="11"/>
      <c r="T23" s="23">
        <f t="shared" si="2"/>
        <v>3445952.3697224269</v>
      </c>
      <c r="U23" s="11"/>
      <c r="V23" s="11"/>
      <c r="W23" s="11"/>
      <c r="X23" s="11"/>
      <c r="Y23" s="11"/>
      <c r="Z23" s="11"/>
      <c r="AA23" s="11"/>
      <c r="AB23" s="11"/>
      <c r="AC23" s="35"/>
      <c r="AD23" s="10">
        <f t="shared" si="3"/>
        <v>2468342.1296296297</v>
      </c>
    </row>
    <row r="24" spans="1:30" x14ac:dyDescent="0.2">
      <c r="A24" s="1">
        <v>33543</v>
      </c>
      <c r="B24">
        <v>49.8</v>
      </c>
      <c r="J24" s="26">
        <v>14</v>
      </c>
      <c r="K24" s="27">
        <f>B301</f>
        <v>5778953</v>
      </c>
      <c r="L24" s="11"/>
      <c r="M24" s="22">
        <f>G276-1</f>
        <v>6.7539067203574055E-2</v>
      </c>
      <c r="N24" s="32">
        <f t="shared" si="1"/>
        <v>0.34456270370546116</v>
      </c>
      <c r="O24" s="23">
        <f t="shared" si="0"/>
        <v>7770164.6702667866</v>
      </c>
      <c r="P24" s="11"/>
      <c r="Q24" s="11">
        <v>2.35</v>
      </c>
      <c r="R24" s="11"/>
      <c r="S24" s="11"/>
      <c r="T24" s="23">
        <f t="shared" si="2"/>
        <v>3306453.0511773559</v>
      </c>
      <c r="U24" s="11"/>
      <c r="V24" s="11"/>
      <c r="W24" s="11"/>
      <c r="X24" s="11"/>
      <c r="Y24" s="11"/>
      <c r="Z24" s="11"/>
      <c r="AA24" s="11"/>
      <c r="AB24" s="11"/>
      <c r="AC24" s="35"/>
      <c r="AD24" s="10">
        <f t="shared" si="3"/>
        <v>2459128.9361702125</v>
      </c>
    </row>
    <row r="25" spans="1:30" x14ac:dyDescent="0.2">
      <c r="A25" s="1">
        <v>33573</v>
      </c>
      <c r="B25">
        <v>60.3</v>
      </c>
      <c r="J25" s="26">
        <v>15</v>
      </c>
      <c r="K25" s="27">
        <f>B313</f>
        <v>5995787</v>
      </c>
      <c r="L25" s="11"/>
      <c r="M25" s="22">
        <f>G288-1</f>
        <v>4.9303821102746781E-2</v>
      </c>
      <c r="N25" s="32">
        <f t="shared" si="1"/>
        <v>0.2770236365018871</v>
      </c>
      <c r="O25" s="23">
        <f t="shared" si="0"/>
        <v>7656761.7184307398</v>
      </c>
      <c r="P25" s="11"/>
      <c r="Q25" s="11">
        <v>3.34</v>
      </c>
      <c r="R25" s="11"/>
      <c r="S25" s="11"/>
      <c r="T25" s="23">
        <f t="shared" si="2"/>
        <v>2292443.6282726768</v>
      </c>
      <c r="U25" s="11"/>
      <c r="V25" s="11"/>
      <c r="W25" s="11"/>
      <c r="X25" s="31"/>
      <c r="Y25" s="11"/>
      <c r="Z25" s="11"/>
      <c r="AA25" s="11"/>
      <c r="AB25" s="11"/>
      <c r="AC25" s="11"/>
      <c r="AD25" s="10">
        <f t="shared" si="3"/>
        <v>1795145.8083832336</v>
      </c>
    </row>
    <row r="26" spans="1:30" x14ac:dyDescent="0.2">
      <c r="A26" s="1">
        <v>33604</v>
      </c>
      <c r="B26">
        <v>13.1</v>
      </c>
      <c r="J26" s="26">
        <v>16</v>
      </c>
      <c r="K26" s="27">
        <f>B325</f>
        <v>6269328</v>
      </c>
      <c r="L26" s="11"/>
      <c r="M26" s="22">
        <f>G300-1</f>
        <v>2.8738657336604634E-2</v>
      </c>
      <c r="N26" s="32">
        <f t="shared" si="1"/>
        <v>0.2277198153991403</v>
      </c>
      <c r="O26" s="23">
        <f t="shared" si="0"/>
        <v>7696978.2148366608</v>
      </c>
      <c r="P26" s="11"/>
      <c r="Q26" s="11">
        <v>3.48</v>
      </c>
      <c r="R26" s="11"/>
      <c r="S26" s="11"/>
      <c r="T26" s="23">
        <f t="shared" si="2"/>
        <v>2211775.3490909943</v>
      </c>
      <c r="U26" s="11"/>
      <c r="V26" s="11"/>
      <c r="W26" s="35"/>
      <c r="X26" s="31"/>
      <c r="Y26" s="11"/>
      <c r="Z26" s="11"/>
      <c r="AA26" s="11"/>
      <c r="AB26" s="11"/>
      <c r="AC26" s="11"/>
      <c r="AD26" s="10">
        <f t="shared" si="3"/>
        <v>1801531.0344827587</v>
      </c>
    </row>
    <row r="27" spans="1:30" x14ac:dyDescent="0.2">
      <c r="A27" s="1">
        <v>33635</v>
      </c>
      <c r="B27">
        <v>29.4</v>
      </c>
      <c r="J27" s="26">
        <v>17</v>
      </c>
      <c r="K27" s="27">
        <f>B337</f>
        <v>6583319</v>
      </c>
      <c r="L27" s="11"/>
      <c r="M27" s="22">
        <f>G312-1</f>
        <v>9.6450626701471975E-2</v>
      </c>
      <c r="N27" s="32">
        <f>N28+M27</f>
        <v>0.19898115806253566</v>
      </c>
      <c r="O27" s="23">
        <f t="shared" si="0"/>
        <v>7893275.4385150941</v>
      </c>
      <c r="P27" s="11"/>
      <c r="Q27" s="11">
        <v>3.19</v>
      </c>
      <c r="R27" s="11"/>
      <c r="S27" s="11"/>
      <c r="T27" s="23">
        <f t="shared" si="2"/>
        <v>2474381.0152084935</v>
      </c>
      <c r="U27" s="11"/>
      <c r="V27" s="11"/>
      <c r="W27" s="35"/>
      <c r="X27" s="31"/>
      <c r="Y27" s="11"/>
      <c r="Z27" s="11"/>
      <c r="AA27" s="11"/>
      <c r="AB27" s="11"/>
      <c r="AC27" s="11"/>
      <c r="AD27" s="10">
        <f t="shared" si="3"/>
        <v>2063736.3636363638</v>
      </c>
    </row>
    <row r="28" spans="1:30" x14ac:dyDescent="0.2">
      <c r="A28" s="1">
        <v>33664</v>
      </c>
      <c r="B28">
        <v>49</v>
      </c>
      <c r="J28" s="26">
        <v>18</v>
      </c>
      <c r="K28" s="27">
        <f>B349</f>
        <v>6889176.0999999996</v>
      </c>
      <c r="L28" s="11"/>
      <c r="M28" s="22">
        <f>G324-1</f>
        <v>6.7530531361063684E-2</v>
      </c>
      <c r="N28" s="32">
        <f>M28+M29</f>
        <v>0.10253053136106369</v>
      </c>
      <c r="O28" s="23">
        <f t="shared" si="0"/>
        <v>7595526.9861729397</v>
      </c>
      <c r="P28" s="11"/>
      <c r="Q28" s="11">
        <v>3.65</v>
      </c>
      <c r="R28" s="11"/>
      <c r="S28" s="11"/>
      <c r="T28" s="23">
        <f t="shared" si="2"/>
        <v>2080966.2975816273</v>
      </c>
      <c r="U28" s="11"/>
      <c r="V28" s="11"/>
      <c r="W28" s="35"/>
      <c r="X28" s="31"/>
      <c r="Y28" s="11"/>
      <c r="Z28" s="11"/>
      <c r="AA28" s="11"/>
      <c r="AB28" s="11"/>
      <c r="AC28" s="11"/>
      <c r="AD28" s="10">
        <f t="shared" si="3"/>
        <v>1887445.506849315</v>
      </c>
    </row>
    <row r="29" spans="1:30" x14ac:dyDescent="0.2">
      <c r="A29" s="1">
        <v>33695</v>
      </c>
      <c r="B29">
        <v>72.599999999999994</v>
      </c>
      <c r="J29" s="26">
        <v>19</v>
      </c>
      <c r="K29" s="27">
        <f>B361</f>
        <v>7238469.7000000002</v>
      </c>
      <c r="L29" s="11"/>
      <c r="M29" s="22">
        <v>3.5000000000000003E-2</v>
      </c>
      <c r="N29" s="32">
        <f>M29</f>
        <v>3.5000000000000003E-2</v>
      </c>
      <c r="O29" s="23">
        <f>K29*(1+N29)</f>
        <v>7491816.1394999996</v>
      </c>
      <c r="P29" s="11"/>
      <c r="Q29" s="11">
        <v>3.95</v>
      </c>
      <c r="R29" s="11"/>
      <c r="S29" s="11"/>
      <c r="T29" s="23">
        <f t="shared" si="2"/>
        <v>1896662.3137974681</v>
      </c>
      <c r="U29" s="11"/>
      <c r="V29" s="11"/>
      <c r="W29" s="35"/>
      <c r="X29" s="31"/>
      <c r="Y29" s="11"/>
      <c r="Z29" s="11"/>
      <c r="AA29" s="11"/>
      <c r="AB29" s="11"/>
      <c r="AC29" s="11"/>
      <c r="AD29" s="10">
        <f t="shared" si="3"/>
        <v>1832523.9746835444</v>
      </c>
    </row>
    <row r="30" spans="1:30" x14ac:dyDescent="0.2">
      <c r="A30" s="1">
        <v>33725</v>
      </c>
      <c r="B30">
        <v>102.7</v>
      </c>
      <c r="W30" s="18"/>
      <c r="X30" s="17"/>
    </row>
    <row r="31" spans="1:30" x14ac:dyDescent="0.2">
      <c r="A31" s="1">
        <v>33756</v>
      </c>
      <c r="B31">
        <v>140.19999999999999</v>
      </c>
      <c r="W31" s="18"/>
      <c r="X31" s="17"/>
    </row>
    <row r="32" spans="1:30" x14ac:dyDescent="0.2">
      <c r="A32" s="1">
        <v>33786</v>
      </c>
      <c r="B32">
        <v>186.3</v>
      </c>
      <c r="Q32" s="5">
        <f>N5/26</f>
        <v>7.4505467520299948E-2</v>
      </c>
      <c r="R32" t="s">
        <v>59</v>
      </c>
      <c r="W32" s="18"/>
      <c r="X32" s="17"/>
    </row>
    <row r="33" spans="1:24" x14ac:dyDescent="0.2">
      <c r="A33" s="1">
        <v>33817</v>
      </c>
      <c r="B33">
        <v>243</v>
      </c>
      <c r="Q33" s="3">
        <f>((O29/O5)^(1/26)-1)*100</f>
        <v>5.0645619752138771</v>
      </c>
      <c r="R33" t="s">
        <v>58</v>
      </c>
      <c r="W33" s="18"/>
      <c r="X33" s="17"/>
    </row>
    <row r="34" spans="1:24" x14ac:dyDescent="0.2">
      <c r="A34" s="1">
        <v>33848</v>
      </c>
      <c r="B34">
        <v>313.8</v>
      </c>
      <c r="W34" s="18"/>
      <c r="X34" s="17"/>
    </row>
    <row r="35" spans="1:24" x14ac:dyDescent="0.2">
      <c r="A35" s="1">
        <v>33878</v>
      </c>
      <c r="B35">
        <v>402.8</v>
      </c>
      <c r="W35" s="18"/>
      <c r="X35" s="17"/>
    </row>
    <row r="36" spans="1:24" x14ac:dyDescent="0.2">
      <c r="A36" s="1">
        <v>33909</v>
      </c>
      <c r="B36">
        <v>513.29999999999995</v>
      </c>
      <c r="W36" s="18"/>
      <c r="X36" s="17"/>
    </row>
    <row r="37" spans="1:24" x14ac:dyDescent="0.2">
      <c r="A37" s="1">
        <v>33939</v>
      </c>
      <c r="B37">
        <v>641</v>
      </c>
      <c r="W37" s="18"/>
      <c r="X37" s="17"/>
    </row>
    <row r="38" spans="1:24" x14ac:dyDescent="0.2">
      <c r="A38" s="1">
        <v>33970</v>
      </c>
      <c r="B38">
        <v>164</v>
      </c>
      <c r="W38" s="18"/>
      <c r="X38" s="17"/>
    </row>
    <row r="39" spans="1:24" x14ac:dyDescent="0.2">
      <c r="A39" s="1">
        <v>34001</v>
      </c>
      <c r="B39">
        <v>371</v>
      </c>
      <c r="W39" s="18"/>
      <c r="X39" s="17"/>
    </row>
    <row r="40" spans="1:24" x14ac:dyDescent="0.2">
      <c r="A40" s="1">
        <v>34029</v>
      </c>
      <c r="B40">
        <v>665.6</v>
      </c>
      <c r="W40" s="18"/>
      <c r="X40" s="17"/>
    </row>
    <row r="41" spans="1:24" x14ac:dyDescent="0.2">
      <c r="A41" s="1">
        <v>34060</v>
      </c>
      <c r="B41" s="2">
        <v>1033.7</v>
      </c>
      <c r="W41" s="18"/>
      <c r="X41" s="17"/>
    </row>
    <row r="42" spans="1:24" x14ac:dyDescent="0.2">
      <c r="A42" s="1">
        <v>34090</v>
      </c>
      <c r="B42" s="2">
        <v>1515.3</v>
      </c>
      <c r="W42" s="18"/>
      <c r="X42" s="17"/>
    </row>
    <row r="43" spans="1:24" x14ac:dyDescent="0.2">
      <c r="A43" s="1">
        <v>34121</v>
      </c>
      <c r="B43" s="2">
        <v>2128.8000000000002</v>
      </c>
      <c r="W43" s="18"/>
      <c r="X43" s="17"/>
    </row>
    <row r="44" spans="1:24" x14ac:dyDescent="0.2">
      <c r="A44" s="1">
        <v>34151</v>
      </c>
      <c r="B44" s="2">
        <v>2970.2</v>
      </c>
      <c r="W44" s="18"/>
      <c r="X44" s="17"/>
    </row>
    <row r="45" spans="1:24" x14ac:dyDescent="0.2">
      <c r="A45" s="1">
        <v>34182</v>
      </c>
      <c r="B45" s="2">
        <v>4119.7</v>
      </c>
      <c r="W45" s="18"/>
      <c r="X45" s="17"/>
    </row>
    <row r="46" spans="1:24" x14ac:dyDescent="0.2">
      <c r="A46" s="1">
        <v>34213</v>
      </c>
      <c r="B46" s="2">
        <v>5698.1</v>
      </c>
      <c r="W46" s="18"/>
      <c r="X46" s="17"/>
    </row>
    <row r="47" spans="1:24" x14ac:dyDescent="0.2">
      <c r="A47" s="1">
        <v>34243</v>
      </c>
      <c r="B47" s="2">
        <v>7769.4</v>
      </c>
      <c r="W47" s="18"/>
      <c r="X47" s="17"/>
    </row>
    <row r="48" spans="1:24" x14ac:dyDescent="0.2">
      <c r="A48" s="1">
        <v>34274</v>
      </c>
      <c r="B48" s="2">
        <v>10562.2</v>
      </c>
      <c r="W48" s="18"/>
      <c r="X48" s="17"/>
    </row>
    <row r="49" spans="1:24" x14ac:dyDescent="0.2">
      <c r="A49" s="1">
        <v>34304</v>
      </c>
      <c r="B49" s="2">
        <v>14097.1</v>
      </c>
      <c r="W49" s="18"/>
      <c r="X49" s="17"/>
    </row>
    <row r="50" spans="1:24" x14ac:dyDescent="0.2">
      <c r="A50" s="1">
        <v>34335</v>
      </c>
      <c r="B50" s="2">
        <v>4562.8</v>
      </c>
      <c r="S50" t="s">
        <v>60</v>
      </c>
      <c r="W50" s="18"/>
      <c r="X50" s="17"/>
    </row>
    <row r="51" spans="1:24" x14ac:dyDescent="0.2">
      <c r="A51" s="1">
        <v>34366</v>
      </c>
      <c r="B51" s="2">
        <v>10355.799999999999</v>
      </c>
      <c r="W51" s="18"/>
      <c r="X51" s="17"/>
    </row>
    <row r="52" spans="1:24" x14ac:dyDescent="0.2">
      <c r="A52" s="1">
        <v>34394</v>
      </c>
      <c r="B52" s="2">
        <v>18876.3</v>
      </c>
      <c r="K52" s="14" t="s">
        <v>38</v>
      </c>
      <c r="W52" s="18"/>
      <c r="X52" s="17"/>
    </row>
    <row r="53" spans="1:24" x14ac:dyDescent="0.2">
      <c r="A53" s="1">
        <v>34425</v>
      </c>
      <c r="B53" s="2">
        <v>31705.1</v>
      </c>
      <c r="W53" s="18"/>
      <c r="X53" s="17"/>
    </row>
    <row r="54" spans="1:24" x14ac:dyDescent="0.2">
      <c r="A54" s="1">
        <v>34455</v>
      </c>
      <c r="B54" s="2">
        <v>52209.2</v>
      </c>
      <c r="W54" s="18"/>
      <c r="X54" s="17"/>
    </row>
    <row r="55" spans="1:24" x14ac:dyDescent="0.2">
      <c r="A55" s="1">
        <v>34486</v>
      </c>
      <c r="B55" s="2">
        <v>85335.8</v>
      </c>
      <c r="K55" s="19" t="s">
        <v>39</v>
      </c>
      <c r="W55" s="18"/>
      <c r="X55" s="17"/>
    </row>
    <row r="56" spans="1:24" x14ac:dyDescent="0.2">
      <c r="A56" s="1">
        <v>34516</v>
      </c>
      <c r="B56" s="2">
        <v>126123.9</v>
      </c>
      <c r="W56" s="18"/>
      <c r="X56" s="17"/>
    </row>
    <row r="57" spans="1:24" x14ac:dyDescent="0.2">
      <c r="A57" s="1">
        <v>34547</v>
      </c>
      <c r="B57" s="2">
        <v>169997.2</v>
      </c>
      <c r="E57" t="s">
        <v>0</v>
      </c>
      <c r="F57" t="s">
        <v>4</v>
      </c>
      <c r="K57" s="19" t="s">
        <v>40</v>
      </c>
      <c r="W57" s="18"/>
      <c r="X57" s="17"/>
    </row>
    <row r="58" spans="1:24" x14ac:dyDescent="0.2">
      <c r="A58" s="1">
        <v>34578</v>
      </c>
      <c r="B58" s="2">
        <v>213833.5</v>
      </c>
      <c r="E58" s="1">
        <v>34578</v>
      </c>
      <c r="F58">
        <v>2.71</v>
      </c>
      <c r="G58" s="3">
        <v>1</v>
      </c>
      <c r="K58" s="16" t="s">
        <v>41</v>
      </c>
      <c r="W58" s="18"/>
      <c r="X58" s="17"/>
    </row>
    <row r="59" spans="1:24" x14ac:dyDescent="0.2">
      <c r="A59" s="1">
        <v>34608</v>
      </c>
      <c r="B59" s="2">
        <v>259068.3</v>
      </c>
      <c r="E59" s="1">
        <v>34608</v>
      </c>
      <c r="F59">
        <v>1.63</v>
      </c>
      <c r="G59" s="3">
        <f>G58*(1+(F59/100))</f>
        <v>1.0163</v>
      </c>
      <c r="K59" s="19" t="s">
        <v>45</v>
      </c>
      <c r="W59" s="18"/>
      <c r="X59" s="17"/>
    </row>
    <row r="60" spans="1:24" x14ac:dyDescent="0.2">
      <c r="A60" s="1">
        <v>34639</v>
      </c>
      <c r="B60" s="2">
        <v>304994.5</v>
      </c>
      <c r="E60" s="1">
        <v>34639</v>
      </c>
      <c r="F60">
        <v>2.95</v>
      </c>
      <c r="G60" s="3">
        <f t="shared" ref="G60:G123" si="4">G59*(1+(F60/100))</f>
        <v>1.04628085</v>
      </c>
      <c r="K60" s="15" t="s">
        <v>43</v>
      </c>
      <c r="W60" s="18"/>
      <c r="X60" s="17"/>
    </row>
    <row r="61" spans="1:24" x14ac:dyDescent="0.2">
      <c r="A61" s="8">
        <v>34669</v>
      </c>
      <c r="B61" s="9">
        <v>349204.7</v>
      </c>
      <c r="C61" s="10"/>
      <c r="D61" s="10"/>
      <c r="E61" s="8">
        <v>34669</v>
      </c>
      <c r="F61" s="11">
        <v>1.1499999999999999</v>
      </c>
      <c r="G61" s="3">
        <v>1</v>
      </c>
      <c r="I61">
        <v>1</v>
      </c>
      <c r="K61" s="15" t="s">
        <v>42</v>
      </c>
      <c r="W61" s="18"/>
      <c r="X61" s="17"/>
    </row>
    <row r="62" spans="1:24" x14ac:dyDescent="0.2">
      <c r="A62" s="1">
        <v>34700</v>
      </c>
      <c r="B62" s="2">
        <v>47028.6</v>
      </c>
      <c r="E62" s="1">
        <v>34700</v>
      </c>
      <c r="F62">
        <v>0.61</v>
      </c>
      <c r="G62" s="3">
        <f t="shared" si="4"/>
        <v>1.0061</v>
      </c>
      <c r="I62">
        <v>2</v>
      </c>
      <c r="K62" s="15" t="s">
        <v>44</v>
      </c>
      <c r="W62" s="18"/>
      <c r="X62" s="17"/>
    </row>
    <row r="63" spans="1:24" x14ac:dyDescent="0.2">
      <c r="A63" s="1">
        <v>34731</v>
      </c>
      <c r="B63" s="2">
        <v>96983.2</v>
      </c>
      <c r="E63" s="1">
        <v>34731</v>
      </c>
      <c r="F63">
        <v>1.65</v>
      </c>
      <c r="G63" s="3">
        <f t="shared" si="4"/>
        <v>1.02270065</v>
      </c>
      <c r="I63">
        <v>3</v>
      </c>
      <c r="K63" s="15" t="s">
        <v>46</v>
      </c>
      <c r="W63" s="18"/>
      <c r="X63" s="17"/>
    </row>
    <row r="64" spans="1:24" x14ac:dyDescent="0.2">
      <c r="A64" s="1">
        <v>34759</v>
      </c>
      <c r="B64" s="2">
        <v>157007.5</v>
      </c>
      <c r="E64" s="1">
        <v>34759</v>
      </c>
      <c r="F64">
        <v>1.22</v>
      </c>
      <c r="G64" s="3">
        <f t="shared" si="4"/>
        <v>1.03517759793</v>
      </c>
      <c r="I64">
        <v>4</v>
      </c>
      <c r="K64" s="15"/>
      <c r="W64" s="18"/>
      <c r="X64" s="17"/>
    </row>
    <row r="65" spans="1:24" x14ac:dyDescent="0.2">
      <c r="A65" s="1">
        <v>34790</v>
      </c>
      <c r="B65" s="2">
        <v>214797</v>
      </c>
      <c r="E65" s="1">
        <v>34790</v>
      </c>
      <c r="F65">
        <v>1.74</v>
      </c>
      <c r="G65" s="3">
        <f t="shared" si="4"/>
        <v>1.0531896881339819</v>
      </c>
      <c r="I65">
        <v>5</v>
      </c>
      <c r="K65" s="15"/>
      <c r="W65" s="18"/>
      <c r="X65" s="17"/>
    </row>
    <row r="66" spans="1:24" x14ac:dyDescent="0.2">
      <c r="A66" s="1">
        <v>34820</v>
      </c>
      <c r="B66" s="2">
        <v>271147.5</v>
      </c>
      <c r="E66" s="1">
        <v>34820</v>
      </c>
      <c r="F66">
        <v>1.54</v>
      </c>
      <c r="G66" s="3">
        <f t="shared" si="4"/>
        <v>1.0694088093312453</v>
      </c>
      <c r="I66">
        <v>6</v>
      </c>
      <c r="K66" s="15" t="s">
        <v>47</v>
      </c>
      <c r="W66" s="18"/>
      <c r="X66" s="17"/>
    </row>
    <row r="67" spans="1:24" x14ac:dyDescent="0.2">
      <c r="A67" s="1">
        <v>34851</v>
      </c>
      <c r="B67" s="2">
        <v>327873.7</v>
      </c>
      <c r="E67" s="1">
        <v>34851</v>
      </c>
      <c r="F67">
        <v>1.44</v>
      </c>
      <c r="G67" s="3">
        <f t="shared" si="4"/>
        <v>1.0848082961856151</v>
      </c>
      <c r="I67">
        <v>7</v>
      </c>
      <c r="W67" s="18"/>
      <c r="X67" s="17"/>
    </row>
    <row r="68" spans="1:24" x14ac:dyDescent="0.2">
      <c r="A68" s="1">
        <v>34881</v>
      </c>
      <c r="B68" s="2">
        <v>386661.7</v>
      </c>
      <c r="E68" s="1">
        <v>34881</v>
      </c>
      <c r="F68">
        <v>2.2200000000000002</v>
      </c>
      <c r="G68" s="3">
        <f t="shared" si="4"/>
        <v>1.1088910403609358</v>
      </c>
      <c r="I68">
        <v>8</v>
      </c>
      <c r="K68" s="19" t="s">
        <v>48</v>
      </c>
      <c r="W68" s="18"/>
      <c r="X68" s="17"/>
    </row>
    <row r="69" spans="1:24" x14ac:dyDescent="0.2">
      <c r="A69" s="1">
        <v>34912</v>
      </c>
      <c r="B69" s="2">
        <v>447612.1</v>
      </c>
      <c r="E69" s="1">
        <v>34912</v>
      </c>
      <c r="F69">
        <v>2.11</v>
      </c>
      <c r="G69" s="3">
        <f t="shared" si="4"/>
        <v>1.1322886413125515</v>
      </c>
      <c r="I69">
        <v>9</v>
      </c>
      <c r="W69" s="18"/>
      <c r="X69" s="17"/>
    </row>
    <row r="70" spans="1:24" x14ac:dyDescent="0.2">
      <c r="A70" s="1">
        <v>34943</v>
      </c>
      <c r="B70" s="2">
        <v>508222.9</v>
      </c>
      <c r="E70" s="1">
        <v>34943</v>
      </c>
      <c r="F70">
        <v>0.12</v>
      </c>
      <c r="G70" s="3">
        <f t="shared" si="4"/>
        <v>1.1336473876821267</v>
      </c>
      <c r="I70">
        <v>10</v>
      </c>
      <c r="K70" s="19" t="s">
        <v>49</v>
      </c>
      <c r="W70" s="18"/>
      <c r="X70" s="17"/>
    </row>
    <row r="71" spans="1:24" x14ac:dyDescent="0.2">
      <c r="A71" s="1">
        <v>34973</v>
      </c>
      <c r="B71" s="2">
        <v>571651</v>
      </c>
      <c r="E71" s="1">
        <v>34973</v>
      </c>
      <c r="F71">
        <v>-0.03</v>
      </c>
      <c r="G71" s="3">
        <f t="shared" si="4"/>
        <v>1.1333072934658222</v>
      </c>
      <c r="I71">
        <v>11</v>
      </c>
      <c r="K71" s="19" t="s">
        <v>50</v>
      </c>
      <c r="W71" s="18"/>
      <c r="X71" s="17"/>
    </row>
    <row r="72" spans="1:24" x14ac:dyDescent="0.2">
      <c r="A72" s="1">
        <v>35004</v>
      </c>
      <c r="B72" s="2">
        <v>639413.9</v>
      </c>
      <c r="E72" s="1">
        <v>35004</v>
      </c>
      <c r="F72">
        <v>0.8</v>
      </c>
      <c r="G72" s="3">
        <f t="shared" si="4"/>
        <v>1.1423737518135488</v>
      </c>
      <c r="I72">
        <v>12</v>
      </c>
      <c r="K72" s="19" t="s">
        <v>51</v>
      </c>
      <c r="W72" s="18"/>
      <c r="X72" s="17"/>
    </row>
    <row r="73" spans="1:24" x14ac:dyDescent="0.2">
      <c r="A73" s="1">
        <v>35034</v>
      </c>
      <c r="B73" s="2">
        <v>705991.6</v>
      </c>
      <c r="D73" s="3">
        <f>B73/B61</f>
        <v>2.0217127661798364</v>
      </c>
      <c r="E73" s="1">
        <v>35034</v>
      </c>
      <c r="F73" s="3">
        <v>1</v>
      </c>
      <c r="G73" s="3">
        <v>1</v>
      </c>
      <c r="I73">
        <v>13</v>
      </c>
      <c r="K73" s="19" t="s">
        <v>52</v>
      </c>
      <c r="W73" s="18"/>
      <c r="X73" s="17"/>
    </row>
    <row r="74" spans="1:24" x14ac:dyDescent="0.2">
      <c r="A74" s="1">
        <v>35065</v>
      </c>
      <c r="B74" s="2">
        <v>64133.3</v>
      </c>
      <c r="E74" s="1">
        <v>35065</v>
      </c>
      <c r="F74">
        <v>1.1399999999999999</v>
      </c>
      <c r="G74" s="3">
        <f t="shared" si="4"/>
        <v>1.0114000000000001</v>
      </c>
      <c r="I74">
        <v>14</v>
      </c>
      <c r="K74" s="19" t="s">
        <v>57</v>
      </c>
      <c r="W74" s="18"/>
      <c r="X74" s="17"/>
    </row>
    <row r="75" spans="1:24" x14ac:dyDescent="0.2">
      <c r="A75" s="1">
        <v>35096</v>
      </c>
      <c r="B75" s="2">
        <v>126335.5</v>
      </c>
      <c r="E75" s="1">
        <v>35096</v>
      </c>
      <c r="F75">
        <v>1.55</v>
      </c>
      <c r="G75" s="3">
        <f t="shared" si="4"/>
        <v>1.0270767000000001</v>
      </c>
      <c r="I75">
        <v>15</v>
      </c>
      <c r="W75" s="18"/>
      <c r="X75" s="17"/>
    </row>
    <row r="76" spans="1:24" x14ac:dyDescent="0.2">
      <c r="A76" s="1">
        <v>35125</v>
      </c>
      <c r="B76" s="2">
        <v>189323.3</v>
      </c>
      <c r="E76" s="1">
        <v>35125</v>
      </c>
      <c r="F76">
        <v>0.41</v>
      </c>
      <c r="G76" s="3">
        <f t="shared" si="4"/>
        <v>1.0312877144700001</v>
      </c>
      <c r="I76">
        <v>16</v>
      </c>
      <c r="W76" s="18"/>
      <c r="X76" s="17"/>
    </row>
    <row r="77" spans="1:24" x14ac:dyDescent="0.2">
      <c r="A77" s="1">
        <v>35156</v>
      </c>
      <c r="B77" s="2">
        <v>253342.4</v>
      </c>
      <c r="E77" s="1">
        <v>35156</v>
      </c>
      <c r="F77">
        <v>0.25</v>
      </c>
      <c r="G77" s="3">
        <f t="shared" si="4"/>
        <v>1.0338659337561751</v>
      </c>
      <c r="I77">
        <v>17</v>
      </c>
      <c r="K77" s="19" t="s">
        <v>53</v>
      </c>
      <c r="W77" s="18"/>
      <c r="X77" s="17"/>
    </row>
    <row r="78" spans="1:24" x14ac:dyDescent="0.2">
      <c r="A78" s="1">
        <v>35186</v>
      </c>
      <c r="B78" s="2">
        <v>322831</v>
      </c>
      <c r="E78" s="1">
        <v>35186</v>
      </c>
      <c r="F78">
        <v>1.35</v>
      </c>
      <c r="G78" s="3">
        <f t="shared" si="4"/>
        <v>1.0478231238618836</v>
      </c>
      <c r="I78">
        <v>18</v>
      </c>
      <c r="K78" s="19" t="s">
        <v>55</v>
      </c>
      <c r="W78" s="18"/>
      <c r="X78" s="17"/>
    </row>
    <row r="79" spans="1:24" x14ac:dyDescent="0.2">
      <c r="A79" s="1">
        <v>35217</v>
      </c>
      <c r="B79" s="2">
        <v>393934</v>
      </c>
      <c r="E79" s="1">
        <v>35217</v>
      </c>
      <c r="F79">
        <v>1.08</v>
      </c>
      <c r="G79" s="3">
        <f t="shared" si="4"/>
        <v>1.0591396135995919</v>
      </c>
      <c r="I79">
        <v>19</v>
      </c>
      <c r="K79" s="19" t="s">
        <v>56</v>
      </c>
      <c r="W79" s="18"/>
      <c r="X79" s="17"/>
    </row>
    <row r="80" spans="1:24" x14ac:dyDescent="0.2">
      <c r="A80" s="1">
        <v>35247</v>
      </c>
      <c r="B80" s="2">
        <v>468903.9</v>
      </c>
      <c r="E80" s="1">
        <v>35247</v>
      </c>
      <c r="F80">
        <v>1.21</v>
      </c>
      <c r="G80" s="3">
        <f t="shared" si="4"/>
        <v>1.0719552029241468</v>
      </c>
      <c r="I80">
        <v>20</v>
      </c>
      <c r="W80" s="18"/>
      <c r="X80" s="17"/>
    </row>
    <row r="81" spans="1:24" x14ac:dyDescent="0.2">
      <c r="A81" s="1">
        <v>35278</v>
      </c>
      <c r="B81" s="2">
        <v>543702.69999999995</v>
      </c>
      <c r="E81" s="1">
        <v>35278</v>
      </c>
      <c r="F81">
        <v>0.7</v>
      </c>
      <c r="G81" s="3">
        <f t="shared" si="4"/>
        <v>1.0794588893446158</v>
      </c>
      <c r="I81">
        <v>21</v>
      </c>
      <c r="W81" s="18"/>
      <c r="X81" s="17"/>
    </row>
    <row r="82" spans="1:24" x14ac:dyDescent="0.2">
      <c r="A82" s="1">
        <v>35309</v>
      </c>
      <c r="B82" s="2">
        <v>615447.30000000005</v>
      </c>
      <c r="E82" s="1">
        <v>35309</v>
      </c>
      <c r="F82">
        <v>0.09</v>
      </c>
      <c r="G82" s="3">
        <f t="shared" si="4"/>
        <v>1.0804304023450257</v>
      </c>
      <c r="I82">
        <v>22</v>
      </c>
      <c r="K82" s="19" t="s">
        <v>54</v>
      </c>
      <c r="W82" s="18"/>
      <c r="X82" s="17"/>
    </row>
    <row r="83" spans="1:24" x14ac:dyDescent="0.2">
      <c r="A83" s="1">
        <v>35339</v>
      </c>
      <c r="B83" s="2">
        <v>692647.3</v>
      </c>
      <c r="E83" s="1">
        <v>35339</v>
      </c>
      <c r="F83">
        <v>0.17</v>
      </c>
      <c r="G83" s="3">
        <f t="shared" si="4"/>
        <v>1.0822671340290124</v>
      </c>
      <c r="I83">
        <v>23</v>
      </c>
      <c r="W83" s="18"/>
      <c r="X83" s="17"/>
    </row>
    <row r="84" spans="1:24" x14ac:dyDescent="0.2">
      <c r="A84" s="1">
        <v>35370</v>
      </c>
      <c r="B84" s="2">
        <v>773096.5</v>
      </c>
      <c r="E84" s="1">
        <v>35370</v>
      </c>
      <c r="F84">
        <v>0.15</v>
      </c>
      <c r="G84" s="3">
        <f t="shared" si="4"/>
        <v>1.083890534730056</v>
      </c>
      <c r="I84">
        <v>24</v>
      </c>
      <c r="W84" s="18"/>
      <c r="X84" s="17"/>
    </row>
    <row r="85" spans="1:24" x14ac:dyDescent="0.2">
      <c r="A85" s="1">
        <v>35400</v>
      </c>
      <c r="B85" s="2">
        <v>854763.6</v>
      </c>
      <c r="D85" s="3">
        <f>B85/B73</f>
        <v>1.21072771970658</v>
      </c>
      <c r="E85" s="1">
        <v>35400</v>
      </c>
      <c r="F85">
        <v>0.38</v>
      </c>
      <c r="G85" s="3">
        <v>1</v>
      </c>
      <c r="I85">
        <v>25</v>
      </c>
      <c r="W85" s="18"/>
      <c r="X85" s="17"/>
    </row>
    <row r="86" spans="1:24" x14ac:dyDescent="0.2">
      <c r="A86" s="1">
        <v>35431</v>
      </c>
      <c r="B86" s="2">
        <v>77582.600000000006</v>
      </c>
      <c r="E86" s="1">
        <v>35431</v>
      </c>
      <c r="F86">
        <v>1.73</v>
      </c>
      <c r="G86" s="3">
        <f t="shared" si="4"/>
        <v>1.0173000000000001</v>
      </c>
      <c r="I86">
        <v>26</v>
      </c>
      <c r="W86" s="18"/>
      <c r="X86" s="17"/>
    </row>
    <row r="87" spans="1:24" x14ac:dyDescent="0.2">
      <c r="A87" s="1">
        <v>35462</v>
      </c>
      <c r="B87" s="2">
        <v>148655.4</v>
      </c>
      <c r="E87" s="1">
        <v>35462</v>
      </c>
      <c r="F87">
        <v>0.73</v>
      </c>
      <c r="G87" s="3">
        <f t="shared" si="4"/>
        <v>1.0247262900000003</v>
      </c>
      <c r="W87" s="18"/>
      <c r="X87" s="17"/>
    </row>
    <row r="88" spans="1:24" x14ac:dyDescent="0.2">
      <c r="A88" s="1">
        <v>35490</v>
      </c>
      <c r="B88" s="2">
        <v>219117</v>
      </c>
      <c r="E88" s="1">
        <v>35490</v>
      </c>
      <c r="F88">
        <v>0.93</v>
      </c>
      <c r="G88" s="3">
        <f t="shared" si="4"/>
        <v>1.0342562444970003</v>
      </c>
      <c r="W88" s="18"/>
      <c r="X88" s="17"/>
    </row>
    <row r="89" spans="1:24" x14ac:dyDescent="0.2">
      <c r="A89" s="1">
        <v>35521</v>
      </c>
      <c r="B89" s="2">
        <v>292693.40000000002</v>
      </c>
      <c r="E89" s="1">
        <v>35521</v>
      </c>
      <c r="F89">
        <v>0.77</v>
      </c>
      <c r="G89" s="3">
        <f t="shared" si="4"/>
        <v>1.0422200175796272</v>
      </c>
      <c r="W89" s="18"/>
      <c r="X89" s="17"/>
    </row>
    <row r="90" spans="1:24" x14ac:dyDescent="0.2">
      <c r="A90" s="1">
        <v>35551</v>
      </c>
      <c r="B90" s="2">
        <v>370804.2</v>
      </c>
      <c r="E90" s="1">
        <v>35551</v>
      </c>
      <c r="F90">
        <v>0.3</v>
      </c>
      <c r="G90" s="3">
        <f t="shared" si="4"/>
        <v>1.0453466776323661</v>
      </c>
      <c r="W90" s="18"/>
      <c r="X90" s="17"/>
    </row>
    <row r="91" spans="1:24" x14ac:dyDescent="0.2">
      <c r="A91" s="1">
        <v>35582</v>
      </c>
      <c r="B91" s="2">
        <v>452006.6</v>
      </c>
      <c r="E91" s="1">
        <v>35582</v>
      </c>
      <c r="F91">
        <v>0.59</v>
      </c>
      <c r="G91" s="3">
        <f t="shared" si="4"/>
        <v>1.0515142230303971</v>
      </c>
      <c r="W91" s="18"/>
      <c r="X91" s="17"/>
    </row>
    <row r="92" spans="1:24" x14ac:dyDescent="0.2">
      <c r="A92" s="1">
        <v>35612</v>
      </c>
      <c r="B92" s="2">
        <v>534065.30000000005</v>
      </c>
      <c r="E92" s="1">
        <v>35612</v>
      </c>
      <c r="F92">
        <v>0.11</v>
      </c>
      <c r="G92" s="3">
        <f t="shared" si="4"/>
        <v>1.0526708886757306</v>
      </c>
      <c r="W92" s="18"/>
      <c r="X92" s="17"/>
    </row>
    <row r="93" spans="1:24" x14ac:dyDescent="0.2">
      <c r="A93" s="1">
        <v>35643</v>
      </c>
      <c r="B93" s="2">
        <v>616197.80000000005</v>
      </c>
      <c r="E93" s="1">
        <v>35643</v>
      </c>
      <c r="F93">
        <v>0.28000000000000003</v>
      </c>
      <c r="G93" s="3">
        <f t="shared" si="4"/>
        <v>1.0556183671640225</v>
      </c>
      <c r="W93" s="18"/>
      <c r="X93" s="17"/>
    </row>
    <row r="94" spans="1:24" x14ac:dyDescent="0.2">
      <c r="A94" s="1">
        <v>35674</v>
      </c>
      <c r="B94" s="2">
        <v>698185.1</v>
      </c>
      <c r="E94" s="1">
        <v>35674</v>
      </c>
      <c r="F94">
        <v>0.27</v>
      </c>
      <c r="G94" s="3">
        <f t="shared" si="4"/>
        <v>1.0584685367553652</v>
      </c>
      <c r="W94" s="18"/>
      <c r="X94" s="17"/>
    </row>
    <row r="95" spans="1:24" x14ac:dyDescent="0.2">
      <c r="A95" s="1">
        <v>35704</v>
      </c>
      <c r="B95" s="2">
        <v>785482.3</v>
      </c>
      <c r="E95" s="1">
        <v>35704</v>
      </c>
      <c r="F95">
        <v>0.35</v>
      </c>
      <c r="G95" s="3">
        <f t="shared" si="4"/>
        <v>1.062173176634009</v>
      </c>
      <c r="W95" s="18"/>
      <c r="X95" s="17"/>
    </row>
    <row r="96" spans="1:24" x14ac:dyDescent="0.2">
      <c r="A96" s="1">
        <v>35735</v>
      </c>
      <c r="B96" s="2">
        <v>870872.4</v>
      </c>
      <c r="E96" s="1">
        <v>35735</v>
      </c>
      <c r="F96">
        <v>0.49</v>
      </c>
      <c r="G96" s="3">
        <f t="shared" si="4"/>
        <v>1.0673778251995156</v>
      </c>
      <c r="W96" s="18"/>
      <c r="X96" s="17"/>
    </row>
    <row r="97" spans="1:24" x14ac:dyDescent="0.2">
      <c r="A97" s="1">
        <v>35765</v>
      </c>
      <c r="B97" s="2">
        <v>952089.2</v>
      </c>
      <c r="D97" s="3">
        <f>B97/B85</f>
        <v>1.1138625931193138</v>
      </c>
      <c r="E97" s="1">
        <v>35765</v>
      </c>
      <c r="F97">
        <v>0.72</v>
      </c>
      <c r="G97" s="3">
        <v>1</v>
      </c>
      <c r="W97" s="18"/>
      <c r="X97" s="17"/>
    </row>
    <row r="98" spans="1:24" x14ac:dyDescent="0.2">
      <c r="A98" s="1">
        <v>35796</v>
      </c>
      <c r="B98" s="2">
        <v>79363.899999999994</v>
      </c>
      <c r="E98" s="1">
        <v>35796</v>
      </c>
      <c r="F98">
        <v>0.86</v>
      </c>
      <c r="G98" s="3">
        <f t="shared" si="4"/>
        <v>1.0085999999999999</v>
      </c>
      <c r="W98" s="18"/>
      <c r="X98" s="17"/>
    </row>
    <row r="99" spans="1:24" x14ac:dyDescent="0.2">
      <c r="A99" s="1">
        <v>35827</v>
      </c>
      <c r="B99" s="2">
        <v>155192</v>
      </c>
      <c r="E99" s="1">
        <v>35827</v>
      </c>
      <c r="F99">
        <v>0.49</v>
      </c>
      <c r="G99" s="3">
        <f t="shared" si="4"/>
        <v>1.0135421399999998</v>
      </c>
      <c r="W99" s="18"/>
      <c r="X99" s="17"/>
    </row>
    <row r="100" spans="1:24" x14ac:dyDescent="0.2">
      <c r="A100" s="1">
        <v>35855</v>
      </c>
      <c r="B100" s="2">
        <v>235700.7</v>
      </c>
      <c r="E100" s="1">
        <v>35855</v>
      </c>
      <c r="F100">
        <v>0.13</v>
      </c>
      <c r="G100" s="3">
        <f t="shared" si="4"/>
        <v>1.0148597447819998</v>
      </c>
      <c r="W100" s="18"/>
      <c r="X100" s="17"/>
    </row>
    <row r="101" spans="1:24" x14ac:dyDescent="0.2">
      <c r="A101" s="1">
        <v>35886</v>
      </c>
      <c r="B101" s="2">
        <v>316866.8</v>
      </c>
      <c r="E101" s="1">
        <v>35886</v>
      </c>
      <c r="F101">
        <v>0.16</v>
      </c>
      <c r="G101" s="3">
        <f t="shared" si="4"/>
        <v>1.0164835203736511</v>
      </c>
      <c r="W101" s="18"/>
      <c r="X101" s="17"/>
    </row>
    <row r="102" spans="1:24" x14ac:dyDescent="0.2">
      <c r="A102" s="1">
        <v>35916</v>
      </c>
      <c r="B102" s="2">
        <v>402074.2</v>
      </c>
      <c r="E102" s="1">
        <v>35916</v>
      </c>
      <c r="F102">
        <v>0.12</v>
      </c>
      <c r="G102" s="3">
        <f t="shared" si="4"/>
        <v>1.0177033005980995</v>
      </c>
      <c r="W102" s="18"/>
      <c r="X102" s="17"/>
    </row>
    <row r="103" spans="1:24" x14ac:dyDescent="0.2">
      <c r="A103" s="1">
        <v>35947</v>
      </c>
      <c r="B103" s="2">
        <v>487636.6</v>
      </c>
      <c r="E103" s="1">
        <v>35947</v>
      </c>
      <c r="F103">
        <v>0.36</v>
      </c>
      <c r="G103" s="3">
        <f t="shared" si="4"/>
        <v>1.0213670324802528</v>
      </c>
      <c r="W103" s="18"/>
      <c r="X103" s="17"/>
    </row>
    <row r="104" spans="1:24" x14ac:dyDescent="0.2">
      <c r="A104" s="1">
        <v>35977</v>
      </c>
      <c r="B104" s="2">
        <v>574575</v>
      </c>
      <c r="E104" s="1">
        <v>35977</v>
      </c>
      <c r="F104">
        <v>0</v>
      </c>
      <c r="G104" s="3">
        <f t="shared" si="4"/>
        <v>1.0213670324802528</v>
      </c>
      <c r="W104" s="18"/>
      <c r="X104" s="17"/>
    </row>
    <row r="105" spans="1:24" x14ac:dyDescent="0.2">
      <c r="A105" s="1">
        <v>36008</v>
      </c>
      <c r="B105" s="2">
        <v>660946.30000000005</v>
      </c>
      <c r="E105" s="1">
        <v>36008</v>
      </c>
      <c r="F105">
        <v>-0.2</v>
      </c>
      <c r="G105" s="3">
        <f t="shared" si="4"/>
        <v>1.0193242984152924</v>
      </c>
      <c r="W105" s="18"/>
      <c r="X105" s="17"/>
    </row>
    <row r="106" spans="1:24" x14ac:dyDescent="0.2">
      <c r="A106" s="1">
        <v>36039</v>
      </c>
      <c r="B106" s="2">
        <v>745679.9</v>
      </c>
      <c r="E106" s="1">
        <v>36039</v>
      </c>
      <c r="F106">
        <v>-0.28999999999999998</v>
      </c>
      <c r="G106" s="3">
        <f t="shared" si="4"/>
        <v>1.0163682579498881</v>
      </c>
      <c r="W106" s="18"/>
      <c r="X106" s="17"/>
    </row>
    <row r="107" spans="1:24" x14ac:dyDescent="0.2">
      <c r="A107" s="1">
        <v>36069</v>
      </c>
      <c r="B107" s="2">
        <v>832982.7</v>
      </c>
      <c r="E107" s="1">
        <v>36069</v>
      </c>
      <c r="F107">
        <v>0.17</v>
      </c>
      <c r="G107" s="3">
        <f t="shared" si="4"/>
        <v>1.0180960839884028</v>
      </c>
      <c r="W107" s="18"/>
      <c r="X107" s="17"/>
    </row>
    <row r="108" spans="1:24" x14ac:dyDescent="0.2">
      <c r="A108" s="1">
        <v>36100</v>
      </c>
      <c r="B108" s="2">
        <v>919299.2</v>
      </c>
      <c r="E108" s="1">
        <v>36100</v>
      </c>
      <c r="F108">
        <v>-0.08</v>
      </c>
      <c r="G108" s="3">
        <f t="shared" si="4"/>
        <v>1.0172816071212121</v>
      </c>
      <c r="W108" s="18"/>
      <c r="X108" s="17"/>
    </row>
    <row r="109" spans="1:24" x14ac:dyDescent="0.2">
      <c r="A109" s="1">
        <v>36130</v>
      </c>
      <c r="B109" s="2">
        <v>1002351</v>
      </c>
      <c r="D109" s="3">
        <f>B109/B97</f>
        <v>1.0527910620139374</v>
      </c>
      <c r="E109" s="1">
        <v>36130</v>
      </c>
      <c r="F109">
        <v>-7.0000000000000007E-2</v>
      </c>
      <c r="G109" s="3">
        <v>1</v>
      </c>
      <c r="W109" s="18"/>
      <c r="X109" s="17"/>
    </row>
    <row r="110" spans="1:24" x14ac:dyDescent="0.2">
      <c r="A110" s="1">
        <v>36161</v>
      </c>
      <c r="B110" s="2">
        <v>80936.3</v>
      </c>
      <c r="E110" s="1">
        <v>36161</v>
      </c>
      <c r="F110">
        <v>0.89</v>
      </c>
      <c r="G110" s="3">
        <f>G109*(1+(F110/100))</f>
        <v>1.0088999999999999</v>
      </c>
      <c r="W110" s="18"/>
      <c r="X110" s="17"/>
    </row>
    <row r="111" spans="1:24" x14ac:dyDescent="0.2">
      <c r="A111" s="1">
        <v>36192</v>
      </c>
      <c r="B111" s="2">
        <v>161865.4</v>
      </c>
      <c r="E111" s="1">
        <v>36192</v>
      </c>
      <c r="F111">
        <v>2.64</v>
      </c>
      <c r="G111" s="3">
        <f>G110*(1+(F111/100))</f>
        <v>1.0355349599999999</v>
      </c>
      <c r="W111" s="18"/>
      <c r="X111" s="17"/>
    </row>
    <row r="112" spans="1:24" x14ac:dyDescent="0.2">
      <c r="A112" s="1">
        <v>36220</v>
      </c>
      <c r="B112" s="2">
        <v>250668</v>
      </c>
      <c r="E112" s="1">
        <v>36220</v>
      </c>
      <c r="F112">
        <v>3.51</v>
      </c>
      <c r="G112" s="3">
        <f>G111*(1+(F112/100))</f>
        <v>1.0718822370959997</v>
      </c>
      <c r="W112" s="18"/>
      <c r="X112" s="17"/>
    </row>
    <row r="113" spans="1:24" x14ac:dyDescent="0.2">
      <c r="A113" s="1">
        <v>36251</v>
      </c>
      <c r="B113" s="2">
        <v>338407</v>
      </c>
      <c r="E113" s="1">
        <v>36251</v>
      </c>
      <c r="F113">
        <v>1.19</v>
      </c>
      <c r="G113" s="3">
        <f t="shared" si="4"/>
        <v>1.0846376357174421</v>
      </c>
      <c r="W113" s="18"/>
      <c r="X113" s="17"/>
    </row>
    <row r="114" spans="1:24" x14ac:dyDescent="0.2">
      <c r="A114" s="1">
        <v>36281</v>
      </c>
      <c r="B114" s="2">
        <v>427630</v>
      </c>
      <c r="E114" s="1">
        <v>36281</v>
      </c>
      <c r="F114">
        <v>-0.22</v>
      </c>
      <c r="G114" s="3">
        <f t="shared" si="4"/>
        <v>1.0822514329188637</v>
      </c>
      <c r="W114" s="18"/>
      <c r="X114" s="17"/>
    </row>
    <row r="115" spans="1:24" x14ac:dyDescent="0.2">
      <c r="A115" s="1">
        <v>36312</v>
      </c>
      <c r="B115" s="2">
        <v>519376.9</v>
      </c>
      <c r="E115" s="1">
        <v>36312</v>
      </c>
      <c r="F115">
        <v>-0.06</v>
      </c>
      <c r="G115" s="3">
        <f t="shared" si="4"/>
        <v>1.0816020820591123</v>
      </c>
      <c r="W115" s="18"/>
      <c r="X115" s="17"/>
    </row>
    <row r="116" spans="1:24" x14ac:dyDescent="0.2">
      <c r="A116" s="1">
        <v>36342</v>
      </c>
      <c r="B116" s="2">
        <v>610607.4</v>
      </c>
      <c r="E116" s="1">
        <v>36342</v>
      </c>
      <c r="F116">
        <v>1.39</v>
      </c>
      <c r="G116" s="3">
        <f t="shared" si="4"/>
        <v>1.0966363509997341</v>
      </c>
      <c r="W116" s="18"/>
      <c r="X116" s="17"/>
    </row>
    <row r="117" spans="1:24" x14ac:dyDescent="0.2">
      <c r="A117" s="1">
        <v>36373</v>
      </c>
      <c r="B117" s="2">
        <v>702890.7</v>
      </c>
      <c r="E117" s="1">
        <v>36373</v>
      </c>
      <c r="F117">
        <v>1.58</v>
      </c>
      <c r="G117" s="3">
        <f t="shared" si="4"/>
        <v>1.1139632053455299</v>
      </c>
      <c r="W117" s="18"/>
      <c r="X117" s="17"/>
    </row>
    <row r="118" spans="1:24" x14ac:dyDescent="0.2">
      <c r="A118" s="1">
        <v>36404</v>
      </c>
      <c r="B118" s="2">
        <v>793502.5</v>
      </c>
      <c r="E118" s="1">
        <v>36404</v>
      </c>
      <c r="F118">
        <v>1.49</v>
      </c>
      <c r="G118" s="3">
        <f t="shared" si="4"/>
        <v>1.1305612571051782</v>
      </c>
      <c r="W118" s="18"/>
      <c r="X118" s="17"/>
    </row>
    <row r="119" spans="1:24" x14ac:dyDescent="0.2">
      <c r="A119" s="1">
        <v>36434</v>
      </c>
      <c r="B119" s="2">
        <v>889374.9</v>
      </c>
      <c r="E119" s="1">
        <v>36434</v>
      </c>
      <c r="F119">
        <v>1.54</v>
      </c>
      <c r="G119" s="3">
        <f t="shared" si="4"/>
        <v>1.1479719004645981</v>
      </c>
      <c r="W119" s="18"/>
      <c r="X119" s="17"/>
    </row>
    <row r="120" spans="1:24" x14ac:dyDescent="0.2">
      <c r="A120" s="1">
        <v>36465</v>
      </c>
      <c r="B120" s="2">
        <v>988938</v>
      </c>
      <c r="E120" s="1">
        <v>36465</v>
      </c>
      <c r="F120">
        <v>2.21</v>
      </c>
      <c r="G120" s="3">
        <f>G119*(1+(F120/100))</f>
        <v>1.1733420794648657</v>
      </c>
      <c r="W120" s="18"/>
      <c r="X120" s="17"/>
    </row>
    <row r="121" spans="1:24" x14ac:dyDescent="0.2">
      <c r="A121" s="1">
        <v>36495</v>
      </c>
      <c r="B121" s="2">
        <v>1087710.5</v>
      </c>
      <c r="D121" s="3">
        <f>B121/B109</f>
        <v>1.0851592905080156</v>
      </c>
      <c r="E121" s="1">
        <v>36495</v>
      </c>
      <c r="F121">
        <v>2.35</v>
      </c>
      <c r="G121" s="3">
        <v>1</v>
      </c>
      <c r="W121" s="18"/>
      <c r="X121" s="17"/>
    </row>
    <row r="122" spans="1:24" x14ac:dyDescent="0.2">
      <c r="A122" s="1">
        <v>36526</v>
      </c>
      <c r="B122" s="2">
        <v>92576.6</v>
      </c>
      <c r="E122" s="1">
        <v>36526</v>
      </c>
      <c r="F122">
        <v>1.22</v>
      </c>
      <c r="G122" s="3">
        <f t="shared" si="4"/>
        <v>1.0122</v>
      </c>
      <c r="W122" s="18"/>
      <c r="X122" s="17"/>
    </row>
    <row r="123" spans="1:24" x14ac:dyDescent="0.2">
      <c r="A123" s="1">
        <v>36557</v>
      </c>
      <c r="B123" s="2">
        <v>184347</v>
      </c>
      <c r="E123" s="1">
        <v>36557</v>
      </c>
      <c r="F123">
        <v>0.55000000000000004</v>
      </c>
      <c r="G123" s="3">
        <f t="shared" si="4"/>
        <v>1.0177671000000001</v>
      </c>
      <c r="W123" s="18"/>
      <c r="X123" s="17"/>
    </row>
    <row r="124" spans="1:24" x14ac:dyDescent="0.2">
      <c r="A124" s="1">
        <v>36586</v>
      </c>
      <c r="B124" s="2">
        <v>276926.90000000002</v>
      </c>
      <c r="E124" s="1">
        <v>36586</v>
      </c>
      <c r="F124">
        <v>0.13</v>
      </c>
      <c r="G124" s="3">
        <f t="shared" ref="G124:G187" si="5">G123*(1+(F124/100))</f>
        <v>1.0190901972300002</v>
      </c>
      <c r="W124" s="18"/>
      <c r="X124" s="17"/>
    </row>
    <row r="125" spans="1:24" x14ac:dyDescent="0.2">
      <c r="A125" s="1">
        <v>36617</v>
      </c>
      <c r="B125" s="2">
        <v>368303.1</v>
      </c>
      <c r="E125" s="1">
        <v>36617</v>
      </c>
      <c r="F125">
        <v>0.35</v>
      </c>
      <c r="G125" s="3">
        <f t="shared" si="5"/>
        <v>1.0226570129203052</v>
      </c>
      <c r="W125" s="18"/>
      <c r="X125" s="17"/>
    </row>
    <row r="126" spans="1:24" x14ac:dyDescent="0.2">
      <c r="A126" s="1">
        <v>36647</v>
      </c>
      <c r="B126" s="2">
        <v>467030.1</v>
      </c>
      <c r="E126" s="1">
        <v>36647</v>
      </c>
      <c r="F126">
        <v>0.18</v>
      </c>
      <c r="G126" s="3">
        <f t="shared" si="5"/>
        <v>1.0244977955435617</v>
      </c>
      <c r="W126" s="18"/>
      <c r="X126" s="17"/>
    </row>
    <row r="127" spans="1:24" x14ac:dyDescent="0.2">
      <c r="A127" s="1">
        <v>36678</v>
      </c>
      <c r="B127" s="2">
        <v>569715.5</v>
      </c>
      <c r="E127" s="1">
        <v>36678</v>
      </c>
      <c r="F127">
        <v>0.76</v>
      </c>
      <c r="G127" s="3">
        <f t="shared" si="5"/>
        <v>1.0322839787896929</v>
      </c>
      <c r="W127" s="18"/>
      <c r="X127" s="17"/>
    </row>
    <row r="128" spans="1:24" x14ac:dyDescent="0.2">
      <c r="A128" s="1">
        <v>36708</v>
      </c>
      <c r="B128" s="2">
        <v>673125.8</v>
      </c>
      <c r="E128" s="1">
        <v>36708</v>
      </c>
      <c r="F128">
        <v>1.22</v>
      </c>
      <c r="G128" s="3">
        <f t="shared" si="5"/>
        <v>1.0448778433309271</v>
      </c>
      <c r="W128" s="18"/>
      <c r="X128" s="17"/>
    </row>
    <row r="129" spans="1:24" x14ac:dyDescent="0.2">
      <c r="A129" s="1">
        <v>36739</v>
      </c>
      <c r="B129" s="2">
        <v>778303.7</v>
      </c>
      <c r="E129" s="1">
        <v>36739</v>
      </c>
      <c r="F129">
        <v>2.52</v>
      </c>
      <c r="G129" s="3">
        <f t="shared" si="5"/>
        <v>1.0712087649828663</v>
      </c>
      <c r="W129" s="18"/>
      <c r="X129" s="17"/>
    </row>
    <row r="130" spans="1:24" x14ac:dyDescent="0.2">
      <c r="A130" s="1">
        <v>36770</v>
      </c>
      <c r="B130" s="2">
        <v>878611.3</v>
      </c>
      <c r="E130" s="1">
        <v>36770</v>
      </c>
      <c r="F130">
        <v>1.52</v>
      </c>
      <c r="G130" s="3">
        <f t="shared" si="5"/>
        <v>1.0874911382106061</v>
      </c>
      <c r="W130" s="18"/>
      <c r="X130" s="17"/>
    </row>
    <row r="131" spans="1:24" x14ac:dyDescent="0.2">
      <c r="A131" s="1">
        <v>36800</v>
      </c>
      <c r="B131" s="2">
        <v>985562.4</v>
      </c>
      <c r="E131" s="1">
        <v>36800</v>
      </c>
      <c r="F131">
        <v>0.51</v>
      </c>
      <c r="G131" s="3">
        <f t="shared" si="5"/>
        <v>1.0930373430154803</v>
      </c>
      <c r="W131" s="18"/>
      <c r="X131" s="17"/>
    </row>
    <row r="132" spans="1:24" x14ac:dyDescent="0.2">
      <c r="A132" s="1">
        <v>36831</v>
      </c>
      <c r="B132" s="2">
        <v>1093240.3999999999</v>
      </c>
      <c r="E132" s="1">
        <v>36831</v>
      </c>
      <c r="F132">
        <v>0.35</v>
      </c>
      <c r="G132" s="3">
        <f t="shared" si="5"/>
        <v>1.0968629737160345</v>
      </c>
      <c r="W132" s="18"/>
      <c r="X132" s="17"/>
    </row>
    <row r="133" spans="1:24" x14ac:dyDescent="0.2">
      <c r="A133" s="1">
        <v>36861</v>
      </c>
      <c r="B133" s="2">
        <v>1199092.1000000001</v>
      </c>
      <c r="D133" s="3">
        <f>B133/B121</f>
        <v>1.10240004118743</v>
      </c>
      <c r="E133" s="1">
        <v>36861</v>
      </c>
      <c r="F133">
        <v>0.51</v>
      </c>
      <c r="G133" s="3">
        <v>1</v>
      </c>
      <c r="W133" s="18"/>
      <c r="X133" s="17"/>
    </row>
    <row r="134" spans="1:24" x14ac:dyDescent="0.2">
      <c r="A134" s="1">
        <v>36892</v>
      </c>
      <c r="B134" s="2">
        <v>102530.7</v>
      </c>
      <c r="E134" s="1">
        <v>36892</v>
      </c>
      <c r="F134">
        <v>0.63</v>
      </c>
      <c r="G134" s="3">
        <f t="shared" si="5"/>
        <v>1.0063</v>
      </c>
      <c r="W134" s="18"/>
      <c r="X134" s="17"/>
    </row>
    <row r="135" spans="1:24" x14ac:dyDescent="0.2">
      <c r="A135" s="1">
        <v>36923</v>
      </c>
      <c r="B135" s="2">
        <v>204166</v>
      </c>
      <c r="E135" s="1">
        <v>36923</v>
      </c>
      <c r="F135">
        <v>0.4</v>
      </c>
      <c r="G135" s="3">
        <f t="shared" si="5"/>
        <v>1.0103252</v>
      </c>
      <c r="W135" s="18"/>
      <c r="X135" s="17"/>
    </row>
    <row r="136" spans="1:24" x14ac:dyDescent="0.2">
      <c r="A136" s="1">
        <v>36951</v>
      </c>
      <c r="B136" s="2">
        <v>312469.8</v>
      </c>
      <c r="E136" s="1">
        <v>36951</v>
      </c>
      <c r="F136">
        <v>0.36</v>
      </c>
      <c r="G136" s="3">
        <f t="shared" si="5"/>
        <v>1.0139623707200001</v>
      </c>
      <c r="W136" s="18"/>
      <c r="X136" s="17"/>
    </row>
    <row r="137" spans="1:24" x14ac:dyDescent="0.2">
      <c r="A137" s="1">
        <v>36982</v>
      </c>
      <c r="B137" s="2">
        <v>420041.8</v>
      </c>
      <c r="E137" s="1">
        <v>36982</v>
      </c>
      <c r="F137">
        <v>0.94</v>
      </c>
      <c r="G137" s="3">
        <f t="shared" si="5"/>
        <v>1.0234936170047682</v>
      </c>
      <c r="W137" s="18"/>
      <c r="X137" s="17"/>
    </row>
    <row r="138" spans="1:24" x14ac:dyDescent="0.2">
      <c r="A138" s="1">
        <v>37012</v>
      </c>
      <c r="B138" s="2">
        <v>531244</v>
      </c>
      <c r="E138" s="1">
        <v>37012</v>
      </c>
      <c r="F138">
        <v>1.1000000000000001</v>
      </c>
      <c r="G138" s="3">
        <f t="shared" si="5"/>
        <v>1.0347520467918205</v>
      </c>
      <c r="W138" s="18"/>
      <c r="X138" s="17"/>
    </row>
    <row r="139" spans="1:24" x14ac:dyDescent="0.2">
      <c r="A139" s="1">
        <v>37043</v>
      </c>
      <c r="B139" s="2">
        <v>636193.4</v>
      </c>
      <c r="E139" s="1">
        <v>37043</v>
      </c>
      <c r="F139">
        <v>0.69</v>
      </c>
      <c r="G139" s="3">
        <f t="shared" si="5"/>
        <v>1.041891835914684</v>
      </c>
      <c r="W139" s="18"/>
      <c r="X139" s="17"/>
    </row>
    <row r="140" spans="1:24" x14ac:dyDescent="0.2">
      <c r="A140" s="1">
        <v>37073</v>
      </c>
      <c r="B140" s="2">
        <v>746952.3</v>
      </c>
      <c r="E140" s="1">
        <v>37073</v>
      </c>
      <c r="F140">
        <v>1.32</v>
      </c>
      <c r="G140" s="3">
        <f t="shared" si="5"/>
        <v>1.0556448081487579</v>
      </c>
      <c r="W140" s="18"/>
      <c r="X140" s="17"/>
    </row>
    <row r="141" spans="1:24" x14ac:dyDescent="0.2">
      <c r="A141" s="1">
        <v>37104</v>
      </c>
      <c r="B141" s="2">
        <v>860017</v>
      </c>
      <c r="E141" s="1">
        <v>37104</v>
      </c>
      <c r="F141">
        <v>1.67</v>
      </c>
      <c r="G141" s="3">
        <f t="shared" si="5"/>
        <v>1.0732740764448421</v>
      </c>
      <c r="W141" s="18"/>
      <c r="X141" s="17"/>
    </row>
    <row r="142" spans="1:24" x14ac:dyDescent="0.2">
      <c r="A142" s="1">
        <v>37135</v>
      </c>
      <c r="B142" s="2">
        <v>968717.8</v>
      </c>
      <c r="E142" s="1">
        <v>37135</v>
      </c>
      <c r="F142">
        <v>0.63</v>
      </c>
      <c r="G142" s="3">
        <f t="shared" si="5"/>
        <v>1.0800357031264445</v>
      </c>
      <c r="W142" s="18"/>
      <c r="X142" s="17"/>
    </row>
    <row r="143" spans="1:24" x14ac:dyDescent="0.2">
      <c r="A143" s="1">
        <v>37165</v>
      </c>
      <c r="B143" s="2">
        <v>1084856.8</v>
      </c>
      <c r="E143" s="1">
        <v>37165</v>
      </c>
      <c r="F143">
        <v>0.87</v>
      </c>
      <c r="G143" s="3">
        <f t="shared" si="5"/>
        <v>1.0894320137436444</v>
      </c>
      <c r="W143" s="18"/>
      <c r="X143" s="17"/>
    </row>
    <row r="144" spans="1:24" x14ac:dyDescent="0.2">
      <c r="A144" s="1">
        <v>37196</v>
      </c>
      <c r="B144" s="2">
        <v>1202738.8</v>
      </c>
      <c r="E144" s="1">
        <v>37196</v>
      </c>
      <c r="F144">
        <v>1.27</v>
      </c>
      <c r="G144" s="3">
        <f t="shared" si="5"/>
        <v>1.1032678003181886</v>
      </c>
      <c r="W144" s="18"/>
      <c r="X144" s="17"/>
    </row>
    <row r="145" spans="1:24" x14ac:dyDescent="0.2">
      <c r="A145" s="1">
        <v>37226</v>
      </c>
      <c r="B145" s="2">
        <v>1315755.5</v>
      </c>
      <c r="D145" s="3">
        <f>B145/B133</f>
        <v>1.0972931103457357</v>
      </c>
      <c r="E145" s="1">
        <v>37226</v>
      </c>
      <c r="F145">
        <v>0.42</v>
      </c>
      <c r="G145" s="3">
        <v>1</v>
      </c>
      <c r="W145" s="18"/>
      <c r="X145" s="17"/>
    </row>
    <row r="146" spans="1:24" x14ac:dyDescent="0.2">
      <c r="A146" s="1">
        <v>37257</v>
      </c>
      <c r="B146" s="2">
        <v>112374.8</v>
      </c>
      <c r="E146" s="1">
        <v>37257</v>
      </c>
      <c r="F146">
        <v>0.26</v>
      </c>
      <c r="G146" s="3">
        <f t="shared" si="5"/>
        <v>1.0025999999999999</v>
      </c>
      <c r="W146" s="18"/>
      <c r="X146" s="17"/>
    </row>
    <row r="147" spans="1:24" x14ac:dyDescent="0.2">
      <c r="A147" s="1">
        <v>37288</v>
      </c>
      <c r="B147" s="2">
        <v>223851.9</v>
      </c>
      <c r="E147" s="1">
        <v>37288</v>
      </c>
      <c r="F147">
        <v>0.14000000000000001</v>
      </c>
      <c r="G147" s="3">
        <f t="shared" si="5"/>
        <v>1.0040036400000001</v>
      </c>
      <c r="W147" s="18"/>
      <c r="X147" s="17"/>
    </row>
    <row r="148" spans="1:24" x14ac:dyDescent="0.2">
      <c r="A148" s="1">
        <v>37316</v>
      </c>
      <c r="B148" s="2">
        <v>342296.7</v>
      </c>
      <c r="E148" s="1">
        <v>37316</v>
      </c>
      <c r="F148">
        <v>0.18</v>
      </c>
      <c r="G148" s="3">
        <f t="shared" si="5"/>
        <v>1.0058108465520001</v>
      </c>
      <c r="W148" s="18"/>
      <c r="X148" s="17"/>
    </row>
    <row r="149" spans="1:24" x14ac:dyDescent="0.2">
      <c r="A149" s="1">
        <v>37347</v>
      </c>
      <c r="B149" s="2">
        <v>462682.6</v>
      </c>
      <c r="E149" s="1">
        <v>37347</v>
      </c>
      <c r="F149">
        <v>0.36</v>
      </c>
      <c r="G149" s="3">
        <f t="shared" si="5"/>
        <v>1.0094317655995875</v>
      </c>
      <c r="W149" s="18"/>
      <c r="X149" s="17"/>
    </row>
    <row r="150" spans="1:24" x14ac:dyDescent="0.2">
      <c r="A150" s="1">
        <v>37377</v>
      </c>
      <c r="B150" s="2">
        <v>586235.1</v>
      </c>
      <c r="E150" s="1">
        <v>37377</v>
      </c>
      <c r="F150">
        <v>0.7</v>
      </c>
      <c r="G150" s="3">
        <f t="shared" si="5"/>
        <v>1.0164977879587844</v>
      </c>
      <c r="W150" s="18"/>
      <c r="X150" s="17"/>
    </row>
    <row r="151" spans="1:24" x14ac:dyDescent="0.2">
      <c r="A151" s="1">
        <v>37408</v>
      </c>
      <c r="B151" s="2">
        <v>709659.5</v>
      </c>
      <c r="E151" s="1">
        <v>37408</v>
      </c>
      <c r="F151">
        <v>1.35</v>
      </c>
      <c r="G151" s="3">
        <f t="shared" si="5"/>
        <v>1.0302205080962281</v>
      </c>
      <c r="W151" s="18"/>
      <c r="X151" s="17"/>
    </row>
    <row r="152" spans="1:24" x14ac:dyDescent="0.2">
      <c r="A152" s="1">
        <v>37438</v>
      </c>
      <c r="B152" s="2">
        <v>836516.1</v>
      </c>
      <c r="E152" s="1">
        <v>37438</v>
      </c>
      <c r="F152">
        <v>1.86</v>
      </c>
      <c r="G152" s="3">
        <f t="shared" si="5"/>
        <v>1.0493826095468179</v>
      </c>
      <c r="W152" s="18"/>
      <c r="X152" s="17"/>
    </row>
    <row r="153" spans="1:24" x14ac:dyDescent="0.2">
      <c r="A153" s="1">
        <v>37469</v>
      </c>
      <c r="B153" s="2">
        <v>964316.2</v>
      </c>
      <c r="E153" s="1">
        <v>37469</v>
      </c>
      <c r="F153">
        <v>2.2599999999999998</v>
      </c>
      <c r="G153" s="3">
        <f t="shared" si="5"/>
        <v>1.073098656522576</v>
      </c>
      <c r="W153" s="18"/>
      <c r="X153" s="17"/>
    </row>
    <row r="154" spans="1:24" x14ac:dyDescent="0.2">
      <c r="A154" s="1">
        <v>37500</v>
      </c>
      <c r="B154" s="2">
        <v>1089454</v>
      </c>
      <c r="E154" s="1">
        <v>37500</v>
      </c>
      <c r="F154">
        <v>2.4</v>
      </c>
      <c r="G154" s="3">
        <f t="shared" si="5"/>
        <v>1.0988530242791179</v>
      </c>
      <c r="W154" s="18"/>
      <c r="X154" s="17"/>
    </row>
    <row r="155" spans="1:24" x14ac:dyDescent="0.2">
      <c r="A155" s="1">
        <v>37530</v>
      </c>
      <c r="B155" s="2">
        <v>1222579.5</v>
      </c>
      <c r="E155" s="1">
        <v>37530</v>
      </c>
      <c r="F155">
        <v>3.32</v>
      </c>
      <c r="G155" s="3">
        <f t="shared" si="5"/>
        <v>1.1353349446851846</v>
      </c>
      <c r="W155" s="18"/>
      <c r="X155" s="17"/>
    </row>
    <row r="156" spans="1:24" x14ac:dyDescent="0.2">
      <c r="A156" s="1">
        <v>37561</v>
      </c>
      <c r="B156" s="2">
        <v>1358546.1</v>
      </c>
      <c r="E156" s="1">
        <v>37561</v>
      </c>
      <c r="F156">
        <v>4.7300000000000004</v>
      </c>
      <c r="G156" s="3">
        <f t="shared" si="5"/>
        <v>1.1890362875687936</v>
      </c>
      <c r="W156" s="18"/>
      <c r="X156" s="17"/>
    </row>
    <row r="157" spans="1:24" x14ac:dyDescent="0.2">
      <c r="A157" s="1">
        <v>37591</v>
      </c>
      <c r="B157" s="2">
        <v>1488787.3</v>
      </c>
      <c r="D157" s="3">
        <f>B157/B145</f>
        <v>1.1315075635252902</v>
      </c>
      <c r="E157" s="1">
        <v>37591</v>
      </c>
      <c r="F157">
        <v>4.87</v>
      </c>
      <c r="G157" s="3">
        <v>1</v>
      </c>
      <c r="W157" s="18"/>
      <c r="X157" s="17"/>
    </row>
    <row r="158" spans="1:24" x14ac:dyDescent="0.2">
      <c r="A158" s="1">
        <v>37622</v>
      </c>
      <c r="B158" s="2">
        <v>127177.5</v>
      </c>
      <c r="E158" s="1">
        <v>37622</v>
      </c>
      <c r="F158">
        <v>2.29</v>
      </c>
      <c r="G158" s="3">
        <f t="shared" si="5"/>
        <v>1.0228999999999999</v>
      </c>
      <c r="W158" s="18"/>
      <c r="X158" s="17"/>
    </row>
    <row r="159" spans="1:24" x14ac:dyDescent="0.2">
      <c r="A159" s="1">
        <v>37653</v>
      </c>
      <c r="B159" s="2">
        <v>258551.1</v>
      </c>
      <c r="E159" s="1">
        <v>37653</v>
      </c>
      <c r="F159">
        <v>2.42</v>
      </c>
      <c r="G159" s="3">
        <f t="shared" si="5"/>
        <v>1.0476541799999999</v>
      </c>
      <c r="W159" s="18"/>
      <c r="X159" s="17"/>
    </row>
    <row r="160" spans="1:24" x14ac:dyDescent="0.2">
      <c r="A160" s="1">
        <v>37681</v>
      </c>
      <c r="B160" s="2">
        <v>397241.59999999998</v>
      </c>
      <c r="E160" s="1">
        <v>37681</v>
      </c>
      <c r="F160">
        <v>1.58</v>
      </c>
      <c r="G160" s="3">
        <f t="shared" si="5"/>
        <v>1.0642071160439999</v>
      </c>
      <c r="W160" s="18"/>
      <c r="X160" s="17"/>
    </row>
    <row r="161" spans="1:24" x14ac:dyDescent="0.2">
      <c r="A161" s="1">
        <v>37712</v>
      </c>
      <c r="B161" s="2">
        <v>538629.80000000005</v>
      </c>
      <c r="E161" s="1">
        <v>37712</v>
      </c>
      <c r="F161">
        <v>1.24</v>
      </c>
      <c r="G161" s="3">
        <f t="shared" si="5"/>
        <v>1.0774032842829455</v>
      </c>
      <c r="W161" s="18"/>
      <c r="X161" s="17"/>
    </row>
    <row r="162" spans="1:24" x14ac:dyDescent="0.2">
      <c r="A162" s="1">
        <v>37742</v>
      </c>
      <c r="B162" s="2">
        <v>678235.6</v>
      </c>
      <c r="E162" s="1">
        <v>37742</v>
      </c>
      <c r="F162">
        <v>0.02</v>
      </c>
      <c r="G162" s="3">
        <f t="shared" si="5"/>
        <v>1.0776187649398021</v>
      </c>
      <c r="W162" s="18"/>
      <c r="X162" s="17"/>
    </row>
    <row r="163" spans="1:24" x14ac:dyDescent="0.2">
      <c r="A163" s="1">
        <v>37773</v>
      </c>
      <c r="B163" s="2">
        <v>816229</v>
      </c>
      <c r="E163" s="1">
        <v>37773</v>
      </c>
      <c r="F163">
        <v>-0.59</v>
      </c>
      <c r="G163" s="3">
        <f t="shared" si="5"/>
        <v>1.0712608142266573</v>
      </c>
      <c r="W163" s="18"/>
      <c r="X163" s="17"/>
    </row>
    <row r="164" spans="1:24" x14ac:dyDescent="0.2">
      <c r="A164" s="1">
        <v>37803</v>
      </c>
      <c r="B164" s="2">
        <v>962199.5</v>
      </c>
      <c r="E164" s="1">
        <v>37803</v>
      </c>
      <c r="F164">
        <v>-0.73</v>
      </c>
      <c r="G164" s="3">
        <f t="shared" si="5"/>
        <v>1.0634406102828027</v>
      </c>
      <c r="W164" s="18"/>
      <c r="X164" s="17"/>
    </row>
    <row r="165" spans="1:24" x14ac:dyDescent="0.2">
      <c r="A165" s="1">
        <v>37834</v>
      </c>
      <c r="B165" s="2">
        <v>1107018.8999999999</v>
      </c>
      <c r="E165" s="1">
        <v>37834</v>
      </c>
      <c r="F165">
        <v>0.21</v>
      </c>
      <c r="G165" s="3">
        <f t="shared" si="5"/>
        <v>1.0656738355643967</v>
      </c>
      <c r="W165" s="18"/>
      <c r="X165" s="17"/>
    </row>
    <row r="166" spans="1:24" x14ac:dyDescent="0.2">
      <c r="A166" s="1">
        <v>37865</v>
      </c>
      <c r="B166" s="2">
        <v>1255578.8</v>
      </c>
      <c r="E166" s="1">
        <v>37865</v>
      </c>
      <c r="F166">
        <v>0.95</v>
      </c>
      <c r="G166" s="3">
        <f t="shared" si="5"/>
        <v>1.0757977370022584</v>
      </c>
      <c r="W166" s="18"/>
      <c r="X166" s="17"/>
    </row>
    <row r="167" spans="1:24" x14ac:dyDescent="0.2">
      <c r="A167" s="1">
        <v>37895</v>
      </c>
      <c r="B167" s="2">
        <v>1410504.6</v>
      </c>
      <c r="E167" s="1">
        <v>37895</v>
      </c>
      <c r="F167">
        <v>0.67</v>
      </c>
      <c r="G167" s="3">
        <f t="shared" si="5"/>
        <v>1.0830055818401736</v>
      </c>
      <c r="W167" s="18"/>
      <c r="X167" s="17"/>
    </row>
    <row r="168" spans="1:24" x14ac:dyDescent="0.2">
      <c r="A168" s="1">
        <v>37926</v>
      </c>
      <c r="B168" s="2">
        <v>1564149</v>
      </c>
      <c r="E168" s="1">
        <v>37926</v>
      </c>
      <c r="F168">
        <v>0.45</v>
      </c>
      <c r="G168" s="3">
        <f t="shared" si="5"/>
        <v>1.0878791069584544</v>
      </c>
      <c r="W168" s="18"/>
      <c r="X168" s="17"/>
    </row>
    <row r="169" spans="1:24" x14ac:dyDescent="0.2">
      <c r="A169" s="1">
        <v>37956</v>
      </c>
      <c r="B169" s="2">
        <v>1717950.4</v>
      </c>
      <c r="D169" s="3">
        <f>B169/B157</f>
        <v>1.1539260175043136</v>
      </c>
      <c r="E169" s="1">
        <v>37956</v>
      </c>
      <c r="F169">
        <v>0.59</v>
      </c>
      <c r="G169" s="3">
        <v>1</v>
      </c>
      <c r="W169" s="18"/>
      <c r="X169" s="17"/>
    </row>
    <row r="170" spans="1:24" x14ac:dyDescent="0.2">
      <c r="A170" s="1">
        <v>37987</v>
      </c>
      <c r="B170" s="2">
        <v>144558.6</v>
      </c>
      <c r="E170" s="1">
        <v>37987</v>
      </c>
      <c r="F170">
        <v>0.76</v>
      </c>
      <c r="G170" s="3">
        <f t="shared" si="5"/>
        <v>1.0076000000000001</v>
      </c>
      <c r="W170" s="18"/>
      <c r="X170" s="17"/>
    </row>
    <row r="171" spans="1:24" x14ac:dyDescent="0.2">
      <c r="A171" s="1">
        <v>38018</v>
      </c>
      <c r="B171" s="2">
        <v>287419.90000000002</v>
      </c>
      <c r="E171" s="1">
        <v>38018</v>
      </c>
      <c r="F171">
        <v>0.78</v>
      </c>
      <c r="G171" s="3">
        <f t="shared" si="5"/>
        <v>1.0154592800000002</v>
      </c>
      <c r="W171" s="18"/>
      <c r="X171" s="17"/>
    </row>
    <row r="172" spans="1:24" x14ac:dyDescent="0.2">
      <c r="A172" s="1">
        <v>38047</v>
      </c>
      <c r="B172" s="2">
        <v>444783.5</v>
      </c>
      <c r="E172" s="1">
        <v>38047</v>
      </c>
      <c r="F172">
        <v>1.05</v>
      </c>
      <c r="G172" s="3">
        <f t="shared" si="5"/>
        <v>1.0261216024400002</v>
      </c>
      <c r="W172" s="18"/>
      <c r="X172" s="17"/>
    </row>
    <row r="173" spans="1:24" x14ac:dyDescent="0.2">
      <c r="A173" s="1">
        <v>38078</v>
      </c>
      <c r="B173" s="2">
        <v>601737.4</v>
      </c>
      <c r="E173" s="1">
        <v>38078</v>
      </c>
      <c r="F173">
        <v>1.2</v>
      </c>
      <c r="G173" s="3">
        <f t="shared" si="5"/>
        <v>1.0384350616692801</v>
      </c>
      <c r="W173" s="18"/>
      <c r="X173" s="17"/>
    </row>
    <row r="174" spans="1:24" x14ac:dyDescent="0.2">
      <c r="A174" s="1">
        <v>38108</v>
      </c>
      <c r="B174" s="2">
        <v>761236.3</v>
      </c>
      <c r="E174" s="1">
        <v>38108</v>
      </c>
      <c r="F174">
        <v>1.24</v>
      </c>
      <c r="G174" s="3">
        <f t="shared" si="5"/>
        <v>1.0513116564339791</v>
      </c>
      <c r="W174" s="18"/>
      <c r="X174" s="17"/>
    </row>
    <row r="175" spans="1:24" x14ac:dyDescent="0.2">
      <c r="A175" s="1">
        <v>38139</v>
      </c>
      <c r="B175" s="2">
        <v>926578.4</v>
      </c>
      <c r="E175" s="1">
        <v>38139</v>
      </c>
      <c r="F175">
        <v>1.5</v>
      </c>
      <c r="G175" s="3">
        <f t="shared" si="5"/>
        <v>1.0670813312804885</v>
      </c>
      <c r="W175" s="18"/>
      <c r="X175" s="17"/>
    </row>
    <row r="176" spans="1:24" x14ac:dyDescent="0.2">
      <c r="A176" s="1">
        <v>38169</v>
      </c>
      <c r="B176" s="2">
        <v>1097949.3</v>
      </c>
      <c r="E176" s="1">
        <v>38169</v>
      </c>
      <c r="F176">
        <v>1.31</v>
      </c>
      <c r="G176" s="3">
        <f t="shared" si="5"/>
        <v>1.081060096720263</v>
      </c>
      <c r="W176" s="18"/>
      <c r="X176" s="17"/>
    </row>
    <row r="177" spans="1:24" x14ac:dyDescent="0.2">
      <c r="A177" s="1">
        <v>38200</v>
      </c>
      <c r="B177" s="2">
        <v>1267128.2</v>
      </c>
      <c r="E177" s="1">
        <v>38200</v>
      </c>
      <c r="F177">
        <v>0.84</v>
      </c>
      <c r="G177" s="3">
        <f t="shared" si="5"/>
        <v>1.0901410015327133</v>
      </c>
      <c r="W177" s="18"/>
      <c r="X177" s="17"/>
    </row>
    <row r="178" spans="1:24" x14ac:dyDescent="0.2">
      <c r="A178" s="1">
        <v>38231</v>
      </c>
      <c r="B178" s="2">
        <v>1431830.8</v>
      </c>
      <c r="E178" s="1">
        <v>38231</v>
      </c>
      <c r="F178">
        <v>1.25</v>
      </c>
      <c r="G178" s="3">
        <f t="shared" si="5"/>
        <v>1.1037677640518722</v>
      </c>
      <c r="W178" s="18"/>
      <c r="X178" s="17"/>
    </row>
    <row r="179" spans="1:24" x14ac:dyDescent="0.2">
      <c r="A179" s="1">
        <v>38261</v>
      </c>
      <c r="B179" s="2">
        <v>1602367.3</v>
      </c>
      <c r="E179" s="1">
        <v>38261</v>
      </c>
      <c r="F179">
        <v>0.23</v>
      </c>
      <c r="G179" s="3">
        <f t="shared" si="5"/>
        <v>1.1063064299091914</v>
      </c>
      <c r="W179" s="18"/>
      <c r="X179" s="17"/>
    </row>
    <row r="180" spans="1:24" x14ac:dyDescent="0.2">
      <c r="A180" s="1">
        <v>38292</v>
      </c>
      <c r="B180" s="2">
        <v>1779288.8</v>
      </c>
      <c r="E180" s="1">
        <v>38292</v>
      </c>
      <c r="F180">
        <v>0.83</v>
      </c>
      <c r="G180" s="3">
        <f t="shared" si="5"/>
        <v>1.1154887732774377</v>
      </c>
      <c r="W180" s="18"/>
      <c r="X180" s="17"/>
    </row>
    <row r="181" spans="1:24" x14ac:dyDescent="0.2">
      <c r="A181" s="1">
        <v>38322</v>
      </c>
      <c r="B181" s="2">
        <v>1957751.2</v>
      </c>
      <c r="D181" s="3">
        <f>B181/B169</f>
        <v>1.1395854036298139</v>
      </c>
      <c r="E181" s="1">
        <v>38322</v>
      </c>
      <c r="F181">
        <v>0.77</v>
      </c>
      <c r="G181" s="3">
        <v>1</v>
      </c>
      <c r="W181" s="18"/>
      <c r="X181" s="17"/>
    </row>
    <row r="182" spans="1:24" x14ac:dyDescent="0.2">
      <c r="A182" s="1">
        <v>38353</v>
      </c>
      <c r="B182" s="2">
        <v>163540.1</v>
      </c>
      <c r="E182" s="1">
        <v>38353</v>
      </c>
      <c r="F182">
        <v>0.42</v>
      </c>
      <c r="G182" s="3">
        <f t="shared" si="5"/>
        <v>1.0042</v>
      </c>
      <c r="W182" s="18"/>
      <c r="X182" s="17"/>
    </row>
    <row r="183" spans="1:24" x14ac:dyDescent="0.2">
      <c r="A183" s="1">
        <v>38384</v>
      </c>
      <c r="B183" s="2">
        <v>324241.7</v>
      </c>
      <c r="E183" s="1">
        <v>38384</v>
      </c>
      <c r="F183">
        <v>0.31</v>
      </c>
      <c r="G183" s="3">
        <f t="shared" si="5"/>
        <v>1.00731302</v>
      </c>
      <c r="W183" s="18"/>
      <c r="X183" s="17"/>
    </row>
    <row r="184" spans="1:24" x14ac:dyDescent="0.2">
      <c r="A184" s="1">
        <v>38412</v>
      </c>
      <c r="B184" s="2">
        <v>499710.4</v>
      </c>
      <c r="E184" s="1">
        <v>38412</v>
      </c>
      <c r="F184">
        <v>0.67</v>
      </c>
      <c r="G184" s="3">
        <f t="shared" si="5"/>
        <v>1.014062017234</v>
      </c>
      <c r="W184" s="18"/>
      <c r="X184" s="17"/>
    </row>
    <row r="185" spans="1:24" x14ac:dyDescent="0.2">
      <c r="A185" s="1">
        <v>38443</v>
      </c>
      <c r="B185" s="2">
        <v>676889.3</v>
      </c>
      <c r="E185" s="1">
        <v>38443</v>
      </c>
      <c r="F185">
        <v>1.17</v>
      </c>
      <c r="G185" s="3">
        <f t="shared" si="5"/>
        <v>1.0259265428356379</v>
      </c>
      <c r="W185" s="18"/>
      <c r="X185" s="17"/>
    </row>
    <row r="186" spans="1:24" x14ac:dyDescent="0.2">
      <c r="A186" s="1">
        <v>38473</v>
      </c>
      <c r="B186" s="2">
        <v>854386</v>
      </c>
      <c r="E186" s="1">
        <v>38473</v>
      </c>
      <c r="F186">
        <v>0</v>
      </c>
      <c r="G186" s="3">
        <f t="shared" si="5"/>
        <v>1.0259265428356379</v>
      </c>
      <c r="W186" s="18"/>
      <c r="X186" s="17"/>
    </row>
    <row r="187" spans="1:24" x14ac:dyDescent="0.2">
      <c r="A187" s="1">
        <v>38504</v>
      </c>
      <c r="B187" s="2">
        <v>1035267.8</v>
      </c>
      <c r="E187" s="1">
        <v>38504</v>
      </c>
      <c r="F187">
        <v>-0.41</v>
      </c>
      <c r="G187" s="3">
        <f t="shared" si="5"/>
        <v>1.0217202440100117</v>
      </c>
      <c r="W187" s="18"/>
      <c r="X187" s="17"/>
    </row>
    <row r="188" spans="1:24" x14ac:dyDescent="0.2">
      <c r="A188" s="1">
        <v>38534</v>
      </c>
      <c r="B188" s="2">
        <v>1219341.5</v>
      </c>
      <c r="E188" s="1">
        <v>38534</v>
      </c>
      <c r="F188">
        <v>-0.37</v>
      </c>
      <c r="G188" s="3">
        <f t="shared" ref="G188:G251" si="6">G187*(1+(F188/100))</f>
        <v>1.0179398791071745</v>
      </c>
      <c r="W188" s="18"/>
      <c r="X188" s="17"/>
    </row>
    <row r="189" spans="1:24" x14ac:dyDescent="0.2">
      <c r="A189" s="1">
        <v>38565</v>
      </c>
      <c r="B189" s="2">
        <v>1406588.1</v>
      </c>
      <c r="E189" s="1">
        <v>38565</v>
      </c>
      <c r="F189">
        <v>-0.52</v>
      </c>
      <c r="G189" s="3">
        <f t="shared" si="6"/>
        <v>1.0126465917358172</v>
      </c>
      <c r="W189" s="18"/>
      <c r="X189" s="17"/>
    </row>
    <row r="190" spans="1:24" x14ac:dyDescent="0.2">
      <c r="A190" s="1">
        <v>38596</v>
      </c>
      <c r="B190" s="2">
        <v>1588126.9</v>
      </c>
      <c r="E190" s="1">
        <v>38596</v>
      </c>
      <c r="F190">
        <v>-0.69</v>
      </c>
      <c r="G190" s="3">
        <f t="shared" si="6"/>
        <v>1.00565933025284</v>
      </c>
      <c r="W190" s="18"/>
      <c r="X190" s="17"/>
    </row>
    <row r="191" spans="1:24" x14ac:dyDescent="0.2">
      <c r="A191" s="1">
        <v>38626</v>
      </c>
      <c r="B191" s="2">
        <v>1777309.9</v>
      </c>
      <c r="E191" s="1">
        <v>38626</v>
      </c>
      <c r="F191">
        <v>0.48</v>
      </c>
      <c r="G191" s="3">
        <f t="shared" si="6"/>
        <v>1.0104864950380537</v>
      </c>
      <c r="W191" s="18"/>
      <c r="X191" s="17"/>
    </row>
    <row r="192" spans="1:24" x14ac:dyDescent="0.2">
      <c r="A192" s="1">
        <v>38657</v>
      </c>
      <c r="B192" s="2">
        <v>1972104.4</v>
      </c>
      <c r="E192" s="1">
        <v>38657</v>
      </c>
      <c r="F192">
        <v>0.35</v>
      </c>
      <c r="G192" s="3">
        <f t="shared" si="6"/>
        <v>1.0140231977706868</v>
      </c>
      <c r="W192" s="18"/>
      <c r="X192" s="17"/>
    </row>
    <row r="193" spans="1:24" x14ac:dyDescent="0.2">
      <c r="A193" s="1">
        <v>38687</v>
      </c>
      <c r="B193" s="2">
        <v>2170584.5</v>
      </c>
      <c r="D193" s="3">
        <f>B193/B181</f>
        <v>1.1087131500672813</v>
      </c>
      <c r="E193" s="1">
        <v>38687</v>
      </c>
      <c r="F193">
        <v>0.06</v>
      </c>
      <c r="G193" s="3">
        <v>1</v>
      </c>
      <c r="W193" s="18"/>
      <c r="X193" s="17"/>
    </row>
    <row r="194" spans="1:24" x14ac:dyDescent="0.2">
      <c r="A194" s="1">
        <v>38718</v>
      </c>
      <c r="B194" s="2">
        <v>185564.79999999999</v>
      </c>
      <c r="E194" s="1">
        <v>38718</v>
      </c>
      <c r="F194">
        <v>0.84</v>
      </c>
      <c r="G194" s="3">
        <f t="shared" si="6"/>
        <v>1.0084</v>
      </c>
      <c r="W194" s="18"/>
      <c r="X194" s="17"/>
    </row>
    <row r="195" spans="1:24" x14ac:dyDescent="0.2">
      <c r="A195" s="1">
        <v>38749</v>
      </c>
      <c r="B195" s="2">
        <v>364047.1</v>
      </c>
      <c r="E195" s="1">
        <v>38749</v>
      </c>
      <c r="F195">
        <v>0.17</v>
      </c>
      <c r="G195" s="3">
        <f t="shared" si="6"/>
        <v>1.01011428</v>
      </c>
      <c r="W195" s="18"/>
      <c r="X195" s="17"/>
    </row>
    <row r="196" spans="1:24" x14ac:dyDescent="0.2">
      <c r="A196" s="1">
        <v>38777</v>
      </c>
      <c r="B196" s="2">
        <v>554270.5</v>
      </c>
      <c r="E196" s="1">
        <v>38777</v>
      </c>
      <c r="F196">
        <v>-0.03</v>
      </c>
      <c r="G196" s="3">
        <f t="shared" si="6"/>
        <v>1.009811245716</v>
      </c>
      <c r="W196" s="18"/>
      <c r="X196" s="17"/>
    </row>
    <row r="197" spans="1:24" x14ac:dyDescent="0.2">
      <c r="A197" s="1">
        <v>38808</v>
      </c>
      <c r="B197" s="2">
        <v>739301.1</v>
      </c>
      <c r="E197" s="1">
        <v>38808</v>
      </c>
      <c r="F197">
        <v>-0.65</v>
      </c>
      <c r="G197" s="3">
        <f t="shared" si="6"/>
        <v>1.0032474726188461</v>
      </c>
      <c r="W197" s="18"/>
      <c r="X197" s="17"/>
    </row>
    <row r="198" spans="1:24" x14ac:dyDescent="0.2">
      <c r="A198" s="1">
        <v>38838</v>
      </c>
      <c r="B198" s="2">
        <v>937175.4</v>
      </c>
      <c r="E198" s="1">
        <v>38838</v>
      </c>
      <c r="F198">
        <v>0.36</v>
      </c>
      <c r="G198" s="3">
        <f t="shared" si="6"/>
        <v>1.0068591635202739</v>
      </c>
      <c r="W198" s="18"/>
      <c r="X198" s="17"/>
    </row>
    <row r="199" spans="1:24" x14ac:dyDescent="0.2">
      <c r="A199" s="1">
        <v>38869</v>
      </c>
      <c r="B199" s="2">
        <v>1136247.3</v>
      </c>
      <c r="E199" s="1">
        <v>38869</v>
      </c>
      <c r="F199">
        <v>0.56999999999999995</v>
      </c>
      <c r="G199" s="3">
        <f t="shared" si="6"/>
        <v>1.0125982607523396</v>
      </c>
      <c r="W199" s="18"/>
      <c r="X199" s="17"/>
    </row>
    <row r="200" spans="1:24" x14ac:dyDescent="0.2">
      <c r="A200" s="1">
        <v>38899</v>
      </c>
      <c r="B200" s="2">
        <v>1343221.8</v>
      </c>
      <c r="E200" s="1">
        <v>38899</v>
      </c>
      <c r="F200">
        <v>0.39</v>
      </c>
      <c r="G200" s="3">
        <f t="shared" si="6"/>
        <v>1.0165473939692737</v>
      </c>
      <c r="W200" s="18"/>
      <c r="X200" s="17"/>
    </row>
    <row r="201" spans="1:24" x14ac:dyDescent="0.2">
      <c r="A201" s="1">
        <v>38930</v>
      </c>
      <c r="B201" s="2">
        <v>1553039.7</v>
      </c>
      <c r="E201" s="1">
        <v>38930</v>
      </c>
      <c r="F201">
        <v>0.27</v>
      </c>
      <c r="G201" s="3">
        <f t="shared" si="6"/>
        <v>1.0192920719329908</v>
      </c>
      <c r="W201" s="18"/>
      <c r="X201" s="17"/>
    </row>
    <row r="202" spans="1:24" x14ac:dyDescent="0.2">
      <c r="A202" s="1">
        <v>38961</v>
      </c>
      <c r="B202" s="2">
        <v>1754095</v>
      </c>
      <c r="E202" s="1">
        <v>38961</v>
      </c>
      <c r="F202">
        <v>0.36</v>
      </c>
      <c r="G202" s="3">
        <f t="shared" si="6"/>
        <v>1.0229615233919496</v>
      </c>
      <c r="W202" s="18"/>
      <c r="X202" s="17"/>
    </row>
    <row r="203" spans="1:24" x14ac:dyDescent="0.2">
      <c r="A203" s="1">
        <v>38991</v>
      </c>
      <c r="B203" s="2">
        <v>1968366.7</v>
      </c>
      <c r="E203" s="1">
        <v>38991</v>
      </c>
      <c r="F203">
        <v>0.21</v>
      </c>
      <c r="G203" s="3">
        <f t="shared" si="6"/>
        <v>1.0251097425910727</v>
      </c>
      <c r="W203" s="18"/>
      <c r="X203" s="17"/>
    </row>
    <row r="204" spans="1:24" x14ac:dyDescent="0.2">
      <c r="A204" s="1">
        <v>39022</v>
      </c>
      <c r="B204" s="2">
        <v>2188090.7999999998</v>
      </c>
      <c r="E204" s="1">
        <v>39022</v>
      </c>
      <c r="F204">
        <v>1.02</v>
      </c>
      <c r="G204" s="3">
        <f t="shared" si="6"/>
        <v>1.0355658619655017</v>
      </c>
      <c r="W204" s="18"/>
      <c r="X204" s="17"/>
    </row>
    <row r="205" spans="1:24" x14ac:dyDescent="0.2">
      <c r="A205" s="1">
        <v>39052</v>
      </c>
      <c r="B205" s="2">
        <v>2409449.9</v>
      </c>
      <c r="D205" s="3">
        <f>B205/B193</f>
        <v>1.1100465796194527</v>
      </c>
      <c r="E205" s="1">
        <v>39052</v>
      </c>
      <c r="F205">
        <v>0.47</v>
      </c>
      <c r="G205" s="3">
        <v>1</v>
      </c>
      <c r="I205" s="7">
        <f>B205/G205*100</f>
        <v>240944990</v>
      </c>
    </row>
    <row r="206" spans="1:24" x14ac:dyDescent="0.2">
      <c r="A206" s="1">
        <v>39083</v>
      </c>
      <c r="B206" s="2">
        <v>211130.6</v>
      </c>
      <c r="E206" s="1">
        <v>39083</v>
      </c>
      <c r="F206">
        <v>0.39</v>
      </c>
      <c r="G206" s="3">
        <f t="shared" si="6"/>
        <v>1.0039</v>
      </c>
    </row>
    <row r="207" spans="1:24" x14ac:dyDescent="0.2">
      <c r="A207" s="1">
        <v>39114</v>
      </c>
      <c r="B207" s="2">
        <v>413834.5</v>
      </c>
      <c r="E207" s="1">
        <v>39114</v>
      </c>
      <c r="F207">
        <v>0.28000000000000003</v>
      </c>
      <c r="G207" s="3">
        <f t="shared" si="6"/>
        <v>1.00671092</v>
      </c>
    </row>
    <row r="208" spans="1:24" x14ac:dyDescent="0.2">
      <c r="A208" s="1">
        <v>39142</v>
      </c>
      <c r="B208" s="2">
        <v>631423</v>
      </c>
      <c r="E208" s="1">
        <v>39142</v>
      </c>
      <c r="F208">
        <v>0.38</v>
      </c>
      <c r="G208" s="3">
        <f t="shared" si="6"/>
        <v>1.010536421496</v>
      </c>
    </row>
    <row r="209" spans="1:9" x14ac:dyDescent="0.2">
      <c r="A209" s="1">
        <v>39173</v>
      </c>
      <c r="B209" s="2">
        <v>846551.5</v>
      </c>
      <c r="E209" s="1">
        <v>39173</v>
      </c>
      <c r="F209">
        <v>0.18</v>
      </c>
      <c r="G209" s="3">
        <f t="shared" si="6"/>
        <v>1.0123553870546929</v>
      </c>
    </row>
    <row r="210" spans="1:9" x14ac:dyDescent="0.2">
      <c r="A210" s="1">
        <v>39203</v>
      </c>
      <c r="B210" s="2">
        <v>1073089.2</v>
      </c>
      <c r="E210" s="1">
        <v>39203</v>
      </c>
      <c r="F210">
        <v>0.09</v>
      </c>
      <c r="G210" s="3">
        <f t="shared" si="6"/>
        <v>1.013266506903042</v>
      </c>
    </row>
    <row r="211" spans="1:9" x14ac:dyDescent="0.2">
      <c r="A211" s="1">
        <v>39234</v>
      </c>
      <c r="B211" s="2">
        <v>1302077.7</v>
      </c>
      <c r="E211" s="1">
        <v>39234</v>
      </c>
      <c r="F211">
        <v>0.15</v>
      </c>
      <c r="G211" s="3">
        <f t="shared" si="6"/>
        <v>1.0147864066633967</v>
      </c>
    </row>
    <row r="212" spans="1:9" x14ac:dyDescent="0.2">
      <c r="A212" s="1">
        <v>39264</v>
      </c>
      <c r="B212" s="2">
        <v>1535901.6</v>
      </c>
      <c r="E212" s="1">
        <v>39264</v>
      </c>
      <c r="F212">
        <v>0.22</v>
      </c>
      <c r="G212" s="3">
        <f t="shared" si="6"/>
        <v>1.0170189367580562</v>
      </c>
    </row>
    <row r="213" spans="1:9" x14ac:dyDescent="0.2">
      <c r="A213" s="1">
        <v>39295</v>
      </c>
      <c r="B213" s="2">
        <v>1770920.7</v>
      </c>
      <c r="E213" s="1">
        <v>39295</v>
      </c>
      <c r="F213">
        <v>0.64</v>
      </c>
      <c r="G213" s="3">
        <f t="shared" si="6"/>
        <v>1.0235278579533078</v>
      </c>
    </row>
    <row r="214" spans="1:9" x14ac:dyDescent="0.2">
      <c r="A214" s="1">
        <v>39326</v>
      </c>
      <c r="B214" s="2">
        <v>1993923.6</v>
      </c>
      <c r="E214" s="1">
        <v>39326</v>
      </c>
      <c r="F214">
        <v>1.47</v>
      </c>
      <c r="G214" s="3">
        <f t="shared" si="6"/>
        <v>1.0385737174652214</v>
      </c>
    </row>
    <row r="215" spans="1:9" x14ac:dyDescent="0.2">
      <c r="A215" s="1">
        <v>39356</v>
      </c>
      <c r="B215" s="2">
        <v>2235863</v>
      </c>
      <c r="E215" s="1">
        <v>39356</v>
      </c>
      <c r="F215">
        <v>1.07</v>
      </c>
      <c r="G215" s="3">
        <f t="shared" si="6"/>
        <v>1.0496864562420993</v>
      </c>
    </row>
    <row r="216" spans="1:9" x14ac:dyDescent="0.2">
      <c r="A216" s="1">
        <v>39387</v>
      </c>
      <c r="B216" s="2">
        <v>2477801.9</v>
      </c>
      <c r="E216" s="1">
        <v>39387</v>
      </c>
      <c r="F216">
        <v>0.71</v>
      </c>
      <c r="G216" s="3">
        <f t="shared" si="6"/>
        <v>1.0571392300814184</v>
      </c>
    </row>
    <row r="217" spans="1:9" x14ac:dyDescent="0.2">
      <c r="A217" s="1">
        <v>39417</v>
      </c>
      <c r="B217" s="2">
        <v>2720262.9</v>
      </c>
      <c r="D217" s="3">
        <f>B217/B205</f>
        <v>1.1289974944073333</v>
      </c>
      <c r="E217" s="1">
        <v>39417</v>
      </c>
      <c r="F217">
        <v>1.59</v>
      </c>
      <c r="G217" s="3">
        <v>1</v>
      </c>
      <c r="I217" s="7">
        <f>B217/G217*100</f>
        <v>272026290</v>
      </c>
    </row>
    <row r="218" spans="1:9" x14ac:dyDescent="0.2">
      <c r="A218" s="1">
        <v>39448</v>
      </c>
      <c r="B218" s="2">
        <v>237248.1</v>
      </c>
      <c r="E218" s="1">
        <v>39448</v>
      </c>
      <c r="F218">
        <v>1.02</v>
      </c>
      <c r="G218" s="3">
        <f t="shared" si="6"/>
        <v>1.0102</v>
      </c>
    </row>
    <row r="219" spans="1:9" x14ac:dyDescent="0.2">
      <c r="A219" s="1">
        <v>39479</v>
      </c>
      <c r="B219" s="2">
        <v>469929.5</v>
      </c>
      <c r="E219" s="1">
        <v>39479</v>
      </c>
      <c r="F219">
        <v>0.8</v>
      </c>
      <c r="G219" s="3">
        <f t="shared" si="6"/>
        <v>1.0182815999999999</v>
      </c>
    </row>
    <row r="220" spans="1:9" x14ac:dyDescent="0.2">
      <c r="A220" s="1">
        <v>39508</v>
      </c>
      <c r="B220" s="2">
        <v>712055.2</v>
      </c>
      <c r="E220" s="1">
        <v>39508</v>
      </c>
      <c r="F220">
        <v>0.61</v>
      </c>
      <c r="G220" s="3">
        <f t="shared" si="6"/>
        <v>1.0244931177599998</v>
      </c>
    </row>
    <row r="221" spans="1:9" x14ac:dyDescent="0.2">
      <c r="A221" s="1">
        <v>39539</v>
      </c>
      <c r="B221" s="2">
        <v>960850.5</v>
      </c>
      <c r="E221" s="1">
        <v>39539</v>
      </c>
      <c r="F221">
        <v>0.45</v>
      </c>
      <c r="G221" s="3">
        <f t="shared" si="6"/>
        <v>1.0291033367899198</v>
      </c>
    </row>
    <row r="222" spans="1:9" x14ac:dyDescent="0.2">
      <c r="A222" s="1">
        <v>39569</v>
      </c>
      <c r="B222" s="2">
        <v>1215788.5</v>
      </c>
      <c r="E222" s="1">
        <v>39569</v>
      </c>
      <c r="F222">
        <v>1.52</v>
      </c>
      <c r="G222" s="3">
        <f t="shared" si="6"/>
        <v>1.0447457075091267</v>
      </c>
    </row>
    <row r="223" spans="1:9" x14ac:dyDescent="0.2">
      <c r="A223" s="1">
        <v>39600</v>
      </c>
      <c r="B223" s="2">
        <v>1481580.4</v>
      </c>
      <c r="E223" s="1">
        <v>39600</v>
      </c>
      <c r="F223">
        <v>1.96</v>
      </c>
      <c r="G223" s="3">
        <f t="shared" si="6"/>
        <v>1.0652227233763056</v>
      </c>
    </row>
    <row r="224" spans="1:9" x14ac:dyDescent="0.2">
      <c r="A224" s="1">
        <v>39630</v>
      </c>
      <c r="B224" s="2">
        <v>1759677.2</v>
      </c>
      <c r="E224" s="1">
        <v>39630</v>
      </c>
      <c r="F224">
        <v>2</v>
      </c>
      <c r="G224" s="3">
        <f t="shared" si="6"/>
        <v>1.0865271778438317</v>
      </c>
    </row>
    <row r="225" spans="1:9" x14ac:dyDescent="0.2">
      <c r="A225" s="1">
        <v>39661</v>
      </c>
      <c r="B225" s="2">
        <v>2028912.9</v>
      </c>
      <c r="E225" s="1">
        <v>39661</v>
      </c>
      <c r="F225">
        <v>0.38</v>
      </c>
      <c r="G225" s="3">
        <f t="shared" si="6"/>
        <v>1.0906559811196384</v>
      </c>
    </row>
    <row r="226" spans="1:9" x14ac:dyDescent="0.2">
      <c r="A226" s="1">
        <v>39692</v>
      </c>
      <c r="B226" s="2">
        <v>2294183</v>
      </c>
      <c r="E226" s="1">
        <v>39692</v>
      </c>
      <c r="F226">
        <v>-0.42</v>
      </c>
      <c r="G226" s="3">
        <f t="shared" si="6"/>
        <v>1.0860752259989359</v>
      </c>
    </row>
    <row r="227" spans="1:9" x14ac:dyDescent="0.2">
      <c r="A227" s="1">
        <v>39722</v>
      </c>
      <c r="B227" s="2">
        <v>2574705.4</v>
      </c>
      <c r="E227" s="1">
        <v>39722</v>
      </c>
      <c r="F227">
        <v>0.78</v>
      </c>
      <c r="G227" s="3">
        <f t="shared" si="6"/>
        <v>1.0945466127617276</v>
      </c>
    </row>
    <row r="228" spans="1:9" x14ac:dyDescent="0.2">
      <c r="A228" s="1">
        <v>39753</v>
      </c>
      <c r="B228" s="2">
        <v>2845402.2</v>
      </c>
      <c r="E228" s="1">
        <v>39753</v>
      </c>
      <c r="F228">
        <v>0.73</v>
      </c>
      <c r="G228" s="3">
        <f t="shared" si="6"/>
        <v>1.1025368030348883</v>
      </c>
    </row>
    <row r="229" spans="1:9" x14ac:dyDescent="0.2">
      <c r="A229" s="1">
        <v>39783</v>
      </c>
      <c r="B229" s="2">
        <v>3109803.1</v>
      </c>
      <c r="D229" s="3">
        <f>B229/B217</f>
        <v>1.1431994679631885</v>
      </c>
      <c r="E229" s="1">
        <v>39783</v>
      </c>
      <c r="F229">
        <v>0.03</v>
      </c>
      <c r="G229" s="3">
        <v>1</v>
      </c>
      <c r="I229" s="7">
        <f>B229/G229*100</f>
        <v>310980310</v>
      </c>
    </row>
    <row r="230" spans="1:9" x14ac:dyDescent="0.2">
      <c r="A230" s="1">
        <v>39814</v>
      </c>
      <c r="B230" s="2">
        <v>249932</v>
      </c>
      <c r="E230" s="1">
        <v>39814</v>
      </c>
      <c r="F230">
        <v>-0.85</v>
      </c>
      <c r="G230" s="3">
        <f t="shared" si="6"/>
        <v>0.99150000000000005</v>
      </c>
    </row>
    <row r="231" spans="1:9" x14ac:dyDescent="0.2">
      <c r="A231" s="1">
        <v>39845</v>
      </c>
      <c r="B231" s="2">
        <v>493952.2</v>
      </c>
      <c r="E231" s="1">
        <v>39845</v>
      </c>
      <c r="F231">
        <v>0.54</v>
      </c>
      <c r="G231" s="3">
        <f t="shared" si="6"/>
        <v>0.99685410000000008</v>
      </c>
    </row>
    <row r="232" spans="1:9" x14ac:dyDescent="0.2">
      <c r="A232" s="1">
        <v>39873</v>
      </c>
      <c r="B232" s="2">
        <v>756127.1</v>
      </c>
      <c r="E232" s="1">
        <v>39873</v>
      </c>
      <c r="F232">
        <v>-0.31</v>
      </c>
      <c r="G232" s="3">
        <f t="shared" si="6"/>
        <v>0.99376385229000008</v>
      </c>
    </row>
    <row r="233" spans="1:9" x14ac:dyDescent="0.2">
      <c r="A233" s="1">
        <v>39904</v>
      </c>
      <c r="B233" s="2">
        <v>1015684.9</v>
      </c>
      <c r="E233" s="1">
        <v>39904</v>
      </c>
      <c r="F233">
        <v>-0.71</v>
      </c>
      <c r="G233" s="3">
        <f t="shared" si="6"/>
        <v>0.98670812893874105</v>
      </c>
    </row>
    <row r="234" spans="1:9" x14ac:dyDescent="0.2">
      <c r="A234" s="1">
        <v>39934</v>
      </c>
      <c r="B234" s="2">
        <v>1284005.1000000001</v>
      </c>
      <c r="E234" s="1">
        <v>39934</v>
      </c>
      <c r="F234">
        <v>0.17</v>
      </c>
      <c r="G234" s="3">
        <f t="shared" si="6"/>
        <v>0.98838553275793695</v>
      </c>
    </row>
    <row r="235" spans="1:9" x14ac:dyDescent="0.2">
      <c r="A235" s="1">
        <v>39965</v>
      </c>
      <c r="B235" s="2">
        <v>1559704.6</v>
      </c>
      <c r="E235" s="1">
        <v>39965</v>
      </c>
      <c r="F235">
        <v>-0.03</v>
      </c>
      <c r="G235" s="3">
        <f t="shared" si="6"/>
        <v>0.98808901709810959</v>
      </c>
    </row>
    <row r="236" spans="1:9" x14ac:dyDescent="0.2">
      <c r="A236" s="1">
        <v>39995</v>
      </c>
      <c r="B236" s="2">
        <v>1845145</v>
      </c>
      <c r="E236" s="1">
        <v>39995</v>
      </c>
      <c r="F236">
        <v>-0.35</v>
      </c>
      <c r="G236" s="3">
        <f t="shared" si="6"/>
        <v>0.98463070553826626</v>
      </c>
    </row>
    <row r="237" spans="1:9" x14ac:dyDescent="0.2">
      <c r="A237" s="1">
        <v>40026</v>
      </c>
      <c r="B237" s="2">
        <v>2129385.7000000002</v>
      </c>
      <c r="E237" s="1">
        <v>40026</v>
      </c>
      <c r="F237">
        <v>-0.6</v>
      </c>
      <c r="G237" s="3">
        <f t="shared" si="6"/>
        <v>0.97872292130503669</v>
      </c>
    </row>
    <row r="238" spans="1:9" x14ac:dyDescent="0.2">
      <c r="A238" s="1">
        <v>40057</v>
      </c>
      <c r="B238" s="2">
        <v>2412547.9</v>
      </c>
      <c r="E238" s="1">
        <v>40057</v>
      </c>
      <c r="F238">
        <v>0.35</v>
      </c>
      <c r="G238" s="3">
        <f t="shared" si="6"/>
        <v>0.98214845152960439</v>
      </c>
    </row>
    <row r="239" spans="1:9" x14ac:dyDescent="0.2">
      <c r="A239" s="1">
        <v>40087</v>
      </c>
      <c r="B239" s="2">
        <v>2714443.9</v>
      </c>
      <c r="E239" s="1">
        <v>40087</v>
      </c>
      <c r="F239">
        <v>0.1</v>
      </c>
      <c r="G239" s="3">
        <f t="shared" si="6"/>
        <v>0.98313059998113383</v>
      </c>
    </row>
    <row r="240" spans="1:9" x14ac:dyDescent="0.2">
      <c r="A240" s="1">
        <v>40118</v>
      </c>
      <c r="B240" s="2">
        <v>3019500.6</v>
      </c>
      <c r="E240" s="1">
        <v>40118</v>
      </c>
      <c r="F240">
        <v>7.0000000000000007E-2</v>
      </c>
      <c r="G240" s="3">
        <f t="shared" si="6"/>
        <v>0.98381879140112061</v>
      </c>
    </row>
    <row r="241" spans="1:9" x14ac:dyDescent="0.2">
      <c r="A241" s="1">
        <v>40148</v>
      </c>
      <c r="B241" s="2">
        <v>3333039.4</v>
      </c>
      <c r="D241" s="3">
        <f>B241/B229</f>
        <v>1.0717847055975986</v>
      </c>
      <c r="E241" s="1">
        <v>40148</v>
      </c>
      <c r="F241">
        <v>-7.0000000000000007E-2</v>
      </c>
      <c r="G241" s="3">
        <v>1</v>
      </c>
      <c r="I241" s="7">
        <f>B241/G241*100</f>
        <v>333303940</v>
      </c>
    </row>
    <row r="242" spans="1:9" x14ac:dyDescent="0.2">
      <c r="A242" s="1">
        <v>40179</v>
      </c>
      <c r="B242" s="2">
        <v>288980.40000000002</v>
      </c>
      <c r="E242" s="1">
        <v>40179</v>
      </c>
      <c r="F242">
        <v>0.2</v>
      </c>
      <c r="G242" s="3">
        <f t="shared" si="6"/>
        <v>1.002</v>
      </c>
    </row>
    <row r="243" spans="1:9" x14ac:dyDescent="0.2">
      <c r="A243" s="1">
        <v>40210</v>
      </c>
      <c r="B243" s="2">
        <v>574719.4</v>
      </c>
      <c r="E243" s="1">
        <v>40210</v>
      </c>
      <c r="F243">
        <v>1.08</v>
      </c>
      <c r="G243" s="3">
        <f t="shared" si="6"/>
        <v>1.0128215999999999</v>
      </c>
    </row>
    <row r="244" spans="1:9" x14ac:dyDescent="0.2">
      <c r="A244" s="1">
        <v>40238</v>
      </c>
      <c r="B244" s="2">
        <v>886397.3</v>
      </c>
      <c r="E244" s="1">
        <v>40238</v>
      </c>
      <c r="F244">
        <v>1.1000000000000001</v>
      </c>
      <c r="G244" s="3">
        <f t="shared" si="6"/>
        <v>1.0239626375999997</v>
      </c>
    </row>
    <row r="245" spans="1:9" x14ac:dyDescent="0.2">
      <c r="A245" s="1">
        <v>40269</v>
      </c>
      <c r="B245" s="2">
        <v>1193504.2</v>
      </c>
      <c r="E245" s="1">
        <v>40269</v>
      </c>
      <c r="F245">
        <v>0.63</v>
      </c>
      <c r="G245" s="3">
        <f t="shared" si="6"/>
        <v>1.0304136022168797</v>
      </c>
    </row>
    <row r="246" spans="1:9" x14ac:dyDescent="0.2">
      <c r="A246" s="1">
        <v>40299</v>
      </c>
      <c r="B246" s="2">
        <v>1509509.4</v>
      </c>
      <c r="E246" s="1">
        <v>40299</v>
      </c>
      <c r="F246">
        <v>1.1100000000000001</v>
      </c>
      <c r="G246" s="3">
        <f t="shared" si="6"/>
        <v>1.0418511932014871</v>
      </c>
    </row>
    <row r="247" spans="1:9" x14ac:dyDescent="0.2">
      <c r="A247" s="1">
        <v>40330</v>
      </c>
      <c r="B247" s="2">
        <v>1830542.2</v>
      </c>
      <c r="E247" s="1">
        <v>40330</v>
      </c>
      <c r="F247">
        <v>1.3</v>
      </c>
      <c r="G247" s="3">
        <f t="shared" si="6"/>
        <v>1.0553952587131064</v>
      </c>
    </row>
    <row r="248" spans="1:9" x14ac:dyDescent="0.2">
      <c r="A248" s="1">
        <v>40360</v>
      </c>
      <c r="B248" s="2">
        <v>2163014.9</v>
      </c>
      <c r="E248" s="1">
        <v>40360</v>
      </c>
      <c r="F248">
        <v>0.05</v>
      </c>
      <c r="G248" s="3">
        <f t="shared" si="6"/>
        <v>1.0559229563424628</v>
      </c>
    </row>
    <row r="249" spans="1:9" x14ac:dyDescent="0.2">
      <c r="A249" s="1">
        <v>40391</v>
      </c>
      <c r="B249" s="2">
        <v>2497240.2000000002</v>
      </c>
      <c r="E249" s="1">
        <v>40391</v>
      </c>
      <c r="F249">
        <v>0.46</v>
      </c>
      <c r="G249" s="3">
        <f t="shared" si="6"/>
        <v>1.0607802019416381</v>
      </c>
    </row>
    <row r="250" spans="1:9" x14ac:dyDescent="0.2">
      <c r="A250" s="1">
        <v>40422</v>
      </c>
      <c r="B250" s="2">
        <v>2828477</v>
      </c>
      <c r="E250" s="1">
        <v>40422</v>
      </c>
      <c r="F250">
        <v>1.1200000000000001</v>
      </c>
      <c r="G250" s="3">
        <f t="shared" si="6"/>
        <v>1.0726609402033846</v>
      </c>
    </row>
    <row r="251" spans="1:9" x14ac:dyDescent="0.2">
      <c r="A251" s="1">
        <v>40452</v>
      </c>
      <c r="B251" s="2">
        <v>3173442.8</v>
      </c>
      <c r="E251" s="1">
        <v>40452</v>
      </c>
      <c r="F251">
        <v>1.1499999999999999</v>
      </c>
      <c r="G251" s="3">
        <f t="shared" si="6"/>
        <v>1.0849965410157236</v>
      </c>
    </row>
    <row r="252" spans="1:9" x14ac:dyDescent="0.2">
      <c r="A252" s="1">
        <v>40483</v>
      </c>
      <c r="B252" s="2">
        <v>3530117.4</v>
      </c>
      <c r="E252" s="1">
        <v>40483</v>
      </c>
      <c r="F252">
        <v>1.1599999999999999</v>
      </c>
      <c r="G252" s="3">
        <f t="shared" ref="G252:G315" si="7">G251*(1+(F252/100))</f>
        <v>1.0975825008915061</v>
      </c>
    </row>
    <row r="253" spans="1:9" x14ac:dyDescent="0.2">
      <c r="A253" s="1">
        <v>40513</v>
      </c>
      <c r="B253" s="2">
        <v>3885847</v>
      </c>
      <c r="D253" s="3">
        <f>B253/B241</f>
        <v>1.1658569052619061</v>
      </c>
      <c r="E253" s="1">
        <v>40513</v>
      </c>
      <c r="F253">
        <v>1.27</v>
      </c>
      <c r="G253" s="3">
        <v>1</v>
      </c>
      <c r="I253" s="7">
        <f>B253/G253*100</f>
        <v>388584700</v>
      </c>
    </row>
    <row r="254" spans="1:9" x14ac:dyDescent="0.2">
      <c r="A254" s="1">
        <v>40544</v>
      </c>
      <c r="B254" s="2">
        <v>333330.59999999998</v>
      </c>
      <c r="E254" s="1">
        <v>40544</v>
      </c>
      <c r="F254">
        <v>0.49</v>
      </c>
      <c r="G254" s="3">
        <f t="shared" si="7"/>
        <v>1.0048999999999999</v>
      </c>
    </row>
    <row r="255" spans="1:9" x14ac:dyDescent="0.2">
      <c r="A255" s="1">
        <v>40575</v>
      </c>
      <c r="B255" s="2">
        <v>668448.19999999995</v>
      </c>
      <c r="E255" s="1">
        <v>40575</v>
      </c>
      <c r="F255">
        <v>1.03</v>
      </c>
      <c r="G255" s="3">
        <f t="shared" si="7"/>
        <v>1.0152504699999998</v>
      </c>
    </row>
    <row r="256" spans="1:9" x14ac:dyDescent="0.2">
      <c r="A256" s="1">
        <v>40603</v>
      </c>
      <c r="B256" s="2">
        <v>1016531.1</v>
      </c>
      <c r="E256" s="1">
        <v>40603</v>
      </c>
      <c r="F256">
        <v>0.84</v>
      </c>
      <c r="G256" s="3">
        <f t="shared" si="7"/>
        <v>1.0237785739479996</v>
      </c>
    </row>
    <row r="257" spans="1:9" x14ac:dyDescent="0.2">
      <c r="A257" s="1">
        <v>40634</v>
      </c>
      <c r="B257" s="2">
        <v>1365786.1</v>
      </c>
      <c r="E257" s="1">
        <v>40634</v>
      </c>
      <c r="F257">
        <v>0.56000000000000005</v>
      </c>
      <c r="G257" s="3">
        <f t="shared" si="7"/>
        <v>1.0295117339621085</v>
      </c>
    </row>
    <row r="258" spans="1:9" x14ac:dyDescent="0.2">
      <c r="A258" s="1">
        <v>40664</v>
      </c>
      <c r="B258" s="2">
        <v>1732197.3</v>
      </c>
      <c r="E258" s="1">
        <v>40664</v>
      </c>
      <c r="F258">
        <v>0.55000000000000004</v>
      </c>
      <c r="G258" s="3">
        <f t="shared" si="7"/>
        <v>1.0351740484989</v>
      </c>
    </row>
    <row r="259" spans="1:9" x14ac:dyDescent="0.2">
      <c r="A259" s="1">
        <v>40695</v>
      </c>
      <c r="B259" s="2">
        <v>2103243.7000000002</v>
      </c>
      <c r="E259" s="1">
        <v>40695</v>
      </c>
      <c r="F259">
        <v>-0.22</v>
      </c>
      <c r="G259" s="3">
        <f t="shared" si="7"/>
        <v>1.0328966655922025</v>
      </c>
    </row>
    <row r="260" spans="1:9" x14ac:dyDescent="0.2">
      <c r="A260" s="1">
        <v>40725</v>
      </c>
      <c r="B260" s="2">
        <v>2476577.4</v>
      </c>
      <c r="E260" s="1">
        <v>40725</v>
      </c>
      <c r="F260">
        <v>-0.12</v>
      </c>
      <c r="G260" s="3">
        <f t="shared" si="7"/>
        <v>1.0316571895934918</v>
      </c>
    </row>
    <row r="261" spans="1:9" x14ac:dyDescent="0.2">
      <c r="A261" s="1">
        <v>40756</v>
      </c>
      <c r="B261" s="2">
        <v>2853583.4</v>
      </c>
      <c r="E261" s="1">
        <v>40756</v>
      </c>
      <c r="F261">
        <v>0.2</v>
      </c>
      <c r="G261" s="3">
        <f t="shared" si="7"/>
        <v>1.0337205039726789</v>
      </c>
    </row>
    <row r="262" spans="1:9" x14ac:dyDescent="0.2">
      <c r="A262" s="1">
        <v>40787</v>
      </c>
      <c r="B262" s="2">
        <v>3215577.9</v>
      </c>
      <c r="E262" s="1">
        <v>40787</v>
      </c>
      <c r="F262">
        <v>0.63</v>
      </c>
      <c r="G262" s="3">
        <f t="shared" si="7"/>
        <v>1.0402329431477066</v>
      </c>
    </row>
    <row r="263" spans="1:9" x14ac:dyDescent="0.2">
      <c r="A263" s="1">
        <v>40817</v>
      </c>
      <c r="B263" s="2">
        <v>3594420.4</v>
      </c>
      <c r="E263" s="1">
        <v>40817</v>
      </c>
      <c r="F263">
        <v>0.64</v>
      </c>
      <c r="G263" s="3">
        <f t="shared" si="7"/>
        <v>1.0468904339838518</v>
      </c>
    </row>
    <row r="264" spans="1:9" x14ac:dyDescent="0.2">
      <c r="A264" s="1">
        <v>40848</v>
      </c>
      <c r="B264" s="2">
        <v>3984369.7</v>
      </c>
      <c r="E264" s="1">
        <v>40848</v>
      </c>
      <c r="F264">
        <v>0.44</v>
      </c>
      <c r="G264" s="3">
        <f t="shared" si="7"/>
        <v>1.0514967518933807</v>
      </c>
    </row>
    <row r="265" spans="1:9" x14ac:dyDescent="0.2">
      <c r="A265" s="1">
        <v>40878</v>
      </c>
      <c r="B265" s="2">
        <v>4376382</v>
      </c>
      <c r="D265" s="3">
        <f>B265/B253</f>
        <v>1.12623631347297</v>
      </c>
      <c r="E265" s="1">
        <v>40878</v>
      </c>
      <c r="F265">
        <v>0.19</v>
      </c>
      <c r="G265" s="3">
        <v>1</v>
      </c>
      <c r="I265" s="7">
        <f>B265/G265*100</f>
        <v>437638200</v>
      </c>
    </row>
    <row r="266" spans="1:9" x14ac:dyDescent="0.2">
      <c r="A266" s="1">
        <v>40909</v>
      </c>
      <c r="B266" s="2">
        <v>367751.8</v>
      </c>
      <c r="E266" s="1">
        <v>40909</v>
      </c>
      <c r="F266">
        <v>0.08</v>
      </c>
      <c r="G266" s="3">
        <f t="shared" si="7"/>
        <v>1.0007999999999999</v>
      </c>
    </row>
    <row r="267" spans="1:9" x14ac:dyDescent="0.2">
      <c r="A267" s="1">
        <v>40940</v>
      </c>
      <c r="B267" s="2">
        <v>735604.3</v>
      </c>
      <c r="E267" s="1">
        <v>40940</v>
      </c>
      <c r="F267">
        <v>0.04</v>
      </c>
      <c r="G267" s="3">
        <f t="shared" si="7"/>
        <v>1.0012003199999999</v>
      </c>
    </row>
    <row r="268" spans="1:9" x14ac:dyDescent="0.2">
      <c r="A268" s="1">
        <v>40969</v>
      </c>
      <c r="B268" s="2">
        <v>1129472.3999999999</v>
      </c>
      <c r="E268" s="1">
        <v>40969</v>
      </c>
      <c r="F268">
        <v>0.27</v>
      </c>
      <c r="G268" s="3">
        <f t="shared" si="7"/>
        <v>1.0039035608639999</v>
      </c>
    </row>
    <row r="269" spans="1:9" x14ac:dyDescent="0.2">
      <c r="A269" s="1">
        <v>41000</v>
      </c>
      <c r="B269" s="2">
        <v>1512053.5</v>
      </c>
      <c r="E269" s="1">
        <v>41000</v>
      </c>
      <c r="F269">
        <v>0.7</v>
      </c>
      <c r="G269" s="3">
        <f t="shared" si="7"/>
        <v>1.0109308857900479</v>
      </c>
    </row>
    <row r="270" spans="1:9" x14ac:dyDescent="0.2">
      <c r="A270" s="1">
        <v>41030</v>
      </c>
      <c r="B270" s="2">
        <v>1913126.1</v>
      </c>
      <c r="E270" s="1">
        <v>41030</v>
      </c>
      <c r="F270">
        <v>1.01</v>
      </c>
      <c r="G270" s="3">
        <f t="shared" si="7"/>
        <v>1.0211412877365273</v>
      </c>
    </row>
    <row r="271" spans="1:9" x14ac:dyDescent="0.2">
      <c r="A271" s="1">
        <v>41061</v>
      </c>
      <c r="B271" s="2">
        <v>2312596.5</v>
      </c>
      <c r="E271" s="1">
        <v>41061</v>
      </c>
      <c r="F271">
        <v>0.73</v>
      </c>
      <c r="G271" s="3">
        <f t="shared" si="7"/>
        <v>1.028595619137004</v>
      </c>
    </row>
    <row r="272" spans="1:9" x14ac:dyDescent="0.2">
      <c r="A272" s="1">
        <v>41091</v>
      </c>
      <c r="B272" s="2">
        <v>2727981.8</v>
      </c>
      <c r="E272" s="1">
        <v>41091</v>
      </c>
      <c r="F272">
        <v>0.96</v>
      </c>
      <c r="G272" s="3">
        <f t="shared" si="7"/>
        <v>1.0384701370807192</v>
      </c>
    </row>
    <row r="273" spans="1:9" x14ac:dyDescent="0.2">
      <c r="A273" s="1">
        <v>41122</v>
      </c>
      <c r="B273" s="2">
        <v>3148709.6</v>
      </c>
      <c r="E273" s="1">
        <v>41122</v>
      </c>
      <c r="F273">
        <v>1.59</v>
      </c>
      <c r="G273" s="3">
        <f t="shared" si="7"/>
        <v>1.0549818122603027</v>
      </c>
    </row>
    <row r="274" spans="1:9" x14ac:dyDescent="0.2">
      <c r="A274" s="1">
        <v>41153</v>
      </c>
      <c r="B274" s="2">
        <v>3543045.4</v>
      </c>
      <c r="E274" s="1">
        <v>41153</v>
      </c>
      <c r="F274">
        <v>1.05</v>
      </c>
      <c r="G274" s="3">
        <f t="shared" si="7"/>
        <v>1.0660591212890358</v>
      </c>
    </row>
    <row r="275" spans="1:9" x14ac:dyDescent="0.2">
      <c r="A275" s="1">
        <v>41183</v>
      </c>
      <c r="B275" s="2">
        <v>3966453.9</v>
      </c>
      <c r="E275" s="1">
        <v>41183</v>
      </c>
      <c r="F275">
        <v>0.42</v>
      </c>
      <c r="G275" s="3">
        <f t="shared" si="7"/>
        <v>1.0705365695984497</v>
      </c>
    </row>
    <row r="276" spans="1:9" x14ac:dyDescent="0.2">
      <c r="A276" s="1">
        <v>41214</v>
      </c>
      <c r="B276" s="2">
        <v>4390948</v>
      </c>
      <c r="E276" s="1">
        <v>41214</v>
      </c>
      <c r="F276">
        <v>-0.28000000000000003</v>
      </c>
      <c r="G276" s="3">
        <f t="shared" si="7"/>
        <v>1.0675390672035741</v>
      </c>
    </row>
    <row r="277" spans="1:9" x14ac:dyDescent="0.2">
      <c r="A277" s="1">
        <v>41244</v>
      </c>
      <c r="B277" s="2">
        <v>4814760</v>
      </c>
      <c r="D277" s="3">
        <f>B277/B265</f>
        <v>1.1001690437443532</v>
      </c>
      <c r="E277" s="1">
        <v>41244</v>
      </c>
      <c r="F277">
        <v>0.63</v>
      </c>
      <c r="G277" s="3">
        <v>1</v>
      </c>
      <c r="I277" s="7">
        <f>B277/G277*100</f>
        <v>481476000</v>
      </c>
    </row>
    <row r="278" spans="1:9" x14ac:dyDescent="0.2">
      <c r="A278" s="1">
        <v>41275</v>
      </c>
      <c r="B278" s="2">
        <v>414584.4</v>
      </c>
      <c r="E278" s="1">
        <v>41275</v>
      </c>
      <c r="F278">
        <v>0.42</v>
      </c>
      <c r="G278" s="3">
        <f t="shared" si="7"/>
        <v>1.0042</v>
      </c>
    </row>
    <row r="279" spans="1:9" x14ac:dyDescent="0.2">
      <c r="A279" s="1">
        <v>41306</v>
      </c>
      <c r="B279" s="2">
        <v>813690.7</v>
      </c>
      <c r="E279" s="1">
        <v>41306</v>
      </c>
      <c r="F279">
        <v>0.28999999999999998</v>
      </c>
      <c r="G279" s="3">
        <f t="shared" si="7"/>
        <v>1.0071121799999998</v>
      </c>
    </row>
    <row r="280" spans="1:9" x14ac:dyDescent="0.2">
      <c r="A280" s="1">
        <v>41334</v>
      </c>
      <c r="B280" s="2">
        <v>1241621.8</v>
      </c>
      <c r="E280" s="1">
        <v>41334</v>
      </c>
      <c r="F280">
        <v>0.22</v>
      </c>
      <c r="G280" s="3">
        <f t="shared" si="7"/>
        <v>1.0093278267959997</v>
      </c>
    </row>
    <row r="281" spans="1:9" x14ac:dyDescent="0.2">
      <c r="A281" s="1">
        <v>41365</v>
      </c>
      <c r="B281" s="2">
        <v>1681071.7</v>
      </c>
      <c r="E281" s="1">
        <v>41365</v>
      </c>
      <c r="F281">
        <v>0.18</v>
      </c>
      <c r="G281" s="3">
        <f t="shared" si="7"/>
        <v>1.0111446168842326</v>
      </c>
    </row>
    <row r="282" spans="1:9" x14ac:dyDescent="0.2">
      <c r="A282" s="1">
        <v>41395</v>
      </c>
      <c r="B282" s="2">
        <v>2120730.7000000002</v>
      </c>
      <c r="E282" s="1">
        <v>41395</v>
      </c>
      <c r="F282">
        <v>-0.09</v>
      </c>
      <c r="G282" s="3">
        <f t="shared" si="7"/>
        <v>1.0102345867290368</v>
      </c>
    </row>
    <row r="283" spans="1:9" x14ac:dyDescent="0.2">
      <c r="A283" s="1">
        <v>41426</v>
      </c>
      <c r="B283" s="2">
        <v>2564209.2000000002</v>
      </c>
      <c r="E283" s="1">
        <v>41426</v>
      </c>
      <c r="F283">
        <v>0.63</v>
      </c>
      <c r="G283" s="3">
        <f t="shared" si="7"/>
        <v>1.0165990646254297</v>
      </c>
    </row>
    <row r="284" spans="1:9" x14ac:dyDescent="0.2">
      <c r="A284" s="1">
        <v>41456</v>
      </c>
      <c r="B284" s="2">
        <v>3023787.5</v>
      </c>
      <c r="E284" s="1">
        <v>41456</v>
      </c>
      <c r="F284">
        <v>0.43</v>
      </c>
      <c r="G284" s="3">
        <f t="shared" si="7"/>
        <v>1.0209704406033191</v>
      </c>
    </row>
    <row r="285" spans="1:9" x14ac:dyDescent="0.2">
      <c r="A285" s="1">
        <v>41487</v>
      </c>
      <c r="B285" s="2">
        <v>3478010.4</v>
      </c>
      <c r="E285" s="1">
        <v>41487</v>
      </c>
      <c r="F285">
        <v>0.15</v>
      </c>
      <c r="G285" s="3">
        <f t="shared" si="7"/>
        <v>1.0225018962642241</v>
      </c>
    </row>
    <row r="286" spans="1:9" x14ac:dyDescent="0.2">
      <c r="A286" s="1">
        <v>41518</v>
      </c>
      <c r="B286" s="2">
        <v>3918342.4</v>
      </c>
      <c r="E286" s="1">
        <v>41518</v>
      </c>
      <c r="F286">
        <v>1.05</v>
      </c>
      <c r="G286" s="3">
        <f t="shared" si="7"/>
        <v>1.0332381661749983</v>
      </c>
    </row>
    <row r="287" spans="1:9" x14ac:dyDescent="0.2">
      <c r="A287" s="1">
        <v>41548</v>
      </c>
      <c r="B287" s="2">
        <v>4386866</v>
      </c>
      <c r="E287" s="1">
        <v>41548</v>
      </c>
      <c r="F287">
        <v>1.1100000000000001</v>
      </c>
      <c r="G287" s="3">
        <f t="shared" si="7"/>
        <v>1.0447071098195408</v>
      </c>
    </row>
    <row r="288" spans="1:9" x14ac:dyDescent="0.2">
      <c r="A288" s="1">
        <v>41579</v>
      </c>
      <c r="B288" s="2">
        <v>4855164.3</v>
      </c>
      <c r="E288" s="1">
        <v>41579</v>
      </c>
      <c r="F288">
        <v>0.44</v>
      </c>
      <c r="G288" s="3">
        <f t="shared" si="7"/>
        <v>1.0493038211027468</v>
      </c>
    </row>
    <row r="289" spans="1:10" x14ac:dyDescent="0.2">
      <c r="A289" s="1">
        <v>41609</v>
      </c>
      <c r="B289" s="2">
        <v>5331619</v>
      </c>
      <c r="D289" s="3">
        <f>B289/B277</f>
        <v>1.1073488605870283</v>
      </c>
      <c r="E289" s="1">
        <v>41609</v>
      </c>
      <c r="F289">
        <v>0.44</v>
      </c>
      <c r="G289" s="3">
        <v>1</v>
      </c>
      <c r="I289" s="7">
        <f>B289/G289*100</f>
        <v>533161900</v>
      </c>
    </row>
    <row r="290" spans="1:10" x14ac:dyDescent="0.2">
      <c r="A290" s="1">
        <v>41640</v>
      </c>
      <c r="B290" s="2">
        <v>460550.40000000002</v>
      </c>
      <c r="E290" s="1">
        <v>41640</v>
      </c>
      <c r="F290">
        <v>0.57999999999999996</v>
      </c>
      <c r="G290" s="3">
        <f t="shared" si="7"/>
        <v>1.0058</v>
      </c>
    </row>
    <row r="291" spans="1:10" x14ac:dyDescent="0.2">
      <c r="A291" s="1">
        <v>41671</v>
      </c>
      <c r="B291" s="2">
        <v>916659.3</v>
      </c>
      <c r="E291" s="1">
        <v>41671</v>
      </c>
      <c r="F291">
        <v>0.3</v>
      </c>
      <c r="G291" s="3">
        <f t="shared" si="7"/>
        <v>1.0088173999999999</v>
      </c>
    </row>
    <row r="292" spans="1:10" x14ac:dyDescent="0.2">
      <c r="A292" s="1">
        <v>41699</v>
      </c>
      <c r="B292" s="2">
        <v>1385945.4</v>
      </c>
      <c r="E292" s="1">
        <v>41699</v>
      </c>
      <c r="F292">
        <v>1.29</v>
      </c>
      <c r="G292" s="3">
        <f t="shared" si="7"/>
        <v>1.0218311444599997</v>
      </c>
    </row>
    <row r="293" spans="1:10" x14ac:dyDescent="0.2">
      <c r="A293" s="1">
        <v>41730</v>
      </c>
      <c r="B293" s="2">
        <v>1862242.1</v>
      </c>
      <c r="E293" s="1">
        <v>41730</v>
      </c>
      <c r="F293">
        <v>1.19</v>
      </c>
      <c r="G293" s="3">
        <f t="shared" si="7"/>
        <v>1.0339909350790737</v>
      </c>
    </row>
    <row r="294" spans="1:10" x14ac:dyDescent="0.2">
      <c r="A294" s="1">
        <v>41760</v>
      </c>
      <c r="B294" s="2">
        <v>2342906.2000000002</v>
      </c>
      <c r="E294" s="1">
        <v>41760</v>
      </c>
      <c r="F294">
        <v>0.13</v>
      </c>
      <c r="G294" s="3">
        <f t="shared" si="7"/>
        <v>1.0353351232946766</v>
      </c>
    </row>
    <row r="295" spans="1:10" x14ac:dyDescent="0.2">
      <c r="A295" s="1">
        <v>41791</v>
      </c>
      <c r="B295" s="2">
        <v>2808233.7</v>
      </c>
      <c r="E295" s="1">
        <v>41791</v>
      </c>
      <c r="F295">
        <v>-0.67</v>
      </c>
      <c r="G295" s="3">
        <f t="shared" si="7"/>
        <v>1.0283983779686021</v>
      </c>
    </row>
    <row r="296" spans="1:10" x14ac:dyDescent="0.2">
      <c r="A296" s="1">
        <v>41821</v>
      </c>
      <c r="B296" s="2">
        <v>3298499.8</v>
      </c>
      <c r="E296" s="1">
        <v>41821</v>
      </c>
      <c r="F296">
        <v>-0.56000000000000005</v>
      </c>
      <c r="G296" s="3">
        <f t="shared" si="7"/>
        <v>1.0226393470519779</v>
      </c>
    </row>
    <row r="297" spans="1:10" x14ac:dyDescent="0.2">
      <c r="A297" s="1">
        <v>41852</v>
      </c>
      <c r="B297" s="2">
        <v>3784380.5</v>
      </c>
      <c r="E297" s="1">
        <v>41852</v>
      </c>
      <c r="F297">
        <v>-0.55000000000000004</v>
      </c>
      <c r="G297" s="3">
        <f t="shared" si="7"/>
        <v>1.0170148306431921</v>
      </c>
    </row>
    <row r="298" spans="1:10" x14ac:dyDescent="0.2">
      <c r="A298" s="1">
        <v>41883</v>
      </c>
      <c r="B298" s="2">
        <v>4270360</v>
      </c>
      <c r="E298" s="1">
        <v>41883</v>
      </c>
      <c r="F298">
        <v>0.31</v>
      </c>
      <c r="G298" s="3">
        <f t="shared" si="7"/>
        <v>1.0201675766181861</v>
      </c>
    </row>
    <row r="299" spans="1:10" x14ac:dyDescent="0.2">
      <c r="A299" s="1">
        <v>41913</v>
      </c>
      <c r="B299" s="2">
        <v>4773144.5</v>
      </c>
      <c r="E299" s="1">
        <v>41913</v>
      </c>
      <c r="F299">
        <v>0.02</v>
      </c>
      <c r="G299" s="3">
        <f t="shared" si="7"/>
        <v>1.0203716101335099</v>
      </c>
    </row>
    <row r="300" spans="1:10" x14ac:dyDescent="0.2">
      <c r="A300" s="1">
        <v>41944</v>
      </c>
      <c r="B300" s="2">
        <v>5271194.7</v>
      </c>
      <c r="E300" s="1">
        <v>41944</v>
      </c>
      <c r="F300">
        <v>0.82</v>
      </c>
      <c r="G300" s="3">
        <f t="shared" si="7"/>
        <v>1.0287386573366046</v>
      </c>
    </row>
    <row r="301" spans="1:10" x14ac:dyDescent="0.2">
      <c r="A301" s="1">
        <v>41974</v>
      </c>
      <c r="B301" s="2">
        <v>5778953</v>
      </c>
      <c r="D301" s="3">
        <f>B301/B289</f>
        <v>1.08390209427943</v>
      </c>
      <c r="E301" s="1">
        <v>41974</v>
      </c>
      <c r="F301">
        <v>0.98</v>
      </c>
      <c r="G301" s="3">
        <v>1</v>
      </c>
      <c r="I301" s="7">
        <f>B301/G301*100</f>
        <v>577895300</v>
      </c>
    </row>
    <row r="302" spans="1:10" x14ac:dyDescent="0.2">
      <c r="A302" s="1">
        <v>42005</v>
      </c>
      <c r="B302" s="2">
        <v>481108.8</v>
      </c>
      <c r="E302" s="1">
        <v>42005</v>
      </c>
      <c r="F302">
        <v>0.42</v>
      </c>
      <c r="G302" s="3">
        <f t="shared" si="7"/>
        <v>1.0042</v>
      </c>
    </row>
    <row r="303" spans="1:10" x14ac:dyDescent="0.2">
      <c r="A303" s="1">
        <v>42036</v>
      </c>
      <c r="B303" s="2">
        <v>948147.9</v>
      </c>
      <c r="E303" s="1">
        <v>42036</v>
      </c>
      <c r="F303">
        <v>0.43</v>
      </c>
      <c r="G303" s="3">
        <f t="shared" si="7"/>
        <v>1.0085180599999999</v>
      </c>
    </row>
    <row r="304" spans="1:10" x14ac:dyDescent="0.2">
      <c r="A304" s="1">
        <v>42064</v>
      </c>
      <c r="B304" s="2">
        <v>1456836.8</v>
      </c>
      <c r="E304" s="1">
        <v>42064</v>
      </c>
      <c r="F304">
        <v>0.83</v>
      </c>
      <c r="G304" s="3">
        <f t="shared" si="7"/>
        <v>1.0168887598979999</v>
      </c>
      <c r="J304" s="13">
        <f>I361/I349</f>
        <v>1.0507017958214191E-2</v>
      </c>
    </row>
    <row r="305" spans="1:9" x14ac:dyDescent="0.2">
      <c r="A305" s="1">
        <v>42095</v>
      </c>
      <c r="B305" s="2">
        <v>1950362.1</v>
      </c>
      <c r="E305" s="1">
        <v>42095</v>
      </c>
      <c r="F305">
        <v>1.27</v>
      </c>
      <c r="G305" s="3">
        <f t="shared" si="7"/>
        <v>1.0298032471487044</v>
      </c>
    </row>
    <row r="306" spans="1:9" x14ac:dyDescent="0.2">
      <c r="A306" s="1">
        <v>42125</v>
      </c>
      <c r="B306" s="2">
        <v>2441636.2999999998</v>
      </c>
      <c r="E306" s="1">
        <v>42125</v>
      </c>
      <c r="F306">
        <v>0.52</v>
      </c>
      <c r="G306" s="3">
        <f t="shared" si="7"/>
        <v>1.0351582240338777</v>
      </c>
    </row>
    <row r="307" spans="1:9" x14ac:dyDescent="0.2">
      <c r="A307" s="1">
        <v>42156</v>
      </c>
      <c r="B307" s="2">
        <v>2936967.6</v>
      </c>
      <c r="E307" s="1">
        <v>42156</v>
      </c>
      <c r="F307">
        <v>0.56999999999999995</v>
      </c>
      <c r="G307" s="3">
        <f t="shared" si="7"/>
        <v>1.0410586259108707</v>
      </c>
    </row>
    <row r="308" spans="1:9" x14ac:dyDescent="0.2">
      <c r="A308" s="1">
        <v>42186</v>
      </c>
      <c r="B308" s="2">
        <v>3448085.9</v>
      </c>
      <c r="E308" s="1">
        <v>42186</v>
      </c>
      <c r="F308">
        <v>0.75</v>
      </c>
      <c r="G308" s="3">
        <f t="shared" si="7"/>
        <v>1.0488665656052023</v>
      </c>
    </row>
    <row r="309" spans="1:9" x14ac:dyDescent="0.2">
      <c r="A309" s="1">
        <v>42217</v>
      </c>
      <c r="B309" s="2">
        <v>3949278.7</v>
      </c>
      <c r="E309" s="1">
        <v>42217</v>
      </c>
      <c r="F309">
        <v>0.34</v>
      </c>
      <c r="G309" s="3">
        <f t="shared" si="7"/>
        <v>1.0524327119282602</v>
      </c>
    </row>
    <row r="310" spans="1:9" x14ac:dyDescent="0.2">
      <c r="A310" s="1">
        <v>42248</v>
      </c>
      <c r="B310" s="2">
        <v>4445187.3</v>
      </c>
      <c r="E310" s="1">
        <v>42248</v>
      </c>
      <c r="F310">
        <v>0.61</v>
      </c>
      <c r="G310" s="3">
        <f t="shared" si="7"/>
        <v>1.0588525514710225</v>
      </c>
    </row>
    <row r="311" spans="1:9" x14ac:dyDescent="0.2">
      <c r="A311" s="1">
        <v>42278</v>
      </c>
      <c r="B311" s="2">
        <v>4962972.7</v>
      </c>
      <c r="E311" s="1">
        <v>42278</v>
      </c>
      <c r="F311">
        <v>1.88</v>
      </c>
      <c r="G311" s="3">
        <f t="shared" si="7"/>
        <v>1.0787589794386776</v>
      </c>
    </row>
    <row r="312" spans="1:9" x14ac:dyDescent="0.2">
      <c r="A312" s="1">
        <v>42309</v>
      </c>
      <c r="B312" s="2">
        <v>5475481.2999999998</v>
      </c>
      <c r="E312" s="1">
        <v>42309</v>
      </c>
      <c r="F312">
        <v>1.64</v>
      </c>
      <c r="G312" s="3">
        <f t="shared" si="7"/>
        <v>1.096450626701472</v>
      </c>
    </row>
    <row r="313" spans="1:9" x14ac:dyDescent="0.2">
      <c r="A313" s="1">
        <v>42339</v>
      </c>
      <c r="B313" s="2">
        <v>5995787</v>
      </c>
      <c r="D313" s="3">
        <f>B313/B301</f>
        <v>1.0375213295557171</v>
      </c>
      <c r="E313" s="1">
        <v>42339</v>
      </c>
      <c r="F313">
        <v>0.81</v>
      </c>
      <c r="G313" s="3">
        <v>1</v>
      </c>
      <c r="I313" s="7">
        <f>B313/G313*100</f>
        <v>599578700</v>
      </c>
    </row>
    <row r="314" spans="1:9" x14ac:dyDescent="0.2">
      <c r="A314" s="1">
        <v>42370</v>
      </c>
      <c r="B314" s="2">
        <v>489387.3</v>
      </c>
      <c r="E314" s="1">
        <v>42370</v>
      </c>
      <c r="F314">
        <v>0.69</v>
      </c>
      <c r="G314" s="3">
        <f t="shared" si="7"/>
        <v>1.0068999999999999</v>
      </c>
    </row>
    <row r="315" spans="1:9" x14ac:dyDescent="0.2">
      <c r="A315" s="1">
        <v>42401</v>
      </c>
      <c r="B315" s="2">
        <v>981029.6</v>
      </c>
      <c r="E315" s="1">
        <v>42401</v>
      </c>
      <c r="F315">
        <v>1.55</v>
      </c>
      <c r="G315" s="3">
        <f t="shared" si="7"/>
        <v>1.0225069499999999</v>
      </c>
    </row>
    <row r="316" spans="1:9" x14ac:dyDescent="0.2">
      <c r="A316" s="1">
        <v>42430</v>
      </c>
      <c r="B316" s="2">
        <v>1499483.1</v>
      </c>
      <c r="E316" s="1">
        <v>42430</v>
      </c>
      <c r="F316">
        <v>0.57999999999999996</v>
      </c>
      <c r="G316" s="3">
        <f t="shared" ref="G316:G361" si="8">G315*(1+(F316/100))</f>
        <v>1.02843749031</v>
      </c>
    </row>
    <row r="317" spans="1:9" x14ac:dyDescent="0.2">
      <c r="A317" s="1">
        <v>42461</v>
      </c>
      <c r="B317" s="2">
        <v>2009291.3</v>
      </c>
      <c r="E317" s="1">
        <v>42461</v>
      </c>
      <c r="F317">
        <v>0.4</v>
      </c>
      <c r="G317" s="3">
        <f t="shared" si="8"/>
        <v>1.03255124027124</v>
      </c>
    </row>
    <row r="318" spans="1:9" x14ac:dyDescent="0.2">
      <c r="A318" s="1">
        <v>42491</v>
      </c>
      <c r="B318" s="2">
        <v>2522473.2999999998</v>
      </c>
      <c r="E318" s="1">
        <v>42491</v>
      </c>
      <c r="F318">
        <v>0.6</v>
      </c>
      <c r="G318" s="3">
        <f t="shared" si="8"/>
        <v>1.0387465477128675</v>
      </c>
    </row>
    <row r="319" spans="1:9" x14ac:dyDescent="0.2">
      <c r="A319" s="1">
        <v>42522</v>
      </c>
      <c r="B319" s="2">
        <v>3057768.7</v>
      </c>
      <c r="E319" s="1">
        <v>42522</v>
      </c>
      <c r="F319">
        <v>1.42</v>
      </c>
      <c r="G319" s="3">
        <f t="shared" si="8"/>
        <v>1.0534967486903901</v>
      </c>
    </row>
    <row r="320" spans="1:9" x14ac:dyDescent="0.2">
      <c r="A320" s="1">
        <v>42552</v>
      </c>
      <c r="B320" s="2">
        <v>3590324.1</v>
      </c>
      <c r="E320" s="1">
        <v>42552</v>
      </c>
      <c r="F320">
        <v>1.06</v>
      </c>
      <c r="G320" s="3">
        <f t="shared" si="8"/>
        <v>1.0646638142265081</v>
      </c>
    </row>
    <row r="321" spans="1:9" x14ac:dyDescent="0.2">
      <c r="A321" s="1">
        <v>42583</v>
      </c>
      <c r="B321" s="2">
        <v>4123910.1</v>
      </c>
      <c r="E321" s="1">
        <v>42583</v>
      </c>
      <c r="F321">
        <v>-0.27</v>
      </c>
      <c r="G321" s="3">
        <f t="shared" si="8"/>
        <v>1.0617892219280964</v>
      </c>
    </row>
    <row r="322" spans="1:9" x14ac:dyDescent="0.2">
      <c r="A322" s="1">
        <v>42614</v>
      </c>
      <c r="B322" s="2">
        <v>4634992.9000000004</v>
      </c>
      <c r="E322" s="1">
        <v>42614</v>
      </c>
      <c r="F322">
        <v>0.36</v>
      </c>
      <c r="G322" s="3">
        <f t="shared" si="8"/>
        <v>1.0656116631270376</v>
      </c>
    </row>
    <row r="323" spans="1:9" x14ac:dyDescent="0.2">
      <c r="A323" s="1">
        <v>42644</v>
      </c>
      <c r="B323" s="2">
        <v>5160847.0999999996</v>
      </c>
      <c r="E323" s="1">
        <v>42644</v>
      </c>
      <c r="F323">
        <v>0.12</v>
      </c>
      <c r="G323" s="3">
        <f t="shared" si="8"/>
        <v>1.0668903971227901</v>
      </c>
    </row>
    <row r="324" spans="1:9" x14ac:dyDescent="0.2">
      <c r="A324" s="1">
        <v>42675</v>
      </c>
      <c r="B324" s="2">
        <v>5702197.2999999998</v>
      </c>
      <c r="E324" s="1">
        <v>42675</v>
      </c>
      <c r="F324">
        <v>0.06</v>
      </c>
      <c r="G324" s="3">
        <f t="shared" si="8"/>
        <v>1.0675305313610637</v>
      </c>
    </row>
    <row r="325" spans="1:9" x14ac:dyDescent="0.2">
      <c r="A325" s="1">
        <v>42705</v>
      </c>
      <c r="B325" s="2">
        <v>6269328</v>
      </c>
      <c r="D325" s="3">
        <f>B325/B313</f>
        <v>1.0456222010555078</v>
      </c>
      <c r="E325" s="1">
        <v>42705</v>
      </c>
      <c r="F325">
        <v>0.2</v>
      </c>
      <c r="G325" s="3">
        <v>1</v>
      </c>
      <c r="I325" s="7">
        <f>B325/G325*100</f>
        <v>626932800</v>
      </c>
    </row>
    <row r="326" spans="1:9" x14ac:dyDescent="0.2">
      <c r="A326" s="1">
        <v>42736</v>
      </c>
      <c r="B326" s="2">
        <v>528330</v>
      </c>
      <c r="E326" s="1">
        <v>42736</v>
      </c>
      <c r="F326">
        <v>0.88</v>
      </c>
      <c r="G326" s="3">
        <f t="shared" si="8"/>
        <v>1.0087999999999999</v>
      </c>
    </row>
    <row r="327" spans="1:9" x14ac:dyDescent="0.2">
      <c r="A327" s="1">
        <v>42767</v>
      </c>
      <c r="B327" s="2">
        <v>1044248.1</v>
      </c>
      <c r="E327" s="1">
        <v>42767</v>
      </c>
      <c r="F327">
        <v>0.14000000000000001</v>
      </c>
      <c r="G327" s="3">
        <f t="shared" si="8"/>
        <v>1.0102123199999999</v>
      </c>
    </row>
    <row r="328" spans="1:9" x14ac:dyDescent="0.2">
      <c r="A328" s="1">
        <v>42795</v>
      </c>
      <c r="B328" s="2">
        <v>1589214.4</v>
      </c>
      <c r="E328" s="1">
        <v>42795</v>
      </c>
      <c r="F328">
        <v>0.05</v>
      </c>
      <c r="G328" s="3">
        <f t="shared" si="8"/>
        <v>1.0107174261599998</v>
      </c>
    </row>
    <row r="329" spans="1:9" x14ac:dyDescent="0.2">
      <c r="A329" s="1">
        <v>42826</v>
      </c>
      <c r="B329" s="2">
        <v>2115009.6</v>
      </c>
      <c r="E329" s="1">
        <v>42826</v>
      </c>
      <c r="F329">
        <v>-0.76</v>
      </c>
      <c r="G329" s="3">
        <f t="shared" si="8"/>
        <v>1.0030359737211838</v>
      </c>
    </row>
    <row r="330" spans="1:9" x14ac:dyDescent="0.2">
      <c r="A330" s="1">
        <v>42856</v>
      </c>
      <c r="B330" s="2">
        <v>2664758.7999999998</v>
      </c>
      <c r="E330" s="1">
        <v>42856</v>
      </c>
      <c r="F330">
        <v>-1.1000000000000001</v>
      </c>
      <c r="G330" s="3">
        <f t="shared" si="8"/>
        <v>0.99200257801025082</v>
      </c>
    </row>
    <row r="331" spans="1:9" x14ac:dyDescent="0.2">
      <c r="A331" s="1">
        <v>42887</v>
      </c>
      <c r="B331" s="2">
        <v>3222865.7</v>
      </c>
      <c r="E331" s="1">
        <v>42887</v>
      </c>
      <c r="F331">
        <v>-0.62</v>
      </c>
      <c r="G331" s="3">
        <f t="shared" si="8"/>
        <v>0.98585216202658732</v>
      </c>
    </row>
    <row r="332" spans="1:9" x14ac:dyDescent="0.2">
      <c r="A332" s="1">
        <v>42917</v>
      </c>
      <c r="B332" s="2">
        <v>3781906.9</v>
      </c>
      <c r="E332" s="1">
        <v>42917</v>
      </c>
      <c r="F332">
        <v>-0.84</v>
      </c>
      <c r="G332" s="3">
        <f t="shared" si="8"/>
        <v>0.97757100386556406</v>
      </c>
    </row>
    <row r="333" spans="1:9" x14ac:dyDescent="0.2">
      <c r="A333" s="1">
        <v>42948</v>
      </c>
      <c r="B333" s="2">
        <v>4339401.9000000004</v>
      </c>
      <c r="E333" s="1">
        <v>42948</v>
      </c>
      <c r="F333">
        <v>-0.17</v>
      </c>
      <c r="G333" s="3">
        <f t="shared" si="8"/>
        <v>0.97590913315899253</v>
      </c>
    </row>
    <row r="334" spans="1:9" x14ac:dyDescent="0.2">
      <c r="A334" s="1">
        <v>42979</v>
      </c>
      <c r="B334" s="2">
        <v>4870545.8</v>
      </c>
      <c r="E334" s="1">
        <v>42979</v>
      </c>
      <c r="F334">
        <v>0.39</v>
      </c>
      <c r="G334" s="3">
        <f t="shared" si="8"/>
        <v>0.9797151787783126</v>
      </c>
    </row>
    <row r="335" spans="1:9" x14ac:dyDescent="0.2">
      <c r="A335" s="1">
        <v>43009</v>
      </c>
      <c r="B335" s="2">
        <v>5422765.9000000004</v>
      </c>
      <c r="E335" s="1">
        <v>43009</v>
      </c>
      <c r="F335">
        <v>0.49</v>
      </c>
      <c r="G335" s="3">
        <f t="shared" si="8"/>
        <v>0.9845157831543262</v>
      </c>
    </row>
    <row r="336" spans="1:9" x14ac:dyDescent="0.2">
      <c r="A336" s="1">
        <v>43040</v>
      </c>
      <c r="B336" s="2">
        <v>5991458.7999999998</v>
      </c>
      <c r="E336" s="1">
        <v>43040</v>
      </c>
      <c r="F336">
        <v>0.24</v>
      </c>
      <c r="G336" s="3">
        <f t="shared" si="8"/>
        <v>0.98687862103389656</v>
      </c>
    </row>
    <row r="337" spans="1:9" x14ac:dyDescent="0.2">
      <c r="A337" s="1">
        <v>43070</v>
      </c>
      <c r="B337" s="2">
        <v>6583319</v>
      </c>
      <c r="D337" s="3">
        <f>B337/B325</f>
        <v>1.0500836772298403</v>
      </c>
      <c r="E337" s="1">
        <v>43070</v>
      </c>
      <c r="F337">
        <v>0.9</v>
      </c>
      <c r="G337" s="3">
        <v>1</v>
      </c>
      <c r="I337" s="7">
        <f>B337/G337*100</f>
        <v>658331900</v>
      </c>
    </row>
    <row r="338" spans="1:9" x14ac:dyDescent="0.2">
      <c r="A338" s="1">
        <v>43101</v>
      </c>
      <c r="B338" s="2">
        <v>559829.6</v>
      </c>
      <c r="E338" s="1">
        <v>43101</v>
      </c>
      <c r="F338">
        <v>0.79</v>
      </c>
      <c r="G338" s="3">
        <f t="shared" si="8"/>
        <v>1.0079</v>
      </c>
    </row>
    <row r="339" spans="1:9" x14ac:dyDescent="0.2">
      <c r="A339" s="1">
        <v>43132</v>
      </c>
      <c r="B339" s="2">
        <v>1092887.8999999999</v>
      </c>
      <c r="E339" s="1">
        <v>43132</v>
      </c>
      <c r="F339">
        <v>0.23</v>
      </c>
      <c r="G339" s="3">
        <f t="shared" si="8"/>
        <v>1.0102181699999999</v>
      </c>
    </row>
    <row r="340" spans="1:9" x14ac:dyDescent="0.2">
      <c r="A340" s="1">
        <v>43160</v>
      </c>
      <c r="B340" s="2">
        <v>1657833.7</v>
      </c>
      <c r="E340" s="1">
        <v>43160</v>
      </c>
      <c r="F340">
        <v>0.45</v>
      </c>
      <c r="G340" s="3">
        <f t="shared" si="8"/>
        <v>1.0147641517649999</v>
      </c>
    </row>
    <row r="341" spans="1:9" x14ac:dyDescent="0.2">
      <c r="A341" s="1">
        <v>43191</v>
      </c>
      <c r="B341" s="2">
        <v>2222326.2999999998</v>
      </c>
      <c r="E341" s="1">
        <v>43191</v>
      </c>
      <c r="F341">
        <v>0.56000000000000005</v>
      </c>
      <c r="G341" s="3">
        <f t="shared" si="8"/>
        <v>1.020446831014884</v>
      </c>
    </row>
    <row r="342" spans="1:9" x14ac:dyDescent="0.2">
      <c r="A342" s="1">
        <v>43221</v>
      </c>
      <c r="B342" s="2">
        <v>2775200.4</v>
      </c>
      <c r="E342" s="1">
        <v>43221</v>
      </c>
      <c r="F342">
        <v>1.1100000000000001</v>
      </c>
      <c r="G342" s="3">
        <f t="shared" si="8"/>
        <v>1.0317737908391493</v>
      </c>
    </row>
    <row r="343" spans="1:9" x14ac:dyDescent="0.2">
      <c r="A343" s="1">
        <v>43252</v>
      </c>
      <c r="B343" s="2">
        <v>3362536</v>
      </c>
      <c r="E343" s="1">
        <v>43252</v>
      </c>
      <c r="F343">
        <v>1.86</v>
      </c>
      <c r="G343" s="3">
        <f t="shared" si="8"/>
        <v>1.0509647833487574</v>
      </c>
    </row>
    <row r="344" spans="1:9" x14ac:dyDescent="0.2">
      <c r="A344" s="1">
        <v>43282</v>
      </c>
      <c r="B344" s="2">
        <v>3952809.1</v>
      </c>
      <c r="E344" s="1">
        <v>43282</v>
      </c>
      <c r="F344">
        <v>0.93</v>
      </c>
      <c r="G344" s="3">
        <f t="shared" si="8"/>
        <v>1.060738755833901</v>
      </c>
    </row>
    <row r="345" spans="1:9" x14ac:dyDescent="0.2">
      <c r="A345" s="1">
        <v>43313</v>
      </c>
      <c r="B345" s="2">
        <v>4542694.4000000004</v>
      </c>
      <c r="E345" s="1">
        <v>43313</v>
      </c>
      <c r="F345">
        <v>0.51</v>
      </c>
      <c r="G345" s="3">
        <f t="shared" si="8"/>
        <v>1.0661485234886541</v>
      </c>
    </row>
    <row r="346" spans="1:9" x14ac:dyDescent="0.2">
      <c r="A346" s="1">
        <v>43344</v>
      </c>
      <c r="B346" s="2">
        <v>5099471</v>
      </c>
      <c r="E346" s="1">
        <v>43344</v>
      </c>
      <c r="F346">
        <v>1.2</v>
      </c>
      <c r="G346" s="3">
        <f t="shared" si="8"/>
        <v>1.0789423057705179</v>
      </c>
    </row>
    <row r="347" spans="1:9" x14ac:dyDescent="0.2">
      <c r="A347" s="1">
        <v>43374</v>
      </c>
      <c r="B347" s="2">
        <v>5691454.7999999998</v>
      </c>
      <c r="E347" s="1">
        <v>43374</v>
      </c>
      <c r="F347">
        <v>1.43</v>
      </c>
      <c r="G347" s="3">
        <f t="shared" si="8"/>
        <v>1.0943711807430363</v>
      </c>
    </row>
    <row r="348" spans="1:9" x14ac:dyDescent="0.2">
      <c r="A348" s="1">
        <v>43405</v>
      </c>
      <c r="B348" s="2">
        <v>6285381.7000000002</v>
      </c>
      <c r="E348" s="1">
        <v>43405</v>
      </c>
      <c r="F348">
        <v>-0.16</v>
      </c>
      <c r="G348" s="3">
        <f t="shared" si="8"/>
        <v>1.0926201868538474</v>
      </c>
    </row>
    <row r="349" spans="1:9" x14ac:dyDescent="0.2">
      <c r="A349" s="1">
        <v>43435</v>
      </c>
      <c r="B349" s="2">
        <v>6889176.0999999996</v>
      </c>
      <c r="D349" s="3">
        <f>B349/B337</f>
        <v>1.0464594074812414</v>
      </c>
      <c r="E349" s="1">
        <v>43435</v>
      </c>
      <c r="F349">
        <v>-1.23</v>
      </c>
      <c r="G349" s="3">
        <v>1</v>
      </c>
      <c r="I349" s="7">
        <f>B349/G349*100</f>
        <v>688917610</v>
      </c>
    </row>
    <row r="350" spans="1:9" x14ac:dyDescent="0.2">
      <c r="A350" s="1">
        <v>43466</v>
      </c>
      <c r="B350" s="2">
        <v>578782.5</v>
      </c>
      <c r="C350" s="3">
        <f>B350</f>
        <v>578782.5</v>
      </c>
      <c r="E350" s="1">
        <v>43466</v>
      </c>
      <c r="F350">
        <v>-0.26</v>
      </c>
      <c r="G350" s="3">
        <f t="shared" si="8"/>
        <v>0.99739999999999995</v>
      </c>
    </row>
    <row r="351" spans="1:9" x14ac:dyDescent="0.2">
      <c r="A351" s="1">
        <v>43497</v>
      </c>
      <c r="B351" s="2">
        <v>1146896.2</v>
      </c>
      <c r="C351" s="3">
        <f>B351-B350</f>
        <v>568113.69999999995</v>
      </c>
      <c r="E351" s="1">
        <v>43497</v>
      </c>
      <c r="F351">
        <v>0.4</v>
      </c>
      <c r="G351" s="3">
        <f t="shared" si="8"/>
        <v>1.0013896</v>
      </c>
    </row>
    <row r="352" spans="1:9" x14ac:dyDescent="0.2">
      <c r="A352" s="1">
        <v>43525</v>
      </c>
      <c r="B352" s="2">
        <v>1725680.6</v>
      </c>
      <c r="C352" s="3">
        <f t="shared" ref="C352:C360" si="9">B352-B351</f>
        <v>578784.40000000014</v>
      </c>
      <c r="E352" s="1">
        <v>43525</v>
      </c>
      <c r="F352">
        <v>1.4</v>
      </c>
      <c r="G352" s="3">
        <f t="shared" si="8"/>
        <v>1.0154090544000001</v>
      </c>
    </row>
    <row r="353" spans="1:9" x14ac:dyDescent="0.2">
      <c r="A353" s="1">
        <v>43556</v>
      </c>
      <c r="B353" s="2">
        <v>2317397.6</v>
      </c>
      <c r="C353" s="3">
        <f t="shared" si="9"/>
        <v>591717</v>
      </c>
      <c r="E353" s="1">
        <v>43556</v>
      </c>
      <c r="F353">
        <v>1</v>
      </c>
      <c r="G353" s="3">
        <f t="shared" si="8"/>
        <v>1.0255631449440001</v>
      </c>
    </row>
    <row r="354" spans="1:9" x14ac:dyDescent="0.2">
      <c r="A354" s="1">
        <v>43586</v>
      </c>
      <c r="B354" s="2">
        <v>2922343.5</v>
      </c>
      <c r="C354" s="3">
        <f t="shared" si="9"/>
        <v>604945.89999999991</v>
      </c>
      <c r="E354" s="1">
        <v>43586</v>
      </c>
      <c r="F354">
        <v>0.7</v>
      </c>
      <c r="G354" s="3">
        <f t="shared" si="8"/>
        <v>1.0327420869586081</v>
      </c>
    </row>
    <row r="355" spans="1:9" x14ac:dyDescent="0.2">
      <c r="A355" s="1">
        <v>43617</v>
      </c>
      <c r="B355" s="2">
        <v>3521486.4</v>
      </c>
      <c r="C355" s="3">
        <f t="shared" si="9"/>
        <v>599142.89999999991</v>
      </c>
      <c r="E355" s="1">
        <v>43617</v>
      </c>
      <c r="F355">
        <v>0.49</v>
      </c>
      <c r="G355" s="3">
        <f t="shared" si="8"/>
        <v>1.0378025231847052</v>
      </c>
    </row>
    <row r="356" spans="1:9" x14ac:dyDescent="0.2">
      <c r="A356" s="1">
        <v>43647</v>
      </c>
      <c r="B356" s="2">
        <v>4149339.1</v>
      </c>
      <c r="C356" s="3">
        <f t="shared" si="9"/>
        <v>627852.70000000019</v>
      </c>
      <c r="E356" s="1">
        <v>43647</v>
      </c>
      <c r="F356">
        <v>0.61</v>
      </c>
      <c r="G356" s="3">
        <f t="shared" si="8"/>
        <v>1.044133118576132</v>
      </c>
    </row>
    <row r="357" spans="1:9" x14ac:dyDescent="0.2">
      <c r="A357" s="1">
        <v>43678</v>
      </c>
      <c r="B357" s="2">
        <v>4765236.0999999996</v>
      </c>
      <c r="C357" s="3">
        <f t="shared" si="9"/>
        <v>615896.99999999953</v>
      </c>
      <c r="E357" s="1">
        <v>43678</v>
      </c>
      <c r="F357">
        <v>-0.47</v>
      </c>
      <c r="G357" s="3">
        <f t="shared" si="8"/>
        <v>1.0392256929188242</v>
      </c>
    </row>
    <row r="358" spans="1:9" x14ac:dyDescent="0.2">
      <c r="A358" s="1">
        <v>43709</v>
      </c>
      <c r="B358" s="2">
        <v>5363596.7</v>
      </c>
      <c r="C358" s="3">
        <f t="shared" si="9"/>
        <v>598360.60000000056</v>
      </c>
      <c r="E358" s="1">
        <v>43709</v>
      </c>
      <c r="F358">
        <v>-0.28999999999999998</v>
      </c>
      <c r="G358" s="3">
        <f t="shared" si="8"/>
        <v>1.0362119384093595</v>
      </c>
    </row>
    <row r="359" spans="1:9" x14ac:dyDescent="0.2">
      <c r="A359" s="1">
        <v>43739</v>
      </c>
      <c r="B359" s="2">
        <v>5983377.9000000004</v>
      </c>
      <c r="C359" s="3">
        <f t="shared" si="9"/>
        <v>619781.20000000019</v>
      </c>
      <c r="E359" s="1">
        <v>43739</v>
      </c>
      <c r="F359">
        <v>0.77</v>
      </c>
      <c r="G359" s="3">
        <f t="shared" si="8"/>
        <v>1.0441907703351117</v>
      </c>
    </row>
    <row r="360" spans="1:9" x14ac:dyDescent="0.2">
      <c r="A360" s="1">
        <v>43770</v>
      </c>
      <c r="B360" s="2">
        <v>6610923.7999999998</v>
      </c>
      <c r="C360" s="3">
        <f t="shared" si="9"/>
        <v>627545.89999999944</v>
      </c>
      <c r="E360" s="1">
        <v>43770</v>
      </c>
      <c r="F360">
        <v>0.19</v>
      </c>
      <c r="G360" s="3">
        <f t="shared" si="8"/>
        <v>1.0461747327987483</v>
      </c>
    </row>
    <row r="361" spans="1:9" x14ac:dyDescent="0.2">
      <c r="A361" s="1" t="s">
        <v>7</v>
      </c>
      <c r="B361" s="2">
        <f>B360+627545.9</f>
        <v>7238469.7000000002</v>
      </c>
      <c r="D361" s="3">
        <f>B361/B349</f>
        <v>1.0507017958214191</v>
      </c>
      <c r="E361" s="1">
        <v>43800</v>
      </c>
      <c r="F361">
        <v>1.69</v>
      </c>
      <c r="G361" s="3">
        <f t="shared" si="8"/>
        <v>1.0638550857830471</v>
      </c>
      <c r="I361">
        <f>B361*G361/G361</f>
        <v>7238469.7000000002</v>
      </c>
    </row>
    <row r="362" spans="1:9" x14ac:dyDescent="0.2">
      <c r="B362" t="s">
        <v>3</v>
      </c>
      <c r="D362" s="3" t="s">
        <v>6</v>
      </c>
    </row>
    <row r="363" spans="1:9" x14ac:dyDescent="0.2">
      <c r="E363" t="s">
        <v>2</v>
      </c>
      <c r="F363" t="s">
        <v>5</v>
      </c>
    </row>
    <row r="367" spans="1:9" x14ac:dyDescent="0.2">
      <c r="H367" s="6">
        <v>178.45400000000001</v>
      </c>
    </row>
    <row r="368" spans="1:9" x14ac:dyDescent="0.2">
      <c r="H368" s="6">
        <v>178.8</v>
      </c>
    </row>
    <row r="369" spans="8:8" x14ac:dyDescent="0.2">
      <c r="H369" s="6">
        <f>H368/H367</f>
        <v>1.0019388750042029</v>
      </c>
    </row>
  </sheetData>
  <mergeCells count="1">
    <mergeCell ref="X2:X3"/>
  </mergeCells>
  <hyperlinks>
    <hyperlink ref="K58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topLeftCell="A65" workbookViewId="0">
      <selection activeCell="O98" sqref="O98"/>
    </sheetView>
  </sheetViews>
  <sheetFormatPr baseColWidth="10" defaultRowHeight="16" x14ac:dyDescent="0.2"/>
  <sheetData>
    <row r="1" spans="1:2" x14ac:dyDescent="0.2">
      <c r="A1" s="81" t="s">
        <v>0</v>
      </c>
      <c r="B1" s="81" t="s">
        <v>579</v>
      </c>
    </row>
    <row r="2" spans="1:2" x14ac:dyDescent="0.2">
      <c r="A2" s="86">
        <v>40969</v>
      </c>
      <c r="B2" s="81">
        <v>7.9</v>
      </c>
    </row>
    <row r="3" spans="1:2" x14ac:dyDescent="0.2">
      <c r="A3" s="86">
        <v>41000</v>
      </c>
      <c r="B3" s="81">
        <v>7.7</v>
      </c>
    </row>
    <row r="4" spans="1:2" x14ac:dyDescent="0.2">
      <c r="A4" s="86">
        <v>41030</v>
      </c>
      <c r="B4" s="81">
        <v>7.6</v>
      </c>
    </row>
    <row r="5" spans="1:2" x14ac:dyDescent="0.2">
      <c r="A5" s="86">
        <v>41061</v>
      </c>
      <c r="B5" s="81">
        <v>7.5</v>
      </c>
    </row>
    <row r="6" spans="1:2" x14ac:dyDescent="0.2">
      <c r="A6" s="86">
        <v>41091</v>
      </c>
      <c r="B6" s="81">
        <v>7.4</v>
      </c>
    </row>
    <row r="7" spans="1:2" x14ac:dyDescent="0.2">
      <c r="A7" s="86">
        <v>41122</v>
      </c>
      <c r="B7" s="81">
        <v>7.3</v>
      </c>
    </row>
    <row r="8" spans="1:2" x14ac:dyDescent="0.2">
      <c r="A8" s="86">
        <v>41153</v>
      </c>
      <c r="B8" s="81">
        <v>7.1</v>
      </c>
    </row>
    <row r="9" spans="1:2" x14ac:dyDescent="0.2">
      <c r="A9" s="86">
        <v>41183</v>
      </c>
      <c r="B9" s="81">
        <v>6.9</v>
      </c>
    </row>
    <row r="10" spans="1:2" x14ac:dyDescent="0.2">
      <c r="A10" s="86">
        <v>41214</v>
      </c>
      <c r="B10" s="81">
        <v>6.8</v>
      </c>
    </row>
    <row r="11" spans="1:2" x14ac:dyDescent="0.2">
      <c r="A11" s="86">
        <v>41244</v>
      </c>
      <c r="B11" s="81">
        <v>6.9</v>
      </c>
    </row>
    <row r="12" spans="1:2" x14ac:dyDescent="0.2">
      <c r="A12" s="86">
        <v>41275</v>
      </c>
      <c r="B12" s="81">
        <v>7.2</v>
      </c>
    </row>
    <row r="13" spans="1:2" x14ac:dyDescent="0.2">
      <c r="A13" s="86">
        <v>41306</v>
      </c>
      <c r="B13" s="81">
        <v>7.7</v>
      </c>
    </row>
    <row r="14" spans="1:2" x14ac:dyDescent="0.2">
      <c r="A14" s="86">
        <v>41334</v>
      </c>
      <c r="B14" s="81">
        <v>8</v>
      </c>
    </row>
    <row r="15" spans="1:2" x14ac:dyDescent="0.2">
      <c r="A15" s="86">
        <v>41365</v>
      </c>
      <c r="B15" s="81">
        <v>7.8</v>
      </c>
    </row>
    <row r="16" spans="1:2" x14ac:dyDescent="0.2">
      <c r="A16" s="86">
        <v>41395</v>
      </c>
      <c r="B16" s="81">
        <v>7.6</v>
      </c>
    </row>
    <row r="17" spans="1:2" x14ac:dyDescent="0.2">
      <c r="A17" s="86">
        <v>41426</v>
      </c>
      <c r="B17" s="81">
        <v>7.4</v>
      </c>
    </row>
    <row r="18" spans="1:2" x14ac:dyDescent="0.2">
      <c r="A18" s="86">
        <v>41456</v>
      </c>
      <c r="B18" s="81">
        <v>7.3</v>
      </c>
    </row>
    <row r="19" spans="1:2" x14ac:dyDescent="0.2">
      <c r="A19" s="86">
        <v>41487</v>
      </c>
      <c r="B19" s="81">
        <v>7.1</v>
      </c>
    </row>
    <row r="20" spans="1:2" x14ac:dyDescent="0.2">
      <c r="A20" s="86">
        <v>41518</v>
      </c>
      <c r="B20" s="81">
        <v>6.9</v>
      </c>
    </row>
    <row r="21" spans="1:2" x14ac:dyDescent="0.2">
      <c r="A21" s="86">
        <v>41548</v>
      </c>
      <c r="B21" s="81">
        <v>6.7</v>
      </c>
    </row>
    <row r="22" spans="1:2" x14ac:dyDescent="0.2">
      <c r="A22" s="86">
        <v>41579</v>
      </c>
      <c r="B22" s="81">
        <v>6.5</v>
      </c>
    </row>
    <row r="23" spans="1:2" x14ac:dyDescent="0.2">
      <c r="A23" s="86">
        <v>41609</v>
      </c>
      <c r="B23" s="81">
        <v>6.2</v>
      </c>
    </row>
    <row r="24" spans="1:2" x14ac:dyDescent="0.2">
      <c r="A24" s="86">
        <v>41640</v>
      </c>
      <c r="B24" s="81">
        <v>6.4</v>
      </c>
    </row>
    <row r="25" spans="1:2" x14ac:dyDescent="0.2">
      <c r="A25" s="86">
        <v>41671</v>
      </c>
      <c r="B25" s="81">
        <v>6.7</v>
      </c>
    </row>
    <row r="26" spans="1:2" x14ac:dyDescent="0.2">
      <c r="A26" s="86">
        <v>41699</v>
      </c>
      <c r="B26" s="81">
        <v>7.2</v>
      </c>
    </row>
    <row r="27" spans="1:2" x14ac:dyDescent="0.2">
      <c r="A27" s="86">
        <v>41730</v>
      </c>
      <c r="B27" s="81">
        <v>7.1</v>
      </c>
    </row>
    <row r="28" spans="1:2" x14ac:dyDescent="0.2">
      <c r="A28" s="86">
        <v>41760</v>
      </c>
      <c r="B28" s="81">
        <v>7</v>
      </c>
    </row>
    <row r="29" spans="1:2" x14ac:dyDescent="0.2">
      <c r="A29" s="86">
        <v>41791</v>
      </c>
      <c r="B29" s="81">
        <v>6.8</v>
      </c>
    </row>
    <row r="30" spans="1:2" x14ac:dyDescent="0.2">
      <c r="A30" s="86">
        <v>41821</v>
      </c>
      <c r="B30" s="81">
        <v>6.9</v>
      </c>
    </row>
    <row r="31" spans="1:2" x14ac:dyDescent="0.2">
      <c r="A31" s="86">
        <v>41852</v>
      </c>
      <c r="B31" s="81">
        <v>6.9</v>
      </c>
    </row>
    <row r="32" spans="1:2" x14ac:dyDescent="0.2">
      <c r="A32" s="86">
        <v>41883</v>
      </c>
      <c r="B32" s="81">
        <v>6.8</v>
      </c>
    </row>
    <row r="33" spans="1:2" x14ac:dyDescent="0.2">
      <c r="A33" s="86">
        <v>41913</v>
      </c>
      <c r="B33" s="81">
        <v>6.6</v>
      </c>
    </row>
    <row r="34" spans="1:2" x14ac:dyDescent="0.2">
      <c r="A34" s="86">
        <v>41944</v>
      </c>
      <c r="B34" s="81">
        <v>6.5</v>
      </c>
    </row>
    <row r="35" spans="1:2" x14ac:dyDescent="0.2">
      <c r="A35" s="86">
        <v>41974</v>
      </c>
      <c r="B35" s="81">
        <v>6.5</v>
      </c>
    </row>
    <row r="36" spans="1:2" x14ac:dyDescent="0.2">
      <c r="A36" s="86">
        <v>42005</v>
      </c>
      <c r="B36" s="81">
        <v>6.8</v>
      </c>
    </row>
    <row r="37" spans="1:2" x14ac:dyDescent="0.2">
      <c r="A37" s="86">
        <v>42036</v>
      </c>
      <c r="B37" s="81">
        <v>7.4</v>
      </c>
    </row>
    <row r="38" spans="1:2" x14ac:dyDescent="0.2">
      <c r="A38" s="86">
        <v>42064</v>
      </c>
      <c r="B38" s="81">
        <v>7.9</v>
      </c>
    </row>
    <row r="39" spans="1:2" x14ac:dyDescent="0.2">
      <c r="A39" s="86">
        <v>42095</v>
      </c>
      <c r="B39" s="81">
        <v>8</v>
      </c>
    </row>
    <row r="40" spans="1:2" x14ac:dyDescent="0.2">
      <c r="A40" s="86">
        <v>42125</v>
      </c>
      <c r="B40" s="81">
        <v>8.1</v>
      </c>
    </row>
    <row r="41" spans="1:2" x14ac:dyDescent="0.2">
      <c r="A41" s="86">
        <v>42156</v>
      </c>
      <c r="B41" s="81">
        <v>8.3000000000000007</v>
      </c>
    </row>
    <row r="42" spans="1:2" x14ac:dyDescent="0.2">
      <c r="A42" s="86">
        <v>42186</v>
      </c>
      <c r="B42" s="81">
        <v>8.5</v>
      </c>
    </row>
    <row r="43" spans="1:2" x14ac:dyDescent="0.2">
      <c r="A43" s="86">
        <v>42217</v>
      </c>
      <c r="B43" s="81">
        <v>8.6999999999999993</v>
      </c>
    </row>
    <row r="44" spans="1:2" x14ac:dyDescent="0.2">
      <c r="A44" s="86">
        <v>42248</v>
      </c>
      <c r="B44" s="81">
        <v>8.9</v>
      </c>
    </row>
    <row r="45" spans="1:2" x14ac:dyDescent="0.2">
      <c r="A45" s="86">
        <v>42278</v>
      </c>
      <c r="B45" s="81">
        <v>8.9</v>
      </c>
    </row>
    <row r="46" spans="1:2" x14ac:dyDescent="0.2">
      <c r="A46" s="86">
        <v>42309</v>
      </c>
      <c r="B46" s="81">
        <v>9</v>
      </c>
    </row>
    <row r="47" spans="1:2" x14ac:dyDescent="0.2">
      <c r="A47" s="86">
        <v>42339</v>
      </c>
      <c r="B47" s="81">
        <v>8.9</v>
      </c>
    </row>
    <row r="48" spans="1:2" x14ac:dyDescent="0.2">
      <c r="A48" s="86">
        <v>42370</v>
      </c>
      <c r="B48" s="81">
        <v>9.5</v>
      </c>
    </row>
    <row r="49" spans="1:2" x14ac:dyDescent="0.2">
      <c r="A49" s="86">
        <v>42401</v>
      </c>
      <c r="B49" s="81">
        <v>10.199999999999999</v>
      </c>
    </row>
    <row r="50" spans="1:2" x14ac:dyDescent="0.2">
      <c r="A50" s="86">
        <v>42430</v>
      </c>
      <c r="B50" s="81">
        <v>10.9</v>
      </c>
    </row>
    <row r="51" spans="1:2" x14ac:dyDescent="0.2">
      <c r="A51" s="86">
        <v>42461</v>
      </c>
      <c r="B51" s="81">
        <v>11.2</v>
      </c>
    </row>
    <row r="52" spans="1:2" x14ac:dyDescent="0.2">
      <c r="A52" s="86">
        <v>42491</v>
      </c>
      <c r="B52" s="81">
        <v>11.2</v>
      </c>
    </row>
    <row r="53" spans="1:2" x14ac:dyDescent="0.2">
      <c r="A53" s="86">
        <v>42522</v>
      </c>
      <c r="B53" s="81">
        <v>11.3</v>
      </c>
    </row>
    <row r="54" spans="1:2" x14ac:dyDescent="0.2">
      <c r="A54" s="86">
        <v>42552</v>
      </c>
      <c r="B54" s="81">
        <v>11.6</v>
      </c>
    </row>
    <row r="55" spans="1:2" x14ac:dyDescent="0.2">
      <c r="A55" s="86">
        <v>42583</v>
      </c>
      <c r="B55" s="81">
        <v>11.8</v>
      </c>
    </row>
    <row r="56" spans="1:2" x14ac:dyDescent="0.2">
      <c r="A56" s="86">
        <v>42614</v>
      </c>
      <c r="B56" s="81">
        <v>11.8</v>
      </c>
    </row>
    <row r="57" spans="1:2" x14ac:dyDescent="0.2">
      <c r="A57" s="86">
        <v>42644</v>
      </c>
      <c r="B57" s="81">
        <v>11.8</v>
      </c>
    </row>
    <row r="58" spans="1:2" x14ac:dyDescent="0.2">
      <c r="A58" s="86">
        <v>42675</v>
      </c>
      <c r="B58" s="81">
        <v>11.8</v>
      </c>
    </row>
    <row r="59" spans="1:2" x14ac:dyDescent="0.2">
      <c r="A59" s="86">
        <v>42705</v>
      </c>
      <c r="B59" s="81">
        <v>12</v>
      </c>
    </row>
    <row r="60" spans="1:2" x14ac:dyDescent="0.2">
      <c r="A60" s="86">
        <v>42736</v>
      </c>
      <c r="B60" s="81">
        <v>12.6</v>
      </c>
    </row>
    <row r="61" spans="1:2" x14ac:dyDescent="0.2">
      <c r="A61" s="86">
        <v>42767</v>
      </c>
      <c r="B61" s="81">
        <v>13.2</v>
      </c>
    </row>
    <row r="62" spans="1:2" x14ac:dyDescent="0.2">
      <c r="A62" s="86">
        <v>42795</v>
      </c>
      <c r="B62" s="81">
        <v>13.7</v>
      </c>
    </row>
    <row r="63" spans="1:2" x14ac:dyDescent="0.2">
      <c r="A63" s="86">
        <v>42826</v>
      </c>
      <c r="B63" s="81">
        <v>13.6</v>
      </c>
    </row>
    <row r="64" spans="1:2" x14ac:dyDescent="0.2">
      <c r="A64" s="86">
        <v>42856</v>
      </c>
      <c r="B64" s="81">
        <v>13.3</v>
      </c>
    </row>
    <row r="65" spans="1:2" x14ac:dyDescent="0.2">
      <c r="A65" s="86">
        <v>42887</v>
      </c>
      <c r="B65" s="81">
        <v>13</v>
      </c>
    </row>
    <row r="66" spans="1:2" x14ac:dyDescent="0.2">
      <c r="A66" s="86">
        <v>42917</v>
      </c>
      <c r="B66" s="81">
        <v>12.8</v>
      </c>
    </row>
    <row r="67" spans="1:2" x14ac:dyDescent="0.2">
      <c r="A67" s="86">
        <v>42948</v>
      </c>
      <c r="B67" s="81">
        <v>12.6</v>
      </c>
    </row>
    <row r="68" spans="1:2" x14ac:dyDescent="0.2">
      <c r="A68" s="86">
        <v>42979</v>
      </c>
      <c r="B68" s="81">
        <v>12.4</v>
      </c>
    </row>
    <row r="69" spans="1:2" x14ac:dyDescent="0.2">
      <c r="A69" s="86">
        <v>43009</v>
      </c>
      <c r="B69" s="81">
        <v>12.2</v>
      </c>
    </row>
    <row r="70" spans="1:2" x14ac:dyDescent="0.2">
      <c r="A70" s="86">
        <v>43040</v>
      </c>
      <c r="B70" s="81">
        <v>12</v>
      </c>
    </row>
    <row r="71" spans="1:2" x14ac:dyDescent="0.2">
      <c r="A71" s="86">
        <v>43070</v>
      </c>
      <c r="B71" s="81">
        <v>11.8</v>
      </c>
    </row>
    <row r="72" spans="1:2" x14ac:dyDescent="0.2">
      <c r="A72" s="86">
        <v>43101</v>
      </c>
      <c r="B72" s="81">
        <v>12.2</v>
      </c>
    </row>
    <row r="73" spans="1:2" x14ac:dyDescent="0.2">
      <c r="A73" s="86">
        <v>43132</v>
      </c>
      <c r="B73" s="81">
        <v>12.6</v>
      </c>
    </row>
    <row r="74" spans="1:2" x14ac:dyDescent="0.2">
      <c r="A74" s="86">
        <v>43160</v>
      </c>
      <c r="B74" s="81">
        <v>13.1</v>
      </c>
    </row>
    <row r="75" spans="1:2" x14ac:dyDescent="0.2">
      <c r="A75" s="86">
        <v>43191</v>
      </c>
      <c r="B75" s="81">
        <v>12.9</v>
      </c>
    </row>
    <row r="76" spans="1:2" x14ac:dyDescent="0.2">
      <c r="A76" s="86">
        <v>43221</v>
      </c>
      <c r="B76" s="81">
        <v>12.7</v>
      </c>
    </row>
    <row r="77" spans="1:2" x14ac:dyDescent="0.2">
      <c r="A77" s="86">
        <v>43252</v>
      </c>
      <c r="B77" s="81">
        <v>12.4</v>
      </c>
    </row>
    <row r="78" spans="1:2" x14ac:dyDescent="0.2">
      <c r="A78" s="86">
        <v>43282</v>
      </c>
      <c r="B78" s="81">
        <v>12.3</v>
      </c>
    </row>
    <row r="79" spans="1:2" x14ac:dyDescent="0.2">
      <c r="A79" s="86">
        <v>43313</v>
      </c>
      <c r="B79" s="81">
        <v>12.1</v>
      </c>
    </row>
    <row r="80" spans="1:2" x14ac:dyDescent="0.2">
      <c r="A80" s="86">
        <v>43344</v>
      </c>
      <c r="B80" s="81">
        <v>11.9</v>
      </c>
    </row>
    <row r="81" spans="1:2" x14ac:dyDescent="0.2">
      <c r="A81" s="86">
        <v>43374</v>
      </c>
      <c r="B81" s="81">
        <v>11.7</v>
      </c>
    </row>
    <row r="82" spans="1:2" x14ac:dyDescent="0.2">
      <c r="A82" s="86">
        <v>43405</v>
      </c>
      <c r="B82" s="81">
        <v>11.6</v>
      </c>
    </row>
    <row r="83" spans="1:2" x14ac:dyDescent="0.2">
      <c r="A83" s="86">
        <v>43435</v>
      </c>
      <c r="B83" s="81">
        <v>11.6</v>
      </c>
    </row>
    <row r="84" spans="1:2" x14ac:dyDescent="0.2">
      <c r="A84" s="86">
        <v>43466</v>
      </c>
      <c r="B84" s="81">
        <v>12</v>
      </c>
    </row>
    <row r="85" spans="1:2" x14ac:dyDescent="0.2">
      <c r="A85" s="86">
        <v>43497</v>
      </c>
      <c r="B85" s="81">
        <v>12.4</v>
      </c>
    </row>
    <row r="86" spans="1:2" x14ac:dyDescent="0.2">
      <c r="A86" s="86">
        <v>43525</v>
      </c>
      <c r="B86" s="81">
        <v>12.7</v>
      </c>
    </row>
    <row r="87" spans="1:2" x14ac:dyDescent="0.2">
      <c r="A87" s="86">
        <v>43556</v>
      </c>
      <c r="B87" s="81">
        <v>12.5</v>
      </c>
    </row>
    <row r="88" spans="1:2" x14ac:dyDescent="0.2">
      <c r="A88" s="86">
        <v>43586</v>
      </c>
      <c r="B88" s="81">
        <v>12.3</v>
      </c>
    </row>
    <row r="89" spans="1:2" x14ac:dyDescent="0.2">
      <c r="A89" s="86">
        <v>43617</v>
      </c>
      <c r="B89" s="81">
        <v>12</v>
      </c>
    </row>
    <row r="90" spans="1:2" x14ac:dyDescent="0.2">
      <c r="A90" s="86">
        <v>43647</v>
      </c>
      <c r="B90" s="81">
        <v>11.8</v>
      </c>
    </row>
    <row r="91" spans="1:2" x14ac:dyDescent="0.2">
      <c r="A91" s="86">
        <v>43678</v>
      </c>
      <c r="B91" s="81">
        <v>11.8</v>
      </c>
    </row>
    <row r="92" spans="1:2" x14ac:dyDescent="0.2">
      <c r="A92" s="86">
        <v>43709</v>
      </c>
      <c r="B92" s="81">
        <v>11.8</v>
      </c>
    </row>
    <row r="93" spans="1:2" x14ac:dyDescent="0.2">
      <c r="A93" s="86">
        <v>43739</v>
      </c>
      <c r="B93" s="81">
        <v>11.6</v>
      </c>
    </row>
    <row r="94" spans="1:2" x14ac:dyDescent="0.2">
      <c r="A94" s="86">
        <v>43770</v>
      </c>
      <c r="B94" s="81">
        <v>11.2</v>
      </c>
    </row>
    <row r="95" spans="1:2" x14ac:dyDescent="0.2">
      <c r="A95" s="86">
        <v>43800</v>
      </c>
      <c r="B95" s="81">
        <v>11</v>
      </c>
    </row>
    <row r="96" spans="1:2" x14ac:dyDescent="0.2">
      <c r="A96" s="86">
        <v>43831</v>
      </c>
      <c r="B96" s="81">
        <v>11.2</v>
      </c>
    </row>
    <row r="97" spans="1:2" x14ac:dyDescent="0.2">
      <c r="A97" s="86">
        <v>43862</v>
      </c>
      <c r="B97" s="81">
        <v>11.6</v>
      </c>
    </row>
    <row r="98" spans="1:2" x14ac:dyDescent="0.2">
      <c r="A98" s="86">
        <v>43891</v>
      </c>
      <c r="B98" s="81">
        <v>12.2</v>
      </c>
    </row>
    <row r="99" spans="1:2" x14ac:dyDescent="0.2">
      <c r="A99" s="86">
        <v>43922</v>
      </c>
      <c r="B99" s="81">
        <v>12.6</v>
      </c>
    </row>
    <row r="100" spans="1:2" x14ac:dyDescent="0.2">
      <c r="A100" s="86">
        <v>43952</v>
      </c>
      <c r="B100" s="81">
        <v>12.9</v>
      </c>
    </row>
    <row r="101" spans="1:2" x14ac:dyDescent="0.2">
      <c r="A101" s="86">
        <v>43983</v>
      </c>
      <c r="B101" s="81">
        <v>13.3</v>
      </c>
    </row>
    <row r="102" spans="1:2" x14ac:dyDescent="0.2">
      <c r="A102" s="86">
        <v>44013</v>
      </c>
      <c r="B102" s="81">
        <v>13.8</v>
      </c>
    </row>
    <row r="103" spans="1:2" x14ac:dyDescent="0.2">
      <c r="A103" s="86">
        <v>44044</v>
      </c>
      <c r="B103" s="81">
        <v>14.4</v>
      </c>
    </row>
    <row r="104" spans="1:2" x14ac:dyDescent="0.2">
      <c r="A104" s="86">
        <v>44075</v>
      </c>
      <c r="B104" s="81">
        <v>14.6</v>
      </c>
    </row>
    <row r="105" spans="1:2" x14ac:dyDescent="0.2">
      <c r="A105" s="86">
        <v>44105</v>
      </c>
      <c r="B105" s="81">
        <v>14.3</v>
      </c>
    </row>
    <row r="106" spans="1:2" x14ac:dyDescent="0.2">
      <c r="A106" s="86">
        <v>44136</v>
      </c>
      <c r="B106" s="81">
        <v>14.1</v>
      </c>
    </row>
    <row r="107" spans="1:2" x14ac:dyDescent="0.2">
      <c r="A107" s="86">
        <v>44166</v>
      </c>
      <c r="B107" s="81">
        <v>13.9</v>
      </c>
    </row>
    <row r="108" spans="1:2" x14ac:dyDescent="0.2">
      <c r="A108" s="86">
        <v>44197</v>
      </c>
      <c r="B108" s="81">
        <v>14.2</v>
      </c>
    </row>
    <row r="109" spans="1:2" x14ac:dyDescent="0.2">
      <c r="A109" s="81" t="s">
        <v>2</v>
      </c>
      <c r="B109" s="81" t="s">
        <v>580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workbookViewId="0">
      <selection activeCell="Q20" sqref="Q20"/>
    </sheetView>
  </sheetViews>
  <sheetFormatPr baseColWidth="10" defaultRowHeight="16" x14ac:dyDescent="0.2"/>
  <sheetData>
    <row r="1" spans="1:16" x14ac:dyDescent="0.2">
      <c r="A1" s="85" t="s">
        <v>426</v>
      </c>
      <c r="B1" s="85"/>
      <c r="C1" s="85"/>
      <c r="D1" s="85"/>
      <c r="E1" s="85"/>
      <c r="F1" s="85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30" x14ac:dyDescent="0.2">
      <c r="A2" s="82" t="s">
        <v>427</v>
      </c>
      <c r="B2" s="82" t="s">
        <v>428</v>
      </c>
      <c r="C2" s="82" t="s">
        <v>429</v>
      </c>
      <c r="D2" s="82" t="s">
        <v>430</v>
      </c>
      <c r="E2" s="82" t="s">
        <v>431</v>
      </c>
      <c r="F2" s="82" t="s">
        <v>432</v>
      </c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x14ac:dyDescent="0.2">
      <c r="A3" s="82" t="s">
        <v>433</v>
      </c>
      <c r="B3" s="83">
        <v>4.5</v>
      </c>
      <c r="C3" s="83">
        <v>5.63</v>
      </c>
      <c r="D3" s="83">
        <v>2.5</v>
      </c>
      <c r="E3" s="83">
        <v>6.5</v>
      </c>
      <c r="F3" s="84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x14ac:dyDescent="0.2">
      <c r="A4" s="82" t="s">
        <v>434</v>
      </c>
      <c r="B4" s="83">
        <v>4.5</v>
      </c>
      <c r="C4" s="83">
        <v>5.91</v>
      </c>
      <c r="D4" s="83">
        <v>2.5</v>
      </c>
      <c r="E4" s="83">
        <v>6.5</v>
      </c>
      <c r="F4" s="84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x14ac:dyDescent="0.2">
      <c r="A5" s="82" t="s">
        <v>435</v>
      </c>
      <c r="B5" s="83">
        <v>4.5</v>
      </c>
      <c r="C5" s="83">
        <v>5.99</v>
      </c>
      <c r="D5" s="83">
        <v>2.5</v>
      </c>
      <c r="E5" s="83">
        <v>6.5</v>
      </c>
      <c r="F5" s="84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">
      <c r="A6" s="82" t="s">
        <v>436</v>
      </c>
      <c r="B6" s="83">
        <v>4.5</v>
      </c>
      <c r="C6" s="83">
        <v>6.01</v>
      </c>
      <c r="D6" s="83">
        <v>2.5</v>
      </c>
      <c r="E6" s="83">
        <v>6.5</v>
      </c>
      <c r="F6" s="84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x14ac:dyDescent="0.2">
      <c r="A7" s="82" t="s">
        <v>437</v>
      </c>
      <c r="B7" s="83">
        <v>4.5</v>
      </c>
      <c r="C7" s="83">
        <v>6.3</v>
      </c>
      <c r="D7" s="83">
        <v>2.5</v>
      </c>
      <c r="E7" s="83">
        <v>6.5</v>
      </c>
      <c r="F7" s="84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x14ac:dyDescent="0.2">
      <c r="A8" s="82" t="s">
        <v>438</v>
      </c>
      <c r="B8" s="83">
        <v>4.5</v>
      </c>
      <c r="C8" s="83">
        <v>6.51</v>
      </c>
      <c r="D8" s="83">
        <v>2.5</v>
      </c>
      <c r="E8" s="83">
        <v>6.5</v>
      </c>
      <c r="F8" s="84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x14ac:dyDescent="0.2">
      <c r="A9" s="82" t="s">
        <v>439</v>
      </c>
      <c r="B9" s="83">
        <v>4.5</v>
      </c>
      <c r="C9" s="83">
        <v>6.55</v>
      </c>
      <c r="D9" s="83">
        <v>2.5</v>
      </c>
      <c r="E9" s="83">
        <v>6.5</v>
      </c>
      <c r="F9" s="84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x14ac:dyDescent="0.2">
      <c r="A10" s="82" t="s">
        <v>440</v>
      </c>
      <c r="B10" s="83">
        <v>4.5</v>
      </c>
      <c r="C10" s="83">
        <v>6.71</v>
      </c>
      <c r="D10" s="83">
        <v>2.5</v>
      </c>
      <c r="E10" s="83">
        <v>6.5</v>
      </c>
      <c r="F10" s="84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x14ac:dyDescent="0.2">
      <c r="A11" s="82" t="s">
        <v>441</v>
      </c>
      <c r="B11" s="83">
        <v>4.5</v>
      </c>
      <c r="C11" s="83">
        <v>6.87</v>
      </c>
      <c r="D11" s="83">
        <v>2.5</v>
      </c>
      <c r="E11" s="83">
        <v>6.5</v>
      </c>
      <c r="F11" s="84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x14ac:dyDescent="0.2">
      <c r="A12" s="82" t="s">
        <v>442</v>
      </c>
      <c r="B12" s="83">
        <v>4.5</v>
      </c>
      <c r="C12" s="83">
        <v>7.23</v>
      </c>
      <c r="D12" s="83">
        <v>2.5</v>
      </c>
      <c r="E12" s="83">
        <v>6.5</v>
      </c>
      <c r="F12" s="84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x14ac:dyDescent="0.2">
      <c r="A13" s="82" t="s">
        <v>443</v>
      </c>
      <c r="B13" s="83">
        <v>4.5</v>
      </c>
      <c r="C13" s="83">
        <v>7.31</v>
      </c>
      <c r="D13" s="83">
        <v>2.5</v>
      </c>
      <c r="E13" s="83">
        <v>6.5</v>
      </c>
      <c r="F13" s="84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x14ac:dyDescent="0.2">
      <c r="A14" s="82" t="s">
        <v>444</v>
      </c>
      <c r="B14" s="83">
        <v>4.5</v>
      </c>
      <c r="C14" s="83">
        <v>6.97</v>
      </c>
      <c r="D14" s="83">
        <v>2.5</v>
      </c>
      <c r="E14" s="83">
        <v>6.5</v>
      </c>
      <c r="F14" s="84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x14ac:dyDescent="0.2">
      <c r="A15" s="82" t="s">
        <v>445</v>
      </c>
      <c r="B15" s="83">
        <v>4.5</v>
      </c>
      <c r="C15" s="83">
        <v>6.64</v>
      </c>
      <c r="D15" s="83">
        <v>2.5</v>
      </c>
      <c r="E15" s="83">
        <v>6.5</v>
      </c>
      <c r="F15" s="84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x14ac:dyDescent="0.2">
      <c r="A16" s="82" t="s">
        <v>446</v>
      </c>
      <c r="B16" s="83">
        <v>4.5</v>
      </c>
      <c r="C16" s="83">
        <v>6.5</v>
      </c>
      <c r="D16" s="83">
        <v>2.5</v>
      </c>
      <c r="E16" s="83">
        <v>6.5</v>
      </c>
      <c r="F16" s="84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x14ac:dyDescent="0.2">
      <c r="A17" s="82" t="s">
        <v>447</v>
      </c>
      <c r="B17" s="83">
        <v>4.5</v>
      </c>
      <c r="C17" s="83">
        <v>6.22</v>
      </c>
      <c r="D17" s="83">
        <v>2.5</v>
      </c>
      <c r="E17" s="83">
        <v>6.5</v>
      </c>
      <c r="F17" s="84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x14ac:dyDescent="0.2">
      <c r="A18" s="82" t="s">
        <v>448</v>
      </c>
      <c r="B18" s="83">
        <v>4.5</v>
      </c>
      <c r="C18" s="83">
        <v>5.85</v>
      </c>
      <c r="D18" s="83">
        <v>2.5</v>
      </c>
      <c r="E18" s="83">
        <v>6.5</v>
      </c>
      <c r="F18" s="84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">
      <c r="A19" s="82" t="s">
        <v>449</v>
      </c>
      <c r="B19" s="83">
        <v>4.5</v>
      </c>
      <c r="C19" s="83">
        <v>5.24</v>
      </c>
      <c r="D19" s="83">
        <v>2.5</v>
      </c>
      <c r="E19" s="83">
        <v>6.5</v>
      </c>
      <c r="F19" s="84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">
      <c r="A20" s="82" t="s">
        <v>450</v>
      </c>
      <c r="B20" s="83">
        <v>4.5</v>
      </c>
      <c r="C20" s="83">
        <v>5.0999999999999996</v>
      </c>
      <c r="D20" s="83">
        <v>2.5</v>
      </c>
      <c r="E20" s="83">
        <v>6.5</v>
      </c>
      <c r="F20" s="84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">
      <c r="A21" s="82" t="s">
        <v>451</v>
      </c>
      <c r="B21" s="83">
        <v>4.5</v>
      </c>
      <c r="C21" s="83">
        <v>4.99</v>
      </c>
      <c r="D21" s="83">
        <v>2.5</v>
      </c>
      <c r="E21" s="83">
        <v>6.5</v>
      </c>
      <c r="F21" s="84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">
      <c r="A22" s="82" t="s">
        <v>452</v>
      </c>
      <c r="B22" s="83">
        <v>4.5</v>
      </c>
      <c r="C22" s="83">
        <v>4.92</v>
      </c>
      <c r="D22" s="83">
        <v>2.5</v>
      </c>
      <c r="E22" s="83">
        <v>6.5</v>
      </c>
      <c r="F22" s="84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">
      <c r="A23" s="82" t="s">
        <v>453</v>
      </c>
      <c r="B23" s="83">
        <v>4.5</v>
      </c>
      <c r="C23" s="83">
        <v>5.2</v>
      </c>
      <c r="D23" s="83">
        <v>2.5</v>
      </c>
      <c r="E23" s="83">
        <v>6.5</v>
      </c>
      <c r="F23" s="84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">
      <c r="A24" s="82" t="s">
        <v>454</v>
      </c>
      <c r="B24" s="83">
        <v>4.5</v>
      </c>
      <c r="C24" s="83">
        <v>5.24</v>
      </c>
      <c r="D24" s="83">
        <v>2.5</v>
      </c>
      <c r="E24" s="83">
        <v>6.5</v>
      </c>
      <c r="F24" s="84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">
      <c r="A25" s="82" t="s">
        <v>455</v>
      </c>
      <c r="B25" s="83">
        <v>4.5</v>
      </c>
      <c r="C25" s="83">
        <v>5.28</v>
      </c>
      <c r="D25" s="83">
        <v>2.5</v>
      </c>
      <c r="E25" s="83">
        <v>6.5</v>
      </c>
      <c r="F25" s="84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x14ac:dyDescent="0.2">
      <c r="A26" s="82" t="s">
        <v>456</v>
      </c>
      <c r="B26" s="83">
        <v>4.5</v>
      </c>
      <c r="C26" s="83">
        <v>5.45</v>
      </c>
      <c r="D26" s="83">
        <v>2.5</v>
      </c>
      <c r="E26" s="83">
        <v>6.5</v>
      </c>
      <c r="F26" s="84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x14ac:dyDescent="0.2">
      <c r="A27" s="82" t="s">
        <v>457</v>
      </c>
      <c r="B27" s="83">
        <v>4.5</v>
      </c>
      <c r="C27" s="83">
        <v>5.53</v>
      </c>
      <c r="D27" s="83">
        <v>2.5</v>
      </c>
      <c r="E27" s="83">
        <v>6.5</v>
      </c>
      <c r="F27" s="84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">
      <c r="A28" s="82" t="s">
        <v>458</v>
      </c>
      <c r="B28" s="83">
        <v>4.5</v>
      </c>
      <c r="C28" s="83">
        <v>5.84</v>
      </c>
      <c r="D28" s="83">
        <v>2.5</v>
      </c>
      <c r="E28" s="83">
        <v>6.5</v>
      </c>
      <c r="F28" s="84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">
      <c r="A29" s="82" t="s">
        <v>459</v>
      </c>
      <c r="B29" s="83">
        <v>4.5</v>
      </c>
      <c r="C29" s="83">
        <v>6.15</v>
      </c>
      <c r="D29" s="83">
        <v>2.5</v>
      </c>
      <c r="E29" s="83">
        <v>6.5</v>
      </c>
      <c r="F29" s="84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x14ac:dyDescent="0.2">
      <c r="A30" s="82" t="s">
        <v>460</v>
      </c>
      <c r="B30" s="83">
        <v>4.5</v>
      </c>
      <c r="C30" s="83">
        <v>6.31</v>
      </c>
      <c r="D30" s="83">
        <v>2.5</v>
      </c>
      <c r="E30" s="83">
        <v>6.5</v>
      </c>
      <c r="F30" s="84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x14ac:dyDescent="0.2">
      <c r="A31" s="82" t="s">
        <v>461</v>
      </c>
      <c r="B31" s="83">
        <v>4.5</v>
      </c>
      <c r="C31" s="83">
        <v>6.59</v>
      </c>
      <c r="D31" s="83">
        <v>2.5</v>
      </c>
      <c r="E31" s="83">
        <v>6.5</v>
      </c>
      <c r="F31" s="84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x14ac:dyDescent="0.2">
      <c r="A32" s="82" t="s">
        <v>462</v>
      </c>
      <c r="B32" s="83">
        <v>4.5</v>
      </c>
      <c r="C32" s="83">
        <v>6.49</v>
      </c>
      <c r="D32" s="83">
        <v>2.5</v>
      </c>
      <c r="E32" s="83">
        <v>6.5</v>
      </c>
      <c r="F32" s="84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x14ac:dyDescent="0.2">
      <c r="A33" s="82" t="s">
        <v>463</v>
      </c>
      <c r="B33" s="83">
        <v>4.5</v>
      </c>
      <c r="C33" s="83">
        <v>6.5</v>
      </c>
      <c r="D33" s="83">
        <v>2.5</v>
      </c>
      <c r="E33" s="83">
        <v>6.5</v>
      </c>
      <c r="F33" s="84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x14ac:dyDescent="0.2">
      <c r="A34" s="82" t="s">
        <v>464</v>
      </c>
      <c r="B34" s="83">
        <v>4.5</v>
      </c>
      <c r="C34" s="83">
        <v>6.7</v>
      </c>
      <c r="D34" s="83">
        <v>2.5</v>
      </c>
      <c r="E34" s="83">
        <v>6.5</v>
      </c>
      <c r="F34" s="84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x14ac:dyDescent="0.2">
      <c r="A35" s="82" t="s">
        <v>465</v>
      </c>
      <c r="B35" s="83">
        <v>4.5</v>
      </c>
      <c r="C35" s="83">
        <v>6.27</v>
      </c>
      <c r="D35" s="83">
        <v>2.5</v>
      </c>
      <c r="E35" s="83">
        <v>6.5</v>
      </c>
      <c r="F35" s="84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x14ac:dyDescent="0.2">
      <c r="A36" s="82" t="s">
        <v>466</v>
      </c>
      <c r="B36" s="83">
        <v>4.5</v>
      </c>
      <c r="C36" s="83">
        <v>6.09</v>
      </c>
      <c r="D36" s="83">
        <v>2.5</v>
      </c>
      <c r="E36" s="83">
        <v>6.5</v>
      </c>
      <c r="F36" s="84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x14ac:dyDescent="0.2">
      <c r="A37" s="82" t="s">
        <v>467</v>
      </c>
      <c r="B37" s="83">
        <v>4.5</v>
      </c>
      <c r="C37" s="83">
        <v>5.86</v>
      </c>
      <c r="D37" s="83">
        <v>2.5</v>
      </c>
      <c r="E37" s="83">
        <v>6.5</v>
      </c>
      <c r="F37" s="84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x14ac:dyDescent="0.2">
      <c r="A38" s="82" t="s">
        <v>468</v>
      </c>
      <c r="B38" s="83">
        <v>4.5</v>
      </c>
      <c r="C38" s="83">
        <v>5.84</v>
      </c>
      <c r="D38" s="83">
        <v>2.5</v>
      </c>
      <c r="E38" s="83">
        <v>6.5</v>
      </c>
      <c r="F38" s="84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x14ac:dyDescent="0.2">
      <c r="A39" s="82" t="s">
        <v>469</v>
      </c>
      <c r="B39" s="83">
        <v>4.5</v>
      </c>
      <c r="C39" s="83">
        <v>5.77</v>
      </c>
      <c r="D39" s="83">
        <v>2.5</v>
      </c>
      <c r="E39" s="83">
        <v>6.5</v>
      </c>
      <c r="F39" s="84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x14ac:dyDescent="0.2">
      <c r="A40" s="82" t="s">
        <v>470</v>
      </c>
      <c r="B40" s="83">
        <v>4.5</v>
      </c>
      <c r="C40" s="83">
        <v>5.91</v>
      </c>
      <c r="D40" s="83">
        <v>2.5</v>
      </c>
      <c r="E40" s="83">
        <v>6.5</v>
      </c>
      <c r="F40" s="84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x14ac:dyDescent="0.2">
      <c r="A41" s="82" t="s">
        <v>471</v>
      </c>
      <c r="B41" s="83">
        <v>4.5</v>
      </c>
      <c r="C41" s="83">
        <v>5.59</v>
      </c>
      <c r="D41" s="83">
        <v>2.5</v>
      </c>
      <c r="E41" s="83">
        <v>6.5</v>
      </c>
      <c r="F41" s="84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x14ac:dyDescent="0.2">
      <c r="A42" s="82" t="s">
        <v>472</v>
      </c>
      <c r="B42" s="83">
        <v>4.5</v>
      </c>
      <c r="C42" s="83">
        <v>5.68</v>
      </c>
      <c r="D42" s="83">
        <v>2.5</v>
      </c>
      <c r="E42" s="83">
        <v>6.5</v>
      </c>
      <c r="F42" s="84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x14ac:dyDescent="0.2">
      <c r="A43" s="82" t="s">
        <v>473</v>
      </c>
      <c r="B43" s="83">
        <v>4.5</v>
      </c>
      <c r="C43" s="83">
        <v>6.15</v>
      </c>
      <c r="D43" s="83">
        <v>2.5</v>
      </c>
      <c r="E43" s="83">
        <v>6.5</v>
      </c>
      <c r="F43" s="84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x14ac:dyDescent="0.2">
      <c r="A44" s="82" t="s">
        <v>474</v>
      </c>
      <c r="B44" s="83">
        <v>4.5</v>
      </c>
      <c r="C44" s="83">
        <v>6.28</v>
      </c>
      <c r="D44" s="83">
        <v>2.5</v>
      </c>
      <c r="E44" s="83">
        <v>6.5</v>
      </c>
      <c r="F44" s="84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x14ac:dyDescent="0.2">
      <c r="A45" s="82" t="s">
        <v>475</v>
      </c>
      <c r="B45" s="83">
        <v>4.5</v>
      </c>
      <c r="C45" s="83">
        <v>6.37</v>
      </c>
      <c r="D45" s="83">
        <v>2.5</v>
      </c>
      <c r="E45" s="83">
        <v>6.5</v>
      </c>
      <c r="F45" s="84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x14ac:dyDescent="0.2">
      <c r="A46" s="82" t="s">
        <v>476</v>
      </c>
      <c r="B46" s="83">
        <v>4.5</v>
      </c>
      <c r="C46" s="83">
        <v>6.52</v>
      </c>
      <c r="D46" s="83">
        <v>2.5</v>
      </c>
      <c r="E46" s="83">
        <v>6.5</v>
      </c>
      <c r="F46" s="84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x14ac:dyDescent="0.2">
      <c r="A47" s="82" t="s">
        <v>477</v>
      </c>
      <c r="B47" s="83">
        <v>4.5</v>
      </c>
      <c r="C47" s="83">
        <v>6.5</v>
      </c>
      <c r="D47" s="83">
        <v>2.5</v>
      </c>
      <c r="E47" s="83">
        <v>6.5</v>
      </c>
      <c r="F47" s="84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x14ac:dyDescent="0.2">
      <c r="A48" s="82" t="s">
        <v>478</v>
      </c>
      <c r="B48" s="83">
        <v>4.5</v>
      </c>
      <c r="C48" s="83">
        <v>6.51</v>
      </c>
      <c r="D48" s="83">
        <v>2.5</v>
      </c>
      <c r="E48" s="83">
        <v>6.5</v>
      </c>
      <c r="F48" s="84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x14ac:dyDescent="0.2">
      <c r="A49" s="82" t="s">
        <v>479</v>
      </c>
      <c r="B49" s="83">
        <v>4.5</v>
      </c>
      <c r="C49" s="83">
        <v>6.75</v>
      </c>
      <c r="D49" s="83">
        <v>2.5</v>
      </c>
      <c r="E49" s="83">
        <v>6.5</v>
      </c>
      <c r="F49" s="84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x14ac:dyDescent="0.2">
      <c r="A50" s="82" t="s">
        <v>480</v>
      </c>
      <c r="B50" s="83">
        <v>4.5</v>
      </c>
      <c r="C50" s="83">
        <v>6.59</v>
      </c>
      <c r="D50" s="83">
        <v>2.5</v>
      </c>
      <c r="E50" s="83">
        <v>6.5</v>
      </c>
      <c r="F50" s="84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x14ac:dyDescent="0.2">
      <c r="A51" s="82" t="s">
        <v>481</v>
      </c>
      <c r="B51" s="83">
        <v>4.5</v>
      </c>
      <c r="C51" s="83">
        <v>6.56</v>
      </c>
      <c r="D51" s="83">
        <v>2.5</v>
      </c>
      <c r="E51" s="83">
        <v>6.5</v>
      </c>
      <c r="F51" s="84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x14ac:dyDescent="0.2">
      <c r="A52" s="82" t="s">
        <v>482</v>
      </c>
      <c r="B52" s="83">
        <v>4.5</v>
      </c>
      <c r="C52" s="83">
        <v>6.41</v>
      </c>
      <c r="D52" s="83">
        <v>2.5</v>
      </c>
      <c r="E52" s="83">
        <v>6.5</v>
      </c>
      <c r="F52" s="84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x14ac:dyDescent="0.2">
      <c r="A53" s="82" t="s">
        <v>483</v>
      </c>
      <c r="B53" s="83">
        <v>4.5</v>
      </c>
      <c r="C53" s="83">
        <v>7.14</v>
      </c>
      <c r="D53" s="83">
        <v>2.5</v>
      </c>
      <c r="E53" s="83">
        <v>6.5</v>
      </c>
      <c r="F53" s="84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x14ac:dyDescent="0.2">
      <c r="A54" s="82" t="s">
        <v>484</v>
      </c>
      <c r="B54" s="83">
        <v>4.5</v>
      </c>
      <c r="C54" s="83">
        <v>7.7</v>
      </c>
      <c r="D54" s="83">
        <v>2.5</v>
      </c>
      <c r="E54" s="83">
        <v>6.5</v>
      </c>
      <c r="F54" s="84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x14ac:dyDescent="0.2">
      <c r="A55" s="82" t="s">
        <v>485</v>
      </c>
      <c r="B55" s="83">
        <v>4.5</v>
      </c>
      <c r="C55" s="83">
        <v>8.1300000000000008</v>
      </c>
      <c r="D55" s="83">
        <v>2.5</v>
      </c>
      <c r="E55" s="83">
        <v>6.5</v>
      </c>
      <c r="F55" s="84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x14ac:dyDescent="0.2">
      <c r="A56" s="82" t="s">
        <v>486</v>
      </c>
      <c r="B56" s="83">
        <v>4.5</v>
      </c>
      <c r="C56" s="83">
        <v>8.17</v>
      </c>
      <c r="D56" s="83">
        <v>2.5</v>
      </c>
      <c r="E56" s="83">
        <v>6.5</v>
      </c>
      <c r="F56" s="84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x14ac:dyDescent="0.2">
      <c r="A57" s="82" t="s">
        <v>487</v>
      </c>
      <c r="B57" s="83">
        <v>4.5</v>
      </c>
      <c r="C57" s="83">
        <v>8.4700000000000006</v>
      </c>
      <c r="D57" s="83">
        <v>2.5</v>
      </c>
      <c r="E57" s="83">
        <v>6.5</v>
      </c>
      <c r="F57" s="84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x14ac:dyDescent="0.2">
      <c r="A58" s="82" t="s">
        <v>488</v>
      </c>
      <c r="B58" s="83">
        <v>4.5</v>
      </c>
      <c r="C58" s="83">
        <v>8.89</v>
      </c>
      <c r="D58" s="83">
        <v>2.5</v>
      </c>
      <c r="E58" s="83">
        <v>6.5</v>
      </c>
      <c r="F58" s="84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x14ac:dyDescent="0.2">
      <c r="A59" s="82" t="s">
        <v>489</v>
      </c>
      <c r="B59" s="83">
        <v>4.5</v>
      </c>
      <c r="C59" s="83">
        <v>9.56</v>
      </c>
      <c r="D59" s="83">
        <v>2.5</v>
      </c>
      <c r="E59" s="83">
        <v>6.5</v>
      </c>
      <c r="F59" s="84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x14ac:dyDescent="0.2">
      <c r="A60" s="82" t="s">
        <v>490</v>
      </c>
      <c r="B60" s="83">
        <v>4.5</v>
      </c>
      <c r="C60" s="83">
        <v>9.5299999999999994</v>
      </c>
      <c r="D60" s="83">
        <v>2.5</v>
      </c>
      <c r="E60" s="83">
        <v>6.5</v>
      </c>
      <c r="F60" s="84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x14ac:dyDescent="0.2">
      <c r="A61" s="82" t="s">
        <v>491</v>
      </c>
      <c r="B61" s="83">
        <v>4.5</v>
      </c>
      <c r="C61" s="83">
        <v>9.49</v>
      </c>
      <c r="D61" s="83">
        <v>2.5</v>
      </c>
      <c r="E61" s="83">
        <v>6.5</v>
      </c>
      <c r="F61" s="84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x14ac:dyDescent="0.2">
      <c r="A62" s="82" t="s">
        <v>492</v>
      </c>
      <c r="B62" s="83">
        <v>4.5</v>
      </c>
      <c r="C62" s="83">
        <v>9.93</v>
      </c>
      <c r="D62" s="83">
        <v>2.5</v>
      </c>
      <c r="E62" s="83">
        <v>6.5</v>
      </c>
      <c r="F62" s="84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x14ac:dyDescent="0.2">
      <c r="A63" s="82" t="s">
        <v>493</v>
      </c>
      <c r="B63" s="83">
        <v>4.5</v>
      </c>
      <c r="C63" s="83">
        <v>10.48</v>
      </c>
      <c r="D63" s="83">
        <v>2.5</v>
      </c>
      <c r="E63" s="83">
        <v>6.5</v>
      </c>
      <c r="F63" s="84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x14ac:dyDescent="0.2">
      <c r="A64" s="82" t="s">
        <v>494</v>
      </c>
      <c r="B64" s="83">
        <v>4.5</v>
      </c>
      <c r="C64" s="83">
        <v>10.67</v>
      </c>
      <c r="D64" s="83">
        <v>2.5</v>
      </c>
      <c r="E64" s="83">
        <v>6.5</v>
      </c>
      <c r="F64" s="84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x14ac:dyDescent="0.2">
      <c r="A65" s="82" t="s">
        <v>495</v>
      </c>
      <c r="B65" s="83">
        <v>4.5</v>
      </c>
      <c r="C65" s="83">
        <v>10.71</v>
      </c>
      <c r="D65" s="83">
        <v>2.5</v>
      </c>
      <c r="E65" s="83">
        <v>6.5</v>
      </c>
      <c r="F65" s="84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x14ac:dyDescent="0.2">
      <c r="A66" s="82" t="s">
        <v>496</v>
      </c>
      <c r="B66" s="83">
        <v>4.5</v>
      </c>
      <c r="C66" s="83">
        <v>10.36</v>
      </c>
      <c r="D66" s="83">
        <v>2.5</v>
      </c>
      <c r="E66" s="83">
        <v>6.5</v>
      </c>
      <c r="F66" s="84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x14ac:dyDescent="0.2">
      <c r="A67" s="82" t="s">
        <v>497</v>
      </c>
      <c r="B67" s="83">
        <v>4.5</v>
      </c>
      <c r="C67" s="83">
        <v>9.39</v>
      </c>
      <c r="D67" s="83">
        <v>2.5</v>
      </c>
      <c r="E67" s="83">
        <v>6.5</v>
      </c>
      <c r="F67" s="84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x14ac:dyDescent="0.2">
      <c r="A68" s="82" t="s">
        <v>498</v>
      </c>
      <c r="B68" s="83">
        <v>4.5</v>
      </c>
      <c r="C68" s="83">
        <v>9.2799999999999994</v>
      </c>
      <c r="D68" s="83">
        <v>2.5</v>
      </c>
      <c r="E68" s="83">
        <v>6.5</v>
      </c>
      <c r="F68" s="84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x14ac:dyDescent="0.2">
      <c r="A69" s="82" t="s">
        <v>499</v>
      </c>
      <c r="B69" s="83">
        <v>4.5</v>
      </c>
      <c r="C69" s="83">
        <v>9.32</v>
      </c>
      <c r="D69" s="83">
        <v>2.5</v>
      </c>
      <c r="E69" s="83">
        <v>6.5</v>
      </c>
      <c r="F69" s="84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x14ac:dyDescent="0.2">
      <c r="A70" s="82" t="s">
        <v>500</v>
      </c>
      <c r="B70" s="83">
        <v>4.5</v>
      </c>
      <c r="C70" s="83">
        <v>8.84</v>
      </c>
      <c r="D70" s="83">
        <v>2.5</v>
      </c>
      <c r="E70" s="83">
        <v>6.5</v>
      </c>
      <c r="F70" s="84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x14ac:dyDescent="0.2">
      <c r="A71" s="82" t="s">
        <v>501</v>
      </c>
      <c r="B71" s="83">
        <v>4.5</v>
      </c>
      <c r="C71" s="83">
        <v>8.74</v>
      </c>
      <c r="D71" s="83">
        <v>2.5</v>
      </c>
      <c r="E71" s="83">
        <v>6.5</v>
      </c>
      <c r="F71" s="84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x14ac:dyDescent="0.2">
      <c r="A72" s="82" t="s">
        <v>502</v>
      </c>
      <c r="B72" s="83">
        <v>4.5</v>
      </c>
      <c r="C72" s="83">
        <v>8.9700000000000006</v>
      </c>
      <c r="D72" s="83">
        <v>2.5</v>
      </c>
      <c r="E72" s="83">
        <v>6.5</v>
      </c>
      <c r="F72" s="84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x14ac:dyDescent="0.2">
      <c r="A73" s="82" t="s">
        <v>503</v>
      </c>
      <c r="B73" s="83">
        <v>4.5</v>
      </c>
      <c r="C73" s="83">
        <v>8.48</v>
      </c>
      <c r="D73" s="83">
        <v>2.5</v>
      </c>
      <c r="E73" s="83">
        <v>6.5</v>
      </c>
      <c r="F73" s="84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x14ac:dyDescent="0.2">
      <c r="A74" s="82" t="s">
        <v>504</v>
      </c>
      <c r="B74" s="83">
        <v>4.5</v>
      </c>
      <c r="C74" s="83">
        <v>7.87</v>
      </c>
      <c r="D74" s="83">
        <v>2.5</v>
      </c>
      <c r="E74" s="83">
        <v>6.5</v>
      </c>
      <c r="F74" s="84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x14ac:dyDescent="0.2">
      <c r="A75" s="82" t="s">
        <v>505</v>
      </c>
      <c r="B75" s="83">
        <v>4.5</v>
      </c>
      <c r="C75" s="83">
        <v>6.99</v>
      </c>
      <c r="D75" s="83">
        <v>2.5</v>
      </c>
      <c r="E75" s="83">
        <v>6.5</v>
      </c>
      <c r="F75" s="84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x14ac:dyDescent="0.2">
      <c r="A76" s="82" t="s">
        <v>506</v>
      </c>
      <c r="B76" s="83">
        <v>4.5</v>
      </c>
      <c r="C76" s="83">
        <v>6.29</v>
      </c>
      <c r="D76" s="83">
        <v>2.5</v>
      </c>
      <c r="E76" s="83">
        <v>6.5</v>
      </c>
      <c r="F76" s="84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x14ac:dyDescent="0.2">
      <c r="A77" s="82" t="s">
        <v>507</v>
      </c>
      <c r="B77" s="83">
        <v>4.5</v>
      </c>
      <c r="C77" s="83">
        <v>5.35</v>
      </c>
      <c r="D77" s="83">
        <v>3</v>
      </c>
      <c r="E77" s="83">
        <v>6</v>
      </c>
      <c r="F77" s="84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x14ac:dyDescent="0.2">
      <c r="A78" s="82" t="s">
        <v>508</v>
      </c>
      <c r="B78" s="83">
        <v>4.5</v>
      </c>
      <c r="C78" s="83">
        <v>4.76</v>
      </c>
      <c r="D78" s="83">
        <v>3</v>
      </c>
      <c r="E78" s="83">
        <v>6</v>
      </c>
      <c r="F78" s="84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x14ac:dyDescent="0.2">
      <c r="A79" s="82" t="s">
        <v>509</v>
      </c>
      <c r="B79" s="83">
        <v>4.5</v>
      </c>
      <c r="C79" s="83">
        <v>4.57</v>
      </c>
      <c r="D79" s="83">
        <v>3</v>
      </c>
      <c r="E79" s="83">
        <v>6</v>
      </c>
      <c r="F79" s="84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x14ac:dyDescent="0.2">
      <c r="A80" s="82" t="s">
        <v>510</v>
      </c>
      <c r="B80" s="83">
        <v>4.5</v>
      </c>
      <c r="C80" s="83">
        <v>4.08</v>
      </c>
      <c r="D80" s="83">
        <v>3</v>
      </c>
      <c r="E80" s="83">
        <v>6</v>
      </c>
      <c r="F80" s="84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x14ac:dyDescent="0.2">
      <c r="A81" s="82" t="s">
        <v>511</v>
      </c>
      <c r="B81" s="83">
        <v>4.5</v>
      </c>
      <c r="C81" s="83">
        <v>3.6</v>
      </c>
      <c r="D81" s="83">
        <v>3</v>
      </c>
      <c r="E81" s="83">
        <v>6</v>
      </c>
      <c r="F81" s="84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x14ac:dyDescent="0.2">
      <c r="A82" s="82" t="s">
        <v>512</v>
      </c>
      <c r="B82" s="83">
        <v>4.5</v>
      </c>
      <c r="C82" s="83">
        <v>3</v>
      </c>
      <c r="D82" s="83">
        <v>3</v>
      </c>
      <c r="E82" s="83">
        <v>6</v>
      </c>
      <c r="F82" s="84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x14ac:dyDescent="0.2">
      <c r="A83" s="82" t="s">
        <v>513</v>
      </c>
      <c r="B83" s="83">
        <v>4.5</v>
      </c>
      <c r="C83" s="83">
        <v>2.71</v>
      </c>
      <c r="D83" s="83">
        <v>3</v>
      </c>
      <c r="E83" s="83">
        <v>6</v>
      </c>
      <c r="F83" s="84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x14ac:dyDescent="0.2">
      <c r="A84" s="82" t="s">
        <v>514</v>
      </c>
      <c r="B84" s="83">
        <v>4.5</v>
      </c>
      <c r="C84" s="83">
        <v>2.46</v>
      </c>
      <c r="D84" s="83">
        <v>3</v>
      </c>
      <c r="E84" s="83">
        <v>6</v>
      </c>
      <c r="F84" s="84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x14ac:dyDescent="0.2">
      <c r="A85" s="82" t="s">
        <v>515</v>
      </c>
      <c r="B85" s="83">
        <v>4.5</v>
      </c>
      <c r="C85" s="83">
        <v>2.54</v>
      </c>
      <c r="D85" s="83">
        <v>3</v>
      </c>
      <c r="E85" s="83">
        <v>6</v>
      </c>
      <c r="F85" s="84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x14ac:dyDescent="0.2">
      <c r="A86" s="82" t="s">
        <v>516</v>
      </c>
      <c r="B86" s="83">
        <v>4.5</v>
      </c>
      <c r="C86" s="83">
        <v>2.7</v>
      </c>
      <c r="D86" s="83">
        <v>3</v>
      </c>
      <c r="E86" s="83">
        <v>6</v>
      </c>
      <c r="F86" s="84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x14ac:dyDescent="0.2">
      <c r="A87" s="82" t="s">
        <v>517</v>
      </c>
      <c r="B87" s="83">
        <v>4.5</v>
      </c>
      <c r="C87" s="83">
        <v>2.8</v>
      </c>
      <c r="D87" s="83">
        <v>3</v>
      </c>
      <c r="E87" s="83">
        <v>6</v>
      </c>
      <c r="F87" s="84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x14ac:dyDescent="0.2">
      <c r="A88" s="82" t="s">
        <v>518</v>
      </c>
      <c r="B88" s="83">
        <v>4.5</v>
      </c>
      <c r="C88" s="83">
        <v>2.95</v>
      </c>
      <c r="D88" s="83">
        <v>3</v>
      </c>
      <c r="E88" s="83">
        <v>6</v>
      </c>
      <c r="F88" s="84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x14ac:dyDescent="0.2">
      <c r="A89" s="82" t="s">
        <v>519</v>
      </c>
      <c r="B89" s="83">
        <v>4.5</v>
      </c>
      <c r="C89" s="83">
        <v>2.86</v>
      </c>
      <c r="D89" s="83">
        <v>3</v>
      </c>
      <c r="E89" s="83">
        <v>6</v>
      </c>
      <c r="F89" s="84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x14ac:dyDescent="0.2">
      <c r="A90" s="82" t="s">
        <v>520</v>
      </c>
      <c r="B90" s="83">
        <v>4.5</v>
      </c>
      <c r="C90" s="83">
        <v>2.84</v>
      </c>
      <c r="D90" s="83">
        <v>3</v>
      </c>
      <c r="E90" s="83">
        <v>6</v>
      </c>
      <c r="F90" s="84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x14ac:dyDescent="0.2">
      <c r="A91" s="82" t="s">
        <v>521</v>
      </c>
      <c r="B91" s="83">
        <v>4.5</v>
      </c>
      <c r="C91" s="83">
        <v>2.68</v>
      </c>
      <c r="D91" s="83">
        <v>3</v>
      </c>
      <c r="E91" s="83">
        <v>6</v>
      </c>
      <c r="F91" s="84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x14ac:dyDescent="0.2">
      <c r="A92" s="82" t="s">
        <v>522</v>
      </c>
      <c r="B92" s="83">
        <v>4.5</v>
      </c>
      <c r="C92" s="83">
        <v>2.76</v>
      </c>
      <c r="D92" s="83">
        <v>3</v>
      </c>
      <c r="E92" s="83">
        <v>6</v>
      </c>
      <c r="F92" s="84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x14ac:dyDescent="0.2">
      <c r="A93" s="82" t="s">
        <v>523</v>
      </c>
      <c r="B93" s="83">
        <v>4.5</v>
      </c>
      <c r="C93" s="83">
        <v>2.86</v>
      </c>
      <c r="D93" s="83">
        <v>3</v>
      </c>
      <c r="E93" s="83">
        <v>6</v>
      </c>
      <c r="F93" s="84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x14ac:dyDescent="0.2">
      <c r="A94" s="82" t="s">
        <v>524</v>
      </c>
      <c r="B94" s="83">
        <v>4.5</v>
      </c>
      <c r="C94" s="83">
        <v>4.3899999999999997</v>
      </c>
      <c r="D94" s="83">
        <v>3</v>
      </c>
      <c r="E94" s="83">
        <v>6</v>
      </c>
      <c r="F94" s="84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x14ac:dyDescent="0.2">
      <c r="A95" s="82" t="s">
        <v>525</v>
      </c>
      <c r="B95" s="83">
        <v>4.5</v>
      </c>
      <c r="C95" s="83">
        <v>4.4800000000000004</v>
      </c>
      <c r="D95" s="83">
        <v>3</v>
      </c>
      <c r="E95" s="83">
        <v>6</v>
      </c>
      <c r="F95" s="84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x14ac:dyDescent="0.2">
      <c r="A96" s="82" t="s">
        <v>526</v>
      </c>
      <c r="B96" s="83">
        <v>4.5</v>
      </c>
      <c r="C96" s="83">
        <v>4.1900000000000004</v>
      </c>
      <c r="D96" s="83">
        <v>3</v>
      </c>
      <c r="E96" s="83">
        <v>6</v>
      </c>
      <c r="F96" s="84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x14ac:dyDescent="0.2">
      <c r="A97" s="82" t="s">
        <v>527</v>
      </c>
      <c r="B97" s="83">
        <v>4.5</v>
      </c>
      <c r="C97" s="83">
        <v>4.53</v>
      </c>
      <c r="D97" s="83">
        <v>3</v>
      </c>
      <c r="E97" s="83">
        <v>6</v>
      </c>
      <c r="F97" s="84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x14ac:dyDescent="0.2">
      <c r="A98" s="82" t="s">
        <v>528</v>
      </c>
      <c r="B98" s="83">
        <v>4.5</v>
      </c>
      <c r="C98" s="83">
        <v>4.5599999999999996</v>
      </c>
      <c r="D98" s="83">
        <v>3</v>
      </c>
      <c r="E98" s="83">
        <v>6</v>
      </c>
      <c r="F98" s="84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x14ac:dyDescent="0.2">
      <c r="A99" s="82" t="s">
        <v>529</v>
      </c>
      <c r="B99" s="83">
        <v>4.5</v>
      </c>
      <c r="C99" s="83">
        <v>4.05</v>
      </c>
      <c r="D99" s="83">
        <v>3</v>
      </c>
      <c r="E99" s="83">
        <v>6</v>
      </c>
      <c r="F99" s="84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x14ac:dyDescent="0.2">
      <c r="A100" s="82" t="s">
        <v>530</v>
      </c>
      <c r="B100" s="83">
        <v>4.5</v>
      </c>
      <c r="C100" s="83">
        <v>3.75</v>
      </c>
      <c r="D100" s="83">
        <v>3</v>
      </c>
      <c r="E100" s="83">
        <v>6</v>
      </c>
      <c r="F100" s="84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x14ac:dyDescent="0.2">
      <c r="A101" s="82" t="s">
        <v>531</v>
      </c>
      <c r="B101" s="83">
        <v>4.25</v>
      </c>
      <c r="C101" s="83">
        <v>3.78</v>
      </c>
      <c r="D101" s="83">
        <v>2.75</v>
      </c>
      <c r="E101" s="83">
        <v>5.75</v>
      </c>
      <c r="F101" s="84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x14ac:dyDescent="0.2">
      <c r="A102" s="82" t="s">
        <v>532</v>
      </c>
      <c r="B102" s="83">
        <v>4.25</v>
      </c>
      <c r="C102" s="83">
        <v>3.89</v>
      </c>
      <c r="D102" s="83">
        <v>2.75</v>
      </c>
      <c r="E102" s="83">
        <v>5.75</v>
      </c>
      <c r="F102" s="84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x14ac:dyDescent="0.2">
      <c r="A103" s="82" t="s">
        <v>533</v>
      </c>
      <c r="B103" s="83">
        <v>4.25</v>
      </c>
      <c r="C103" s="83">
        <v>4.58</v>
      </c>
      <c r="D103" s="83">
        <v>2.75</v>
      </c>
      <c r="E103" s="83">
        <v>5.75</v>
      </c>
      <c r="F103" s="84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x14ac:dyDescent="0.2">
      <c r="A104" s="82" t="s">
        <v>534</v>
      </c>
      <c r="B104" s="83">
        <v>4.25</v>
      </c>
      <c r="C104" s="83">
        <v>4.9400000000000004</v>
      </c>
      <c r="D104" s="83">
        <v>2.75</v>
      </c>
      <c r="E104" s="83">
        <v>5.75</v>
      </c>
      <c r="F104" s="84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x14ac:dyDescent="0.2">
      <c r="A105" s="82" t="s">
        <v>535</v>
      </c>
      <c r="B105" s="83">
        <v>4.25</v>
      </c>
      <c r="C105" s="83">
        <v>4.66</v>
      </c>
      <c r="D105" s="83">
        <v>2.75</v>
      </c>
      <c r="E105" s="83">
        <v>5.75</v>
      </c>
      <c r="F105" s="84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x14ac:dyDescent="0.2">
      <c r="A106" s="82" t="s">
        <v>536</v>
      </c>
      <c r="B106" s="83">
        <v>4.25</v>
      </c>
      <c r="C106" s="83">
        <v>3.37</v>
      </c>
      <c r="D106" s="83">
        <v>2.75</v>
      </c>
      <c r="E106" s="83">
        <v>5.75</v>
      </c>
      <c r="F106" s="84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x14ac:dyDescent="0.2">
      <c r="A107" s="82" t="s">
        <v>537</v>
      </c>
      <c r="B107" s="83">
        <v>4.25</v>
      </c>
      <c r="C107" s="83">
        <v>3.22</v>
      </c>
      <c r="D107" s="83">
        <v>2.75</v>
      </c>
      <c r="E107" s="83">
        <v>5.75</v>
      </c>
      <c r="F107" s="84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x14ac:dyDescent="0.2">
      <c r="A108" s="82" t="s">
        <v>538</v>
      </c>
      <c r="B108" s="83">
        <v>4.25</v>
      </c>
      <c r="C108" s="83">
        <v>3.43</v>
      </c>
      <c r="D108" s="83">
        <v>2.75</v>
      </c>
      <c r="E108" s="83">
        <v>5.75</v>
      </c>
      <c r="F108" s="84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x14ac:dyDescent="0.2">
      <c r="A109" s="82" t="s">
        <v>539</v>
      </c>
      <c r="B109" s="83">
        <v>4.25</v>
      </c>
      <c r="C109" s="83">
        <v>2.89</v>
      </c>
      <c r="D109" s="83">
        <v>2.75</v>
      </c>
      <c r="E109" s="83">
        <v>5.75</v>
      </c>
      <c r="F109" s="84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x14ac:dyDescent="0.2">
      <c r="A110" s="82" t="s">
        <v>540</v>
      </c>
      <c r="B110" s="83">
        <v>4.25</v>
      </c>
      <c r="C110" s="83">
        <v>2.54</v>
      </c>
      <c r="D110" s="83">
        <v>2.75</v>
      </c>
      <c r="E110" s="83">
        <v>5.75</v>
      </c>
      <c r="F110" s="84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x14ac:dyDescent="0.2">
      <c r="A111" s="82" t="s">
        <v>541</v>
      </c>
      <c r="B111" s="83">
        <v>4.25</v>
      </c>
      <c r="C111" s="83">
        <v>3.27</v>
      </c>
      <c r="D111" s="83">
        <v>2.75</v>
      </c>
      <c r="E111" s="83">
        <v>5.75</v>
      </c>
      <c r="F111" s="84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x14ac:dyDescent="0.2">
      <c r="A112" s="82" t="s">
        <v>542</v>
      </c>
      <c r="B112" s="83">
        <v>4.25</v>
      </c>
      <c r="C112" s="83">
        <v>4.3099999999999996</v>
      </c>
      <c r="D112" s="83">
        <v>2.75</v>
      </c>
      <c r="E112" s="83">
        <v>5.75</v>
      </c>
      <c r="F112" s="84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x14ac:dyDescent="0.2">
      <c r="A113" s="82" t="s">
        <v>543</v>
      </c>
      <c r="B113" s="83">
        <v>4</v>
      </c>
      <c r="C113" s="83">
        <v>4.1900000000000004</v>
      </c>
      <c r="D113" s="83">
        <v>2.5</v>
      </c>
      <c r="E113" s="83">
        <v>5.5</v>
      </c>
      <c r="F113" s="84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x14ac:dyDescent="0.2">
      <c r="A114" s="82" t="s">
        <v>544</v>
      </c>
      <c r="B114" s="83">
        <v>4</v>
      </c>
      <c r="C114" s="83">
        <v>4.01</v>
      </c>
      <c r="D114" s="83">
        <v>2.5</v>
      </c>
      <c r="E114" s="83">
        <v>5.5</v>
      </c>
      <c r="F114" s="84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x14ac:dyDescent="0.2">
      <c r="A115" s="82" t="s">
        <v>545</v>
      </c>
      <c r="B115" s="83">
        <v>4</v>
      </c>
      <c r="C115" s="83">
        <v>3.3</v>
      </c>
      <c r="D115" s="83">
        <v>2.5</v>
      </c>
      <c r="E115" s="83">
        <v>5.5</v>
      </c>
      <c r="F115" s="84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x14ac:dyDescent="0.2">
      <c r="A116" s="82" t="s">
        <v>546</v>
      </c>
      <c r="B116" s="83">
        <v>4</v>
      </c>
      <c r="C116" s="83">
        <v>2.4</v>
      </c>
      <c r="D116" s="83">
        <v>2.5</v>
      </c>
      <c r="E116" s="83">
        <v>5.5</v>
      </c>
      <c r="F116" s="84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x14ac:dyDescent="0.2">
      <c r="A117" s="82" t="s">
        <v>547</v>
      </c>
      <c r="B117" s="83">
        <v>4</v>
      </c>
      <c r="C117" s="83">
        <v>1.88</v>
      </c>
      <c r="D117" s="83">
        <v>2.5</v>
      </c>
      <c r="E117" s="83">
        <v>5.5</v>
      </c>
      <c r="F117" s="84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x14ac:dyDescent="0.2">
      <c r="A118" s="82" t="s">
        <v>548</v>
      </c>
      <c r="B118" s="83">
        <v>4</v>
      </c>
      <c r="C118" s="83">
        <v>2.13</v>
      </c>
      <c r="D118" s="83">
        <v>2.5</v>
      </c>
      <c r="E118" s="83">
        <v>5.5</v>
      </c>
      <c r="F118" s="84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x14ac:dyDescent="0.2">
      <c r="A119" s="82" t="s">
        <v>549</v>
      </c>
      <c r="B119" s="83">
        <v>4</v>
      </c>
      <c r="C119" s="83">
        <v>2.31</v>
      </c>
      <c r="D119" s="83">
        <v>2.5</v>
      </c>
      <c r="E119" s="83">
        <v>5.5</v>
      </c>
      <c r="F119" s="84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x14ac:dyDescent="0.2">
      <c r="A120" s="82" t="s">
        <v>550</v>
      </c>
      <c r="B120" s="83">
        <v>4</v>
      </c>
      <c r="C120" s="83">
        <v>2.44</v>
      </c>
      <c r="D120" s="83">
        <v>2.5</v>
      </c>
      <c r="E120" s="83">
        <v>5.5</v>
      </c>
      <c r="F120" s="84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x14ac:dyDescent="0.2">
      <c r="A121" s="82" t="s">
        <v>551</v>
      </c>
      <c r="B121" s="83">
        <v>4</v>
      </c>
      <c r="C121" s="83">
        <v>3.14</v>
      </c>
      <c r="D121" s="83">
        <v>2.5</v>
      </c>
      <c r="E121" s="83">
        <v>5.5</v>
      </c>
      <c r="F121" s="84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x14ac:dyDescent="0.2">
      <c r="A122" s="82" t="s">
        <v>552</v>
      </c>
      <c r="B122" s="83">
        <v>4</v>
      </c>
      <c r="C122" s="84"/>
      <c r="D122" s="83">
        <v>2.5</v>
      </c>
      <c r="E122" s="83">
        <v>5.5</v>
      </c>
      <c r="F122" s="83">
        <v>3.8</v>
      </c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x14ac:dyDescent="0.2">
      <c r="A123" s="82" t="s">
        <v>553</v>
      </c>
      <c r="B123" s="83">
        <v>4</v>
      </c>
      <c r="C123" s="84"/>
      <c r="D123" s="83">
        <v>2.5</v>
      </c>
      <c r="E123" s="83">
        <v>5.5</v>
      </c>
      <c r="F123" s="83">
        <v>3.64</v>
      </c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x14ac:dyDescent="0.2">
      <c r="A124" s="82" t="s">
        <v>554</v>
      </c>
      <c r="B124" s="83">
        <v>4</v>
      </c>
      <c r="C124" s="84"/>
      <c r="D124" s="83">
        <v>2.5</v>
      </c>
      <c r="E124" s="83">
        <v>5.5</v>
      </c>
      <c r="F124" s="83">
        <v>2.98</v>
      </c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x14ac:dyDescent="0.2">
      <c r="A125" s="82" t="s">
        <v>555</v>
      </c>
      <c r="B125" s="83">
        <v>3.75</v>
      </c>
      <c r="C125" s="84"/>
      <c r="D125" s="83">
        <v>2.25</v>
      </c>
      <c r="E125" s="83">
        <v>5.25</v>
      </c>
      <c r="F125" s="83">
        <v>3.13</v>
      </c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x14ac:dyDescent="0.2">
      <c r="A126" s="82" t="s">
        <v>556</v>
      </c>
      <c r="B126" s="83">
        <v>3.75</v>
      </c>
      <c r="C126" s="84"/>
      <c r="D126" s="83">
        <v>2.25</v>
      </c>
      <c r="E126" s="83">
        <v>5.25</v>
      </c>
      <c r="F126" s="83">
        <v>3.26</v>
      </c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x14ac:dyDescent="0.2">
      <c r="A127" s="82" t="s">
        <v>557</v>
      </c>
      <c r="B127" s="83">
        <v>3.75</v>
      </c>
      <c r="C127" s="84"/>
      <c r="D127" s="83">
        <v>2.25</v>
      </c>
      <c r="E127" s="83">
        <v>5.25</v>
      </c>
      <c r="F127" s="83">
        <v>3.45</v>
      </c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x14ac:dyDescent="0.2">
      <c r="A128" s="82" t="s">
        <v>558</v>
      </c>
      <c r="B128" s="83">
        <v>3.75</v>
      </c>
      <c r="C128" s="84"/>
      <c r="D128" s="83">
        <v>2.25</v>
      </c>
      <c r="E128" s="83">
        <v>5.25</v>
      </c>
      <c r="F128" s="83">
        <v>4.0599999999999996</v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x14ac:dyDescent="0.2">
      <c r="A129" s="82" t="s">
        <v>559</v>
      </c>
      <c r="B129" s="83">
        <v>3.75</v>
      </c>
      <c r="C129" s="84"/>
      <c r="D129" s="83">
        <v>2.25</v>
      </c>
      <c r="E129" s="83">
        <v>5.25</v>
      </c>
      <c r="F129" s="83">
        <v>4.67</v>
      </c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x14ac:dyDescent="0.2">
      <c r="A130" s="82" t="s">
        <v>560</v>
      </c>
      <c r="B130" s="83">
        <v>3.75</v>
      </c>
      <c r="C130" s="84"/>
      <c r="D130" s="83">
        <v>2.25</v>
      </c>
      <c r="E130" s="83">
        <v>5.25</v>
      </c>
      <c r="F130" s="83">
        <v>4.58</v>
      </c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x14ac:dyDescent="0.2">
      <c r="A131" s="82" t="s">
        <v>561</v>
      </c>
      <c r="B131" s="83">
        <v>3.75</v>
      </c>
      <c r="C131" s="84"/>
      <c r="D131" s="83">
        <v>2.25</v>
      </c>
      <c r="E131" s="83">
        <v>5.25</v>
      </c>
      <c r="F131" s="83">
        <v>4.3899999999999997</v>
      </c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x14ac:dyDescent="0.2">
      <c r="A132" s="82" t="s">
        <v>562</v>
      </c>
      <c r="B132" s="83">
        <v>3.75</v>
      </c>
      <c r="C132" s="84"/>
      <c r="D132" s="83">
        <v>2.25</v>
      </c>
      <c r="E132" s="83">
        <v>5.25</v>
      </c>
      <c r="F132" s="83">
        <v>4.29</v>
      </c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x14ac:dyDescent="0.2">
      <c r="A133" s="82" t="s">
        <v>563</v>
      </c>
      <c r="B133" s="83">
        <v>3.75</v>
      </c>
      <c r="C133" s="84"/>
      <c r="D133" s="83">
        <v>2.25</v>
      </c>
      <c r="E133" s="83">
        <v>5.25</v>
      </c>
      <c r="F133" s="83">
        <v>3.83</v>
      </c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x14ac:dyDescent="0.2">
      <c r="A134" s="82" t="s">
        <v>564</v>
      </c>
      <c r="B134" s="83">
        <v>3.75</v>
      </c>
      <c r="C134" s="84"/>
      <c r="D134" s="83">
        <v>2.25</v>
      </c>
      <c r="E134" s="83">
        <v>5.25</v>
      </c>
      <c r="F134" s="83">
        <v>3.32</v>
      </c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x14ac:dyDescent="0.2">
      <c r="A135" s="82" t="s">
        <v>565</v>
      </c>
      <c r="B135" s="83">
        <v>3.75</v>
      </c>
      <c r="C135" s="84"/>
      <c r="D135" s="83">
        <v>2.25</v>
      </c>
      <c r="E135" s="83">
        <v>5.25</v>
      </c>
      <c r="F135" s="83">
        <v>3.21</v>
      </c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x14ac:dyDescent="0.2">
      <c r="A136" s="82" t="s">
        <v>566</v>
      </c>
      <c r="B136" s="83">
        <v>3.75</v>
      </c>
      <c r="C136" s="84"/>
      <c r="D136" s="83">
        <v>2.25</v>
      </c>
      <c r="E136" s="83">
        <v>5.25</v>
      </c>
      <c r="F136" s="83">
        <v>3.07</v>
      </c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x14ac:dyDescent="0.2">
      <c r="A137" s="82" t="s">
        <v>567</v>
      </c>
      <c r="B137" s="83">
        <v>3.5</v>
      </c>
      <c r="C137" s="84"/>
      <c r="D137" s="84"/>
      <c r="E137" s="84"/>
      <c r="F137" s="83">
        <v>3.09</v>
      </c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x14ac:dyDescent="0.2">
      <c r="A138" s="82" t="s">
        <v>568</v>
      </c>
      <c r="B138" s="83">
        <v>3.5</v>
      </c>
      <c r="C138" s="84"/>
      <c r="D138" s="84"/>
      <c r="E138" s="84"/>
      <c r="F138" s="83">
        <v>3.06</v>
      </c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x14ac:dyDescent="0.2">
      <c r="A139" s="82" t="s">
        <v>569</v>
      </c>
      <c r="B139" s="83">
        <v>3.5</v>
      </c>
      <c r="C139" s="84"/>
      <c r="D139" s="84"/>
      <c r="E139" s="84"/>
      <c r="F139" s="83">
        <v>3.11</v>
      </c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x14ac:dyDescent="0.2">
      <c r="A140" s="82" t="s">
        <v>570</v>
      </c>
      <c r="B140" s="83">
        <v>3.5</v>
      </c>
      <c r="C140" s="84"/>
      <c r="D140" s="84"/>
      <c r="E140" s="84"/>
      <c r="F140" s="84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x14ac:dyDescent="0.2">
      <c r="A141" s="82" t="s">
        <v>571</v>
      </c>
      <c r="B141" s="83">
        <v>3.5</v>
      </c>
      <c r="C141" s="84"/>
      <c r="D141" s="84"/>
      <c r="E141" s="84"/>
      <c r="F141" s="84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x14ac:dyDescent="0.2">
      <c r="A142" s="82" t="s">
        <v>572</v>
      </c>
      <c r="B142" s="83">
        <v>3.5</v>
      </c>
      <c r="C142" s="84"/>
      <c r="D142" s="84"/>
      <c r="E142" s="84"/>
      <c r="F142" s="84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x14ac:dyDescent="0.2">
      <c r="A143" s="82" t="s">
        <v>573</v>
      </c>
      <c r="B143" s="83">
        <v>3.5</v>
      </c>
      <c r="C143" s="84"/>
      <c r="D143" s="84"/>
      <c r="E143" s="84"/>
      <c r="F143" s="84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x14ac:dyDescent="0.2">
      <c r="A144" s="82" t="s">
        <v>574</v>
      </c>
      <c r="B144" s="83">
        <v>3.5</v>
      </c>
      <c r="C144" s="84"/>
      <c r="D144" s="84"/>
      <c r="E144" s="84"/>
      <c r="F144" s="84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x14ac:dyDescent="0.2">
      <c r="A145" s="82" t="s">
        <v>575</v>
      </c>
      <c r="B145" s="83">
        <v>3.5</v>
      </c>
      <c r="C145" s="84"/>
      <c r="D145" s="84"/>
      <c r="E145" s="84"/>
      <c r="F145" s="84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x14ac:dyDescent="0.2">
      <c r="A146" s="82" t="s">
        <v>576</v>
      </c>
      <c r="B146" s="83">
        <v>3.5</v>
      </c>
      <c r="C146" s="84"/>
      <c r="D146" s="84"/>
      <c r="E146" s="84"/>
      <c r="F146" s="84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x14ac:dyDescent="0.2">
      <c r="A147" s="82" t="s">
        <v>577</v>
      </c>
      <c r="B147" s="83">
        <v>3.5</v>
      </c>
      <c r="C147" s="84"/>
      <c r="D147" s="84"/>
      <c r="E147" s="84"/>
      <c r="F147" s="84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x14ac:dyDescent="0.2">
      <c r="A148" s="82" t="s">
        <v>578</v>
      </c>
      <c r="B148" s="83">
        <v>3.5</v>
      </c>
      <c r="C148" s="84"/>
      <c r="D148" s="84"/>
      <c r="E148" s="84"/>
      <c r="F148" s="84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"/>
  <sheetViews>
    <sheetView workbookViewId="0">
      <selection activeCell="G9" sqref="G9"/>
    </sheetView>
  </sheetViews>
  <sheetFormatPr baseColWidth="10" defaultRowHeight="16" x14ac:dyDescent="0.2"/>
  <sheetData>
    <row r="1" spans="1:6" x14ac:dyDescent="0.2">
      <c r="A1" s="16" t="s">
        <v>101</v>
      </c>
      <c r="F1" t="s">
        <v>102</v>
      </c>
    </row>
    <row r="4" spans="1:6" x14ac:dyDescent="0.2">
      <c r="C4" s="79" t="s">
        <v>103</v>
      </c>
      <c r="D4" s="79">
        <v>0.01</v>
      </c>
    </row>
    <row r="5" spans="1:6" x14ac:dyDescent="0.2">
      <c r="C5" s="79" t="s">
        <v>104</v>
      </c>
      <c r="D5" s="79">
        <v>0.01</v>
      </c>
    </row>
    <row r="6" spans="1:6" x14ac:dyDescent="0.2">
      <c r="C6" s="79" t="s">
        <v>105</v>
      </c>
      <c r="D6" s="79">
        <v>0.01</v>
      </c>
    </row>
    <row r="7" spans="1:6" x14ac:dyDescent="0.2">
      <c r="C7" s="79" t="s">
        <v>106</v>
      </c>
      <c r="D7" s="79">
        <v>0.01</v>
      </c>
    </row>
    <row r="8" spans="1:6" x14ac:dyDescent="0.2">
      <c r="C8" s="79" t="s">
        <v>107</v>
      </c>
      <c r="D8" s="79">
        <v>0.01</v>
      </c>
    </row>
    <row r="9" spans="1:6" x14ac:dyDescent="0.2">
      <c r="C9" s="79" t="s">
        <v>108</v>
      </c>
      <c r="D9" s="79">
        <v>0.02</v>
      </c>
    </row>
    <row r="10" spans="1:6" x14ac:dyDescent="0.2">
      <c r="C10" s="79" t="s">
        <v>109</v>
      </c>
      <c r="D10" s="79">
        <v>0.02</v>
      </c>
    </row>
    <row r="11" spans="1:6" x14ac:dyDescent="0.2">
      <c r="C11" s="79" t="s">
        <v>110</v>
      </c>
      <c r="D11" s="79">
        <v>0.03</v>
      </c>
    </row>
    <row r="12" spans="1:6" x14ac:dyDescent="0.2">
      <c r="C12" s="79" t="s">
        <v>111</v>
      </c>
      <c r="D12" s="79">
        <v>0.04</v>
      </c>
    </row>
    <row r="13" spans="1:6" x14ac:dyDescent="0.2">
      <c r="C13" s="79" t="s">
        <v>112</v>
      </c>
      <c r="D13" s="79">
        <v>0.05</v>
      </c>
    </row>
    <row r="14" spans="1:6" x14ac:dyDescent="0.2">
      <c r="C14" s="79" t="s">
        <v>113</v>
      </c>
      <c r="D14" s="79">
        <v>7.0000000000000007E-2</v>
      </c>
    </row>
    <row r="15" spans="1:6" x14ac:dyDescent="0.2">
      <c r="C15" s="79" t="s">
        <v>114</v>
      </c>
      <c r="D15" s="79">
        <v>0.1</v>
      </c>
    </row>
    <row r="16" spans="1:6" x14ac:dyDescent="0.2">
      <c r="C16" s="79" t="s">
        <v>115</v>
      </c>
      <c r="D16" s="79">
        <v>0.14000000000000001</v>
      </c>
    </row>
    <row r="17" spans="3:7" x14ac:dyDescent="0.2">
      <c r="C17" s="79" t="s">
        <v>116</v>
      </c>
      <c r="D17" s="79">
        <v>0.2</v>
      </c>
    </row>
    <row r="18" spans="3:7" x14ac:dyDescent="0.2">
      <c r="C18" s="79" t="s">
        <v>117</v>
      </c>
      <c r="D18" s="79">
        <v>0.28000000000000003</v>
      </c>
    </row>
    <row r="19" spans="3:7" x14ac:dyDescent="0.2">
      <c r="C19" s="79" t="s">
        <v>118</v>
      </c>
      <c r="D19" s="79">
        <v>0.4</v>
      </c>
    </row>
    <row r="20" spans="3:7" x14ac:dyDescent="0.2">
      <c r="C20" s="79" t="s">
        <v>119</v>
      </c>
      <c r="D20" s="79">
        <v>0.57999999999999996</v>
      </c>
    </row>
    <row r="21" spans="3:7" x14ac:dyDescent="0.2">
      <c r="C21" s="79" t="s">
        <v>120</v>
      </c>
      <c r="D21" s="79">
        <v>0.84</v>
      </c>
    </row>
    <row r="22" spans="3:7" x14ac:dyDescent="0.2">
      <c r="C22" s="79" t="s">
        <v>121</v>
      </c>
      <c r="D22" s="79">
        <v>0.93</v>
      </c>
    </row>
    <row r="23" spans="3:7" x14ac:dyDescent="0.2">
      <c r="C23" s="79" t="s">
        <v>122</v>
      </c>
      <c r="D23" s="79">
        <v>0.9</v>
      </c>
      <c r="F23" s="58">
        <v>1.85</v>
      </c>
      <c r="G23" s="80">
        <v>100</v>
      </c>
    </row>
    <row r="24" spans="3:7" x14ac:dyDescent="0.2">
      <c r="C24" s="79" t="s">
        <v>123</v>
      </c>
      <c r="D24" s="79">
        <v>0.87</v>
      </c>
      <c r="F24" s="58">
        <v>1.4</v>
      </c>
      <c r="G24" s="80">
        <f>(G23+F23)*(1+F24/100)</f>
        <v>103.27589999999999</v>
      </c>
    </row>
    <row r="25" spans="3:7" x14ac:dyDescent="0.2">
      <c r="C25" s="79" t="s">
        <v>124</v>
      </c>
      <c r="D25" s="79">
        <v>0.85</v>
      </c>
      <c r="F25" s="58">
        <v>2.82</v>
      </c>
      <c r="G25" s="80">
        <f t="shared" ref="G25:G88" si="0">(G24+F24)*(1+F25/100)</f>
        <v>107.62776038</v>
      </c>
    </row>
    <row r="26" spans="3:7" x14ac:dyDescent="0.2">
      <c r="C26" s="79" t="s">
        <v>125</v>
      </c>
      <c r="D26" s="79">
        <v>0.84</v>
      </c>
      <c r="F26" s="58">
        <v>2.96</v>
      </c>
      <c r="G26" s="80">
        <f t="shared" si="0"/>
        <v>113.717014087248</v>
      </c>
    </row>
    <row r="27" spans="3:7" x14ac:dyDescent="0.2">
      <c r="C27" s="79" t="s">
        <v>126</v>
      </c>
      <c r="D27" s="79">
        <v>0.85</v>
      </c>
      <c r="F27" s="58">
        <v>1.7</v>
      </c>
      <c r="G27" s="80">
        <f t="shared" si="0"/>
        <v>118.66052332673121</v>
      </c>
    </row>
    <row r="28" spans="3:7" x14ac:dyDescent="0.2">
      <c r="C28" s="79" t="s">
        <v>127</v>
      </c>
      <c r="D28" s="79">
        <v>0.85</v>
      </c>
      <c r="F28" s="58">
        <v>1.44</v>
      </c>
      <c r="G28" s="80">
        <f t="shared" si="0"/>
        <v>122.09371486263613</v>
      </c>
    </row>
    <row r="29" spans="3:7" x14ac:dyDescent="0.2">
      <c r="C29" s="79" t="s">
        <v>128</v>
      </c>
      <c r="D29" s="79">
        <v>0.84</v>
      </c>
      <c r="F29" s="58">
        <v>1.01</v>
      </c>
      <c r="G29" s="80">
        <f t="shared" si="0"/>
        <v>124.78140538274876</v>
      </c>
    </row>
    <row r="30" spans="3:7" x14ac:dyDescent="0.2">
      <c r="C30" s="79" t="s">
        <v>129</v>
      </c>
      <c r="D30" s="79">
        <v>0.89</v>
      </c>
      <c r="F30" s="58">
        <v>1.62</v>
      </c>
      <c r="G30" s="80">
        <f t="shared" si="0"/>
        <v>127.82922614994929</v>
      </c>
    </row>
    <row r="31" spans="3:7" x14ac:dyDescent="0.2">
      <c r="C31" s="79" t="s">
        <v>130</v>
      </c>
      <c r="D31" s="79">
        <v>0.91</v>
      </c>
      <c r="F31" s="58">
        <v>2.4900000000000002</v>
      </c>
      <c r="G31" s="80">
        <f t="shared" si="0"/>
        <v>132.67251188108301</v>
      </c>
    </row>
    <row r="32" spans="3:7" x14ac:dyDescent="0.2">
      <c r="C32" s="79" t="s">
        <v>131</v>
      </c>
      <c r="D32" s="79">
        <v>0.9</v>
      </c>
      <c r="F32" s="58">
        <v>2.1</v>
      </c>
      <c r="G32" s="80">
        <f t="shared" si="0"/>
        <v>138.00092463058576</v>
      </c>
    </row>
    <row r="33" spans="3:7" x14ac:dyDescent="0.2">
      <c r="C33" s="79" t="s">
        <v>132</v>
      </c>
      <c r="D33" s="79">
        <v>0.91</v>
      </c>
      <c r="F33" s="58">
        <v>2.1800000000000002</v>
      </c>
      <c r="G33" s="80">
        <f t="shared" si="0"/>
        <v>143.15512478753251</v>
      </c>
    </row>
    <row r="34" spans="3:7" x14ac:dyDescent="0.2">
      <c r="C34" s="79" t="s">
        <v>133</v>
      </c>
      <c r="D34" s="79">
        <v>0.93</v>
      </c>
      <c r="F34" s="58">
        <v>2.46</v>
      </c>
      <c r="G34" s="80">
        <f t="shared" si="0"/>
        <v>148.91036885730583</v>
      </c>
    </row>
    <row r="35" spans="3:7" x14ac:dyDescent="0.2">
      <c r="C35" s="79" t="s">
        <v>134</v>
      </c>
      <c r="D35" s="79">
        <v>0.94</v>
      </c>
      <c r="F35" s="58">
        <v>1.02</v>
      </c>
      <c r="G35" s="80">
        <f t="shared" si="0"/>
        <v>152.91434661965036</v>
      </c>
    </row>
    <row r="36" spans="3:7" x14ac:dyDescent="0.2">
      <c r="C36" s="79" t="s">
        <v>135</v>
      </c>
      <c r="D36" s="79">
        <v>0.95</v>
      </c>
      <c r="F36" s="58">
        <v>1.17</v>
      </c>
      <c r="G36" s="80">
        <f t="shared" si="0"/>
        <v>155.73537847510028</v>
      </c>
    </row>
    <row r="37" spans="3:7" x14ac:dyDescent="0.2">
      <c r="C37" s="79" t="s">
        <v>136</v>
      </c>
      <c r="D37" s="79">
        <v>0.96</v>
      </c>
      <c r="F37" s="58">
        <v>1.4</v>
      </c>
      <c r="G37" s="80">
        <f t="shared" si="0"/>
        <v>159.10205377375166</v>
      </c>
    </row>
    <row r="38" spans="3:7" x14ac:dyDescent="0.2">
      <c r="C38" s="79" t="s">
        <v>137</v>
      </c>
      <c r="D38" s="79">
        <v>0.96</v>
      </c>
      <c r="F38" s="58">
        <v>1.51</v>
      </c>
      <c r="G38" s="80">
        <f t="shared" si="0"/>
        <v>162.9256347857353</v>
      </c>
    </row>
    <row r="39" spans="3:7" x14ac:dyDescent="0.2">
      <c r="C39" s="79" t="s">
        <v>138</v>
      </c>
      <c r="D39" s="79">
        <v>0.97</v>
      </c>
      <c r="F39" s="58">
        <v>1.65</v>
      </c>
      <c r="G39" s="80">
        <f t="shared" si="0"/>
        <v>167.14882275969993</v>
      </c>
    </row>
    <row r="40" spans="3:7" x14ac:dyDescent="0.2">
      <c r="C40" s="79" t="s">
        <v>139</v>
      </c>
      <c r="D40" s="79">
        <v>0.97</v>
      </c>
      <c r="F40" s="58">
        <v>1.46</v>
      </c>
      <c r="G40" s="80">
        <f t="shared" si="0"/>
        <v>171.26328557199153</v>
      </c>
    </row>
    <row r="41" spans="3:7" x14ac:dyDescent="0.2">
      <c r="C41" s="79" t="s">
        <v>140</v>
      </c>
      <c r="D41" s="79">
        <v>0.98</v>
      </c>
      <c r="F41" s="58">
        <v>0.71</v>
      </c>
      <c r="G41" s="80">
        <f t="shared" si="0"/>
        <v>173.94962089955268</v>
      </c>
    </row>
    <row r="42" spans="3:7" x14ac:dyDescent="0.2">
      <c r="C42" s="79" t="s">
        <v>141</v>
      </c>
      <c r="D42" s="79">
        <v>0.99</v>
      </c>
      <c r="F42" s="58">
        <v>0.28999999999999998</v>
      </c>
      <c r="G42" s="80">
        <f t="shared" si="0"/>
        <v>175.16613380016139</v>
      </c>
    </row>
    <row r="43" spans="3:7" x14ac:dyDescent="0.2">
      <c r="C43" s="79" t="s">
        <v>142</v>
      </c>
      <c r="D43" s="79">
        <v>0.99</v>
      </c>
      <c r="F43" s="58">
        <v>0.93</v>
      </c>
      <c r="G43" s="80">
        <f t="shared" si="0"/>
        <v>177.08787584450289</v>
      </c>
    </row>
    <row r="44" spans="3:7" x14ac:dyDescent="0.2">
      <c r="C44" s="79" t="s">
        <v>143</v>
      </c>
      <c r="D44" s="79">
        <v>1</v>
      </c>
      <c r="F44" s="58">
        <v>1.28</v>
      </c>
      <c r="G44" s="80">
        <f t="shared" si="0"/>
        <v>180.29650465531253</v>
      </c>
    </row>
    <row r="45" spans="3:7" x14ac:dyDescent="0.2">
      <c r="C45" s="79" t="s">
        <v>144</v>
      </c>
      <c r="D45" s="79">
        <v>1</v>
      </c>
      <c r="F45" s="58">
        <v>1.33</v>
      </c>
      <c r="G45" s="80">
        <f t="shared" si="0"/>
        <v>183.99147216722821</v>
      </c>
    </row>
    <row r="46" spans="3:7" x14ac:dyDescent="0.2">
      <c r="C46" s="79" t="s">
        <v>145</v>
      </c>
      <c r="D46" s="79">
        <v>1.01</v>
      </c>
      <c r="F46" s="58">
        <v>1.2</v>
      </c>
      <c r="G46" s="80">
        <f t="shared" si="0"/>
        <v>187.54532983323497</v>
      </c>
    </row>
    <row r="47" spans="3:7" x14ac:dyDescent="0.2">
      <c r="C47" s="79" t="s">
        <v>146</v>
      </c>
      <c r="D47" s="79">
        <v>1.01</v>
      </c>
      <c r="F47" s="58">
        <v>0.5</v>
      </c>
      <c r="G47" s="80">
        <f t="shared" si="0"/>
        <v>189.68905648240113</v>
      </c>
    </row>
    <row r="48" spans="3:7" x14ac:dyDescent="0.2">
      <c r="C48" s="79" t="s">
        <v>147</v>
      </c>
      <c r="D48" s="79">
        <v>1.02</v>
      </c>
      <c r="F48" s="58">
        <v>0.02</v>
      </c>
      <c r="G48" s="80">
        <f t="shared" si="0"/>
        <v>190.2270942936976</v>
      </c>
    </row>
    <row r="49" spans="3:7" x14ac:dyDescent="0.2">
      <c r="C49" s="79" t="s">
        <v>148</v>
      </c>
      <c r="D49" s="79">
        <v>1.03</v>
      </c>
      <c r="F49" s="58">
        <v>0.38</v>
      </c>
      <c r="G49" s="80">
        <f t="shared" si="0"/>
        <v>190.97003325201368</v>
      </c>
    </row>
    <row r="50" spans="3:7" x14ac:dyDescent="0.2">
      <c r="C50" s="79" t="s">
        <v>149</v>
      </c>
      <c r="D50" s="79">
        <v>1.03</v>
      </c>
      <c r="F50" s="58">
        <v>0.34</v>
      </c>
      <c r="G50" s="80">
        <f t="shared" si="0"/>
        <v>192.00062336507054</v>
      </c>
    </row>
    <row r="51" spans="3:7" x14ac:dyDescent="0.2">
      <c r="C51" s="79" t="s">
        <v>150</v>
      </c>
      <c r="D51" s="79">
        <v>1.04</v>
      </c>
      <c r="F51" s="58">
        <v>0.33</v>
      </c>
      <c r="G51" s="80">
        <f t="shared" si="0"/>
        <v>192.9753474221753</v>
      </c>
    </row>
    <row r="52" spans="3:7" x14ac:dyDescent="0.2">
      <c r="C52" s="79" t="s">
        <v>151</v>
      </c>
      <c r="D52" s="79">
        <v>1.04</v>
      </c>
      <c r="F52" s="58">
        <v>0.81</v>
      </c>
      <c r="G52" s="80">
        <f t="shared" si="0"/>
        <v>194.87112073629493</v>
      </c>
    </row>
    <row r="53" spans="3:7" x14ac:dyDescent="0.2">
      <c r="C53" s="79" t="s">
        <v>152</v>
      </c>
      <c r="D53" s="79">
        <v>1.05</v>
      </c>
      <c r="F53" s="58">
        <v>0.45</v>
      </c>
      <c r="G53" s="80">
        <f t="shared" si="0"/>
        <v>196.56168577960824</v>
      </c>
    </row>
    <row r="54" spans="3:7" x14ac:dyDescent="0.2">
      <c r="C54" s="79" t="s">
        <v>153</v>
      </c>
      <c r="D54" s="79">
        <v>1.06</v>
      </c>
      <c r="F54" s="58">
        <v>0.68</v>
      </c>
      <c r="G54" s="80">
        <f t="shared" si="0"/>
        <v>198.35136524290954</v>
      </c>
    </row>
    <row r="55" spans="3:7" x14ac:dyDescent="0.2">
      <c r="C55" s="79" t="s">
        <v>154</v>
      </c>
      <c r="D55" s="79">
        <v>1.06</v>
      </c>
      <c r="F55" s="58">
        <v>0.6</v>
      </c>
      <c r="G55" s="80">
        <f t="shared" si="0"/>
        <v>200.22555343436701</v>
      </c>
    </row>
    <row r="56" spans="3:7" x14ac:dyDescent="0.2">
      <c r="C56" s="79" t="s">
        <v>155</v>
      </c>
      <c r="D56" s="79">
        <v>1.07</v>
      </c>
      <c r="F56" s="58">
        <v>0.11</v>
      </c>
      <c r="G56" s="80">
        <f t="shared" si="0"/>
        <v>201.04646154314483</v>
      </c>
    </row>
    <row r="57" spans="3:7" x14ac:dyDescent="0.2">
      <c r="C57" s="79" t="s">
        <v>156</v>
      </c>
      <c r="D57" s="79">
        <v>1.07</v>
      </c>
      <c r="F57" s="58">
        <v>0.35</v>
      </c>
      <c r="G57" s="80">
        <f t="shared" si="0"/>
        <v>201.86050915854585</v>
      </c>
    </row>
    <row r="58" spans="3:7" x14ac:dyDescent="0.2">
      <c r="C58" s="79" t="s">
        <v>157</v>
      </c>
      <c r="D58" s="79">
        <v>1.08</v>
      </c>
      <c r="F58" s="58">
        <v>0.18</v>
      </c>
      <c r="G58" s="80">
        <f t="shared" si="0"/>
        <v>202.57448807503124</v>
      </c>
    </row>
    <row r="59" spans="3:7" x14ac:dyDescent="0.2">
      <c r="C59" s="79" t="s">
        <v>158</v>
      </c>
      <c r="D59" s="79">
        <v>1.0900000000000001</v>
      </c>
      <c r="F59" s="58">
        <v>-0.03</v>
      </c>
      <c r="G59" s="80">
        <f t="shared" si="0"/>
        <v>202.69366172860873</v>
      </c>
    </row>
    <row r="60" spans="3:7" x14ac:dyDescent="0.2">
      <c r="C60" s="79" t="s">
        <v>159</v>
      </c>
      <c r="D60" s="79">
        <v>1.0900000000000001</v>
      </c>
      <c r="F60" s="58">
        <v>0.1</v>
      </c>
      <c r="G60" s="80">
        <f t="shared" si="0"/>
        <v>202.86632539033732</v>
      </c>
    </row>
    <row r="61" spans="3:7" x14ac:dyDescent="0.2">
      <c r="C61" s="79" t="s">
        <v>160</v>
      </c>
      <c r="D61" s="79">
        <v>1.1000000000000001</v>
      </c>
      <c r="F61" s="58">
        <v>0.28999999999999998</v>
      </c>
      <c r="G61" s="80">
        <f t="shared" si="0"/>
        <v>203.55492773396927</v>
      </c>
    </row>
    <row r="62" spans="3:7" x14ac:dyDescent="0.2">
      <c r="C62" s="79" t="s">
        <v>161</v>
      </c>
      <c r="D62" s="79">
        <v>1.1100000000000001</v>
      </c>
      <c r="F62" s="58">
        <v>0.15</v>
      </c>
      <c r="G62" s="80">
        <f t="shared" si="0"/>
        <v>204.15069512557022</v>
      </c>
    </row>
    <row r="63" spans="3:7" x14ac:dyDescent="0.2">
      <c r="C63" s="79" t="s">
        <v>162</v>
      </c>
      <c r="D63" s="79">
        <v>1.1100000000000001</v>
      </c>
      <c r="F63" s="58">
        <v>0.56999999999999995</v>
      </c>
      <c r="G63" s="80">
        <f t="shared" si="0"/>
        <v>205.46520908778598</v>
      </c>
    </row>
    <row r="64" spans="3:7" x14ac:dyDescent="0.2">
      <c r="C64" s="79" t="s">
        <v>163</v>
      </c>
      <c r="D64" s="79">
        <v>1.1200000000000001</v>
      </c>
      <c r="F64" s="58">
        <v>0.85</v>
      </c>
      <c r="G64" s="80">
        <f t="shared" si="0"/>
        <v>207.78650836503215</v>
      </c>
    </row>
    <row r="65" spans="3:7" x14ac:dyDescent="0.2">
      <c r="C65" s="79" t="s">
        <v>164</v>
      </c>
      <c r="D65" s="79">
        <v>1.1299999999999999</v>
      </c>
      <c r="F65" s="58">
        <v>0.54</v>
      </c>
      <c r="G65" s="80">
        <f t="shared" si="0"/>
        <v>209.76314551020334</v>
      </c>
    </row>
    <row r="66" spans="3:7" x14ac:dyDescent="0.2">
      <c r="C66" s="79" t="s">
        <v>165</v>
      </c>
      <c r="D66" s="79">
        <v>1.1299999999999999</v>
      </c>
      <c r="F66" s="58">
        <v>0.49</v>
      </c>
      <c r="G66" s="80">
        <f t="shared" si="0"/>
        <v>211.33363092320332</v>
      </c>
    </row>
    <row r="67" spans="3:7" x14ac:dyDescent="0.2">
      <c r="C67" s="79" t="s">
        <v>166</v>
      </c>
      <c r="D67" s="79">
        <v>1.1399999999999999</v>
      </c>
      <c r="F67" s="58">
        <v>0.45</v>
      </c>
      <c r="G67" s="80">
        <f t="shared" si="0"/>
        <v>212.77683726235773</v>
      </c>
    </row>
    <row r="68" spans="3:7" x14ac:dyDescent="0.2">
      <c r="C68" s="79" t="s">
        <v>167</v>
      </c>
      <c r="D68" s="79">
        <v>1.1499999999999999</v>
      </c>
      <c r="F68" s="58">
        <v>0.72</v>
      </c>
      <c r="G68" s="80">
        <f t="shared" si="0"/>
        <v>214.76207049064672</v>
      </c>
    </row>
    <row r="69" spans="3:7" x14ac:dyDescent="0.2">
      <c r="C69" s="79" t="s">
        <v>168</v>
      </c>
      <c r="D69" s="79">
        <v>1.1499999999999999</v>
      </c>
      <c r="F69" s="58">
        <v>0.15</v>
      </c>
      <c r="G69" s="80">
        <f t="shared" si="0"/>
        <v>215.80529359638271</v>
      </c>
    </row>
    <row r="70" spans="3:7" x14ac:dyDescent="0.2">
      <c r="C70" s="79" t="s">
        <v>169</v>
      </c>
      <c r="D70" s="79">
        <v>1.1599999999999999</v>
      </c>
      <c r="F70" s="58">
        <v>-0.28000000000000003</v>
      </c>
      <c r="G70" s="80">
        <f t="shared" si="0"/>
        <v>215.35061877431284</v>
      </c>
    </row>
    <row r="71" spans="3:7" x14ac:dyDescent="0.2">
      <c r="C71" s="79" t="s">
        <v>170</v>
      </c>
      <c r="D71" s="79">
        <v>1.17</v>
      </c>
      <c r="F71" s="58">
        <v>-0.49</v>
      </c>
      <c r="G71" s="80">
        <f t="shared" si="0"/>
        <v>214.01677274231869</v>
      </c>
    </row>
    <row r="72" spans="3:7" x14ac:dyDescent="0.2">
      <c r="C72" s="79" t="s">
        <v>171</v>
      </c>
      <c r="D72" s="79">
        <v>1.18</v>
      </c>
      <c r="F72" s="58">
        <v>-0.31</v>
      </c>
      <c r="G72" s="80">
        <f t="shared" si="0"/>
        <v>212.86483974681749</v>
      </c>
    </row>
    <row r="73" spans="3:7" x14ac:dyDescent="0.2">
      <c r="C73" s="79" t="s">
        <v>172</v>
      </c>
      <c r="D73" s="79">
        <v>1.19</v>
      </c>
      <c r="F73" s="58">
        <v>0.11</v>
      </c>
      <c r="G73" s="80">
        <f t="shared" si="0"/>
        <v>212.78865007053901</v>
      </c>
    </row>
    <row r="74" spans="3:7" x14ac:dyDescent="0.2">
      <c r="C74" s="79" t="s">
        <v>173</v>
      </c>
      <c r="D74" s="79">
        <v>1.19</v>
      </c>
      <c r="F74" s="58">
        <v>-0.18</v>
      </c>
      <c r="G74" s="80">
        <f t="shared" si="0"/>
        <v>212.51543250041203</v>
      </c>
    </row>
    <row r="75" spans="3:7" x14ac:dyDescent="0.2">
      <c r="C75" s="79" t="s">
        <v>174</v>
      </c>
      <c r="D75" s="79">
        <v>1.21</v>
      </c>
      <c r="F75" s="58">
        <v>0.42</v>
      </c>
      <c r="G75" s="80">
        <f t="shared" si="0"/>
        <v>213.22724131691376</v>
      </c>
    </row>
    <row r="76" spans="3:7" x14ac:dyDescent="0.2">
      <c r="C76" s="79" t="s">
        <v>175</v>
      </c>
      <c r="D76" s="79">
        <v>1.5</v>
      </c>
      <c r="F76" s="58">
        <v>0.65</v>
      </c>
      <c r="G76" s="80">
        <f t="shared" si="0"/>
        <v>215.03594838547369</v>
      </c>
    </row>
    <row r="77" spans="3:7" x14ac:dyDescent="0.2">
      <c r="C77" s="79" t="s">
        <v>176</v>
      </c>
      <c r="D77" s="79">
        <v>1.91</v>
      </c>
      <c r="F77" s="58">
        <v>1.29</v>
      </c>
      <c r="G77" s="80">
        <f t="shared" si="0"/>
        <v>218.46829711964628</v>
      </c>
    </row>
    <row r="78" spans="3:7" x14ac:dyDescent="0.2">
      <c r="C78" s="79" t="s">
        <v>177</v>
      </c>
      <c r="D78" s="79">
        <v>1.9</v>
      </c>
      <c r="F78" s="58">
        <v>1.28</v>
      </c>
      <c r="G78" s="80">
        <f t="shared" si="0"/>
        <v>222.57120332277773</v>
      </c>
    </row>
    <row r="79" spans="3:7" x14ac:dyDescent="0.2">
      <c r="C79" s="79" t="s">
        <v>178</v>
      </c>
      <c r="D79" s="79">
        <v>1.69</v>
      </c>
      <c r="F79" s="58">
        <v>0.47</v>
      </c>
      <c r="G79" s="80">
        <f t="shared" si="0"/>
        <v>224.90330397839477</v>
      </c>
    </row>
    <row r="80" spans="3:7" x14ac:dyDescent="0.2">
      <c r="C80" s="79" t="s">
        <v>179</v>
      </c>
      <c r="D80" s="79">
        <v>1.68</v>
      </c>
      <c r="F80" s="58">
        <v>0.05</v>
      </c>
      <c r="G80" s="80">
        <f t="shared" si="0"/>
        <v>225.48599063038395</v>
      </c>
    </row>
    <row r="81" spans="3:7" x14ac:dyDescent="0.2">
      <c r="C81" s="79" t="s">
        <v>180</v>
      </c>
      <c r="D81" s="79">
        <v>1.77</v>
      </c>
      <c r="F81" s="58">
        <v>7.0000000000000007E-2</v>
      </c>
      <c r="G81" s="80">
        <f t="shared" si="0"/>
        <v>225.69386582382521</v>
      </c>
    </row>
    <row r="82" spans="3:7" x14ac:dyDescent="0.2">
      <c r="C82" s="79" t="s">
        <v>181</v>
      </c>
      <c r="D82" s="79">
        <v>1.8</v>
      </c>
      <c r="F82" s="58">
        <v>0.74</v>
      </c>
      <c r="G82" s="80">
        <f t="shared" si="0"/>
        <v>227.43451843092151</v>
      </c>
    </row>
    <row r="83" spans="3:7" x14ac:dyDescent="0.2">
      <c r="C83" s="79" t="s">
        <v>182</v>
      </c>
      <c r="D83" s="79">
        <v>1.88</v>
      </c>
      <c r="F83" s="58">
        <v>0.55000000000000004</v>
      </c>
      <c r="G83" s="80">
        <f t="shared" si="0"/>
        <v>229.4294782822916</v>
      </c>
    </row>
    <row r="84" spans="3:7" x14ac:dyDescent="0.2">
      <c r="C84" s="79" t="s">
        <v>183</v>
      </c>
      <c r="D84" s="79">
        <v>1.9</v>
      </c>
      <c r="F84" s="58">
        <v>0.39</v>
      </c>
      <c r="G84" s="80">
        <f t="shared" si="0"/>
        <v>230.87639824759256</v>
      </c>
    </row>
    <row r="85" spans="3:7" x14ac:dyDescent="0.2">
      <c r="C85" s="79" t="s">
        <v>184</v>
      </c>
      <c r="D85" s="79">
        <v>1.97</v>
      </c>
      <c r="F85" s="58">
        <v>0.96</v>
      </c>
      <c r="G85" s="80">
        <f t="shared" si="0"/>
        <v>233.48655567076946</v>
      </c>
    </row>
    <row r="86" spans="3:7" x14ac:dyDescent="0.2">
      <c r="C86" s="79" t="s">
        <v>185</v>
      </c>
      <c r="D86" s="79">
        <v>1.93</v>
      </c>
      <c r="F86" s="58">
        <v>0.94</v>
      </c>
      <c r="G86" s="80">
        <f t="shared" si="0"/>
        <v>236.65035329407473</v>
      </c>
    </row>
    <row r="87" spans="3:7" x14ac:dyDescent="0.2">
      <c r="C87" s="79" t="s">
        <v>186</v>
      </c>
      <c r="D87" s="79">
        <v>1.84</v>
      </c>
      <c r="F87" s="58">
        <v>0.74</v>
      </c>
      <c r="G87" s="80">
        <f t="shared" si="0"/>
        <v>239.34852190845089</v>
      </c>
    </row>
    <row r="88" spans="3:7" x14ac:dyDescent="0.2">
      <c r="C88" s="79" t="s">
        <v>187</v>
      </c>
      <c r="D88" s="79">
        <v>1.8</v>
      </c>
      <c r="F88" s="58">
        <v>0.61</v>
      </c>
      <c r="G88" s="80">
        <f t="shared" si="0"/>
        <v>241.55306189209244</v>
      </c>
    </row>
    <row r="89" spans="3:7" x14ac:dyDescent="0.2">
      <c r="C89" s="79" t="s">
        <v>188</v>
      </c>
      <c r="D89" s="79">
        <v>1.78</v>
      </c>
      <c r="F89" s="58">
        <v>0.05</v>
      </c>
      <c r="G89" s="80">
        <f t="shared" ref="G89:G152" si="1">(G88+F88)*(1+F89/100)</f>
        <v>242.2841434230385</v>
      </c>
    </row>
    <row r="90" spans="3:7" x14ac:dyDescent="0.2">
      <c r="C90" s="79" t="s">
        <v>189</v>
      </c>
      <c r="D90" s="79">
        <v>1.74</v>
      </c>
      <c r="F90" s="58">
        <v>0.13</v>
      </c>
      <c r="G90" s="80">
        <f t="shared" si="1"/>
        <v>242.64917780948849</v>
      </c>
    </row>
    <row r="91" spans="3:7" x14ac:dyDescent="0.2">
      <c r="C91" s="79" t="s">
        <v>190</v>
      </c>
      <c r="D91" s="79">
        <v>1.77</v>
      </c>
      <c r="F91" s="58">
        <v>0.09</v>
      </c>
      <c r="G91" s="80">
        <f t="shared" si="1"/>
        <v>242.99767906951701</v>
      </c>
    </row>
    <row r="92" spans="3:7" x14ac:dyDescent="0.2">
      <c r="C92" s="79" t="s">
        <v>191</v>
      </c>
      <c r="D92" s="79">
        <v>1.83</v>
      </c>
      <c r="F92" s="58">
        <v>-0.05</v>
      </c>
      <c r="G92" s="80">
        <f t="shared" si="1"/>
        <v>242.96613522998226</v>
      </c>
    </row>
    <row r="93" spans="3:7" x14ac:dyDescent="0.2">
      <c r="C93" s="79" t="s">
        <v>192</v>
      </c>
      <c r="D93" s="79">
        <v>1.81</v>
      </c>
      <c r="F93" s="58">
        <v>0.3</v>
      </c>
      <c r="G93" s="80">
        <f t="shared" si="1"/>
        <v>243.64488363567216</v>
      </c>
    </row>
    <row r="94" spans="3:7" x14ac:dyDescent="0.2">
      <c r="C94" s="79" t="s">
        <v>193</v>
      </c>
      <c r="D94" s="79">
        <v>1.8</v>
      </c>
      <c r="F94" s="58">
        <v>1.39</v>
      </c>
      <c r="G94" s="80">
        <f t="shared" si="1"/>
        <v>247.33571751820801</v>
      </c>
    </row>
    <row r="95" spans="3:7" x14ac:dyDescent="0.2">
      <c r="C95" s="79" t="s">
        <v>194</v>
      </c>
      <c r="D95" s="79">
        <v>1.81</v>
      </c>
      <c r="F95" s="58">
        <v>1.21</v>
      </c>
      <c r="G95" s="80">
        <f t="shared" si="1"/>
        <v>251.7352987001783</v>
      </c>
    </row>
    <row r="96" spans="3:7" x14ac:dyDescent="0.2">
      <c r="C96" s="79" t="s">
        <v>195</v>
      </c>
      <c r="D96" s="79">
        <v>1.84</v>
      </c>
      <c r="F96" s="58">
        <v>0.43</v>
      </c>
      <c r="G96" s="80">
        <f t="shared" si="1"/>
        <v>254.03296348458906</v>
      </c>
    </row>
    <row r="97" spans="3:7" x14ac:dyDescent="0.2">
      <c r="C97" s="79" t="s">
        <v>196</v>
      </c>
      <c r="D97" s="79">
        <v>1.88</v>
      </c>
      <c r="F97" s="58">
        <v>0.16</v>
      </c>
      <c r="G97" s="80">
        <f t="shared" si="1"/>
        <v>254.87010422616441</v>
      </c>
    </row>
    <row r="98" spans="3:7" x14ac:dyDescent="0.2">
      <c r="C98" s="79" t="s">
        <v>197</v>
      </c>
      <c r="D98" s="79">
        <v>1.95</v>
      </c>
      <c r="F98" s="58">
        <v>0.28999999999999998</v>
      </c>
      <c r="G98" s="80">
        <f t="shared" si="1"/>
        <v>255.76969152842025</v>
      </c>
    </row>
    <row r="99" spans="3:7" x14ac:dyDescent="0.2">
      <c r="C99" s="79" t="s">
        <v>198</v>
      </c>
      <c r="D99" s="79">
        <v>1.96</v>
      </c>
      <c r="F99" s="58">
        <v>0.55000000000000004</v>
      </c>
      <c r="G99" s="80">
        <f t="shared" si="1"/>
        <v>257.46801983182661</v>
      </c>
    </row>
    <row r="100" spans="3:7" x14ac:dyDescent="0.2">
      <c r="C100" s="79" t="s">
        <v>199</v>
      </c>
      <c r="D100" s="79">
        <v>1.95</v>
      </c>
      <c r="F100" s="58">
        <v>0.77</v>
      </c>
      <c r="G100" s="80">
        <f t="shared" si="1"/>
        <v>260.00475858453171</v>
      </c>
    </row>
    <row r="101" spans="3:7" x14ac:dyDescent="0.2">
      <c r="C101" s="79" t="s">
        <v>200</v>
      </c>
      <c r="D101" s="79">
        <v>2</v>
      </c>
      <c r="F101" s="58">
        <v>0.49</v>
      </c>
      <c r="G101" s="80">
        <f t="shared" si="1"/>
        <v>262.0525549015959</v>
      </c>
    </row>
    <row r="102" spans="3:7" x14ac:dyDescent="0.2">
      <c r="C102" s="79" t="s">
        <v>201</v>
      </c>
      <c r="D102" s="79">
        <v>2.09</v>
      </c>
      <c r="F102" s="58">
        <v>0.48</v>
      </c>
      <c r="G102" s="80">
        <f t="shared" si="1"/>
        <v>263.80275916512352</v>
      </c>
    </row>
    <row r="103" spans="3:7" x14ac:dyDescent="0.2">
      <c r="C103" s="79" t="s">
        <v>202</v>
      </c>
      <c r="D103" s="79">
        <v>2.19</v>
      </c>
      <c r="F103" s="58">
        <v>0.84</v>
      </c>
      <c r="G103" s="80">
        <f t="shared" si="1"/>
        <v>266.50273434211056</v>
      </c>
    </row>
    <row r="104" spans="3:7" x14ac:dyDescent="0.2">
      <c r="C104" s="79" t="s">
        <v>203</v>
      </c>
      <c r="D104" s="79">
        <v>2.2999999999999998</v>
      </c>
      <c r="F104" s="58">
        <v>0.56999999999999995</v>
      </c>
      <c r="G104" s="80">
        <f t="shared" si="1"/>
        <v>268.86658792786056</v>
      </c>
    </row>
    <row r="105" spans="3:7" x14ac:dyDescent="0.2">
      <c r="C105" s="79" t="s">
        <v>204</v>
      </c>
      <c r="D105" s="79">
        <v>2.38</v>
      </c>
      <c r="F105" s="58">
        <v>0.6</v>
      </c>
      <c r="G105" s="80">
        <f t="shared" si="1"/>
        <v>271.0532074554277</v>
      </c>
    </row>
    <row r="106" spans="3:7" x14ac:dyDescent="0.2">
      <c r="C106" s="79" t="s">
        <v>205</v>
      </c>
      <c r="D106" s="79">
        <v>2.4700000000000002</v>
      </c>
      <c r="F106" s="58">
        <v>1.1100000000000001</v>
      </c>
      <c r="G106" s="80">
        <f t="shared" si="1"/>
        <v>274.66855805818301</v>
      </c>
    </row>
    <row r="107" spans="3:7" x14ac:dyDescent="0.2">
      <c r="C107" s="79" t="s">
        <v>206</v>
      </c>
      <c r="D107" s="79">
        <v>2.5099999999999998</v>
      </c>
      <c r="F107" s="58">
        <v>0.79</v>
      </c>
      <c r="G107" s="80">
        <f t="shared" si="1"/>
        <v>277.95720866684269</v>
      </c>
    </row>
    <row r="108" spans="3:7" x14ac:dyDescent="0.2">
      <c r="C108" s="79" t="s">
        <v>207</v>
      </c>
      <c r="D108" s="79">
        <v>2.67</v>
      </c>
      <c r="F108" s="58">
        <v>0.44</v>
      </c>
      <c r="G108" s="80">
        <f t="shared" si="1"/>
        <v>279.97369638497679</v>
      </c>
    </row>
    <row r="109" spans="3:7" x14ac:dyDescent="0.2">
      <c r="C109" s="79" t="s">
        <v>208</v>
      </c>
      <c r="D109" s="79">
        <v>2.74</v>
      </c>
      <c r="F109" s="58">
        <v>0.94</v>
      </c>
      <c r="G109" s="80">
        <f t="shared" si="1"/>
        <v>283.04958513099558</v>
      </c>
    </row>
    <row r="110" spans="3:7" x14ac:dyDescent="0.2">
      <c r="C110" s="79" t="s">
        <v>209</v>
      </c>
      <c r="D110" s="79">
        <v>2.54</v>
      </c>
      <c r="F110" s="58">
        <v>1.29</v>
      </c>
      <c r="G110" s="80">
        <f t="shared" si="1"/>
        <v>287.65305077918538</v>
      </c>
    </row>
    <row r="111" spans="3:7" x14ac:dyDescent="0.2">
      <c r="C111" s="79" t="s">
        <v>210</v>
      </c>
      <c r="D111" s="79">
        <v>2.36</v>
      </c>
      <c r="F111" s="58">
        <v>0.74</v>
      </c>
      <c r="G111" s="80">
        <f t="shared" si="1"/>
        <v>291.0812293549514</v>
      </c>
    </row>
    <row r="112" spans="3:7" x14ac:dyDescent="0.2">
      <c r="C112" s="79" t="s">
        <v>211</v>
      </c>
      <c r="D112" s="79">
        <v>2.38</v>
      </c>
      <c r="F112" s="58">
        <v>1.07</v>
      </c>
      <c r="G112" s="80">
        <f t="shared" si="1"/>
        <v>294.94371650904935</v>
      </c>
    </row>
    <row r="113" spans="3:7" x14ac:dyDescent="0.2">
      <c r="C113" s="79" t="s">
        <v>212</v>
      </c>
      <c r="D113" s="79">
        <v>2.42</v>
      </c>
      <c r="F113" s="58">
        <v>0.31</v>
      </c>
      <c r="G113" s="80">
        <f t="shared" si="1"/>
        <v>296.93135903022744</v>
      </c>
    </row>
    <row r="114" spans="3:7" x14ac:dyDescent="0.2">
      <c r="C114" s="79" t="s">
        <v>213</v>
      </c>
      <c r="D114" s="79">
        <v>2.35</v>
      </c>
      <c r="F114" s="58">
        <v>0.62</v>
      </c>
      <c r="G114" s="80">
        <f t="shared" si="1"/>
        <v>299.08425545621486</v>
      </c>
    </row>
    <row r="115" spans="3:7" x14ac:dyDescent="0.2">
      <c r="C115" s="79" t="s">
        <v>214</v>
      </c>
      <c r="D115" s="79">
        <v>2.3199999999999998</v>
      </c>
      <c r="F115" s="58">
        <v>0.68</v>
      </c>
      <c r="G115" s="80">
        <f t="shared" si="1"/>
        <v>301.74224439331709</v>
      </c>
    </row>
    <row r="116" spans="3:7" x14ac:dyDescent="0.2">
      <c r="C116" s="79" t="s">
        <v>215</v>
      </c>
      <c r="D116" s="79">
        <v>2.48</v>
      </c>
      <c r="F116" s="58">
        <v>0.09</v>
      </c>
      <c r="G116" s="80">
        <f t="shared" si="1"/>
        <v>302.69442441327107</v>
      </c>
    </row>
    <row r="117" spans="3:7" x14ac:dyDescent="0.2">
      <c r="C117" s="79" t="s">
        <v>216</v>
      </c>
      <c r="D117" s="79">
        <v>2.71</v>
      </c>
      <c r="F117" s="58">
        <v>0.61</v>
      </c>
      <c r="G117" s="80">
        <f t="shared" si="1"/>
        <v>304.63140940219199</v>
      </c>
    </row>
    <row r="118" spans="3:7" x14ac:dyDescent="0.2">
      <c r="C118" s="79" t="s">
        <v>217</v>
      </c>
      <c r="D118" s="79">
        <v>2.93</v>
      </c>
      <c r="F118" s="58">
        <v>1.1499999999999999</v>
      </c>
      <c r="G118" s="80">
        <f t="shared" si="1"/>
        <v>308.75168561031722</v>
      </c>
    </row>
    <row r="119" spans="3:7" x14ac:dyDescent="0.2">
      <c r="C119" s="79" t="s">
        <v>218</v>
      </c>
      <c r="D119" s="79">
        <v>3.11</v>
      </c>
      <c r="F119" s="58">
        <v>0.86</v>
      </c>
      <c r="G119" s="80">
        <f t="shared" si="1"/>
        <v>312.56684010656591</v>
      </c>
    </row>
    <row r="120" spans="3:7" x14ac:dyDescent="0.2">
      <c r="C120" s="79" t="s">
        <v>219</v>
      </c>
      <c r="D120" s="79">
        <v>3.34</v>
      </c>
      <c r="F120" s="58">
        <v>0.83</v>
      </c>
      <c r="G120" s="80">
        <f t="shared" si="1"/>
        <v>316.02828287945039</v>
      </c>
    </row>
    <row r="121" spans="3:7" x14ac:dyDescent="0.2">
      <c r="C121" s="79" t="s">
        <v>220</v>
      </c>
      <c r="D121" s="79">
        <v>3.81</v>
      </c>
      <c r="F121" s="58">
        <v>1.57</v>
      </c>
      <c r="G121" s="80">
        <f t="shared" si="1"/>
        <v>321.83295792065775</v>
      </c>
    </row>
    <row r="122" spans="3:7" x14ac:dyDescent="0.2">
      <c r="C122" s="79" t="s">
        <v>221</v>
      </c>
      <c r="D122" s="79">
        <v>3.58</v>
      </c>
      <c r="F122" s="58">
        <v>3.39</v>
      </c>
      <c r="G122" s="80">
        <f t="shared" si="1"/>
        <v>334.36631819416806</v>
      </c>
    </row>
    <row r="123" spans="3:7" x14ac:dyDescent="0.2">
      <c r="C123" s="79" t="s">
        <v>222</v>
      </c>
      <c r="D123" s="79">
        <v>3.63</v>
      </c>
      <c r="F123" s="58">
        <v>2.7</v>
      </c>
      <c r="G123" s="80">
        <f t="shared" si="1"/>
        <v>346.87573878541053</v>
      </c>
    </row>
    <row r="124" spans="3:7" x14ac:dyDescent="0.2">
      <c r="C124" s="79" t="s">
        <v>223</v>
      </c>
      <c r="D124" s="79">
        <v>3.44</v>
      </c>
      <c r="F124" s="58">
        <v>2.4700000000000002</v>
      </c>
      <c r="G124" s="80">
        <f t="shared" si="1"/>
        <v>358.21025953341012</v>
      </c>
    </row>
    <row r="125" spans="3:7" x14ac:dyDescent="0.2">
      <c r="C125" s="79" t="s">
        <v>224</v>
      </c>
      <c r="D125" s="79">
        <v>3.59</v>
      </c>
      <c r="F125" s="58">
        <v>1.46</v>
      </c>
      <c r="G125" s="80">
        <f t="shared" si="1"/>
        <v>365.94619132259794</v>
      </c>
    </row>
    <row r="126" spans="3:7" x14ac:dyDescent="0.2">
      <c r="C126" s="79" t="s">
        <v>225</v>
      </c>
      <c r="D126" s="79">
        <v>3.45</v>
      </c>
      <c r="F126" s="58">
        <v>1.37</v>
      </c>
      <c r="G126" s="80">
        <f t="shared" si="1"/>
        <v>372.43965614371751</v>
      </c>
    </row>
    <row r="127" spans="3:7" x14ac:dyDescent="0.2">
      <c r="C127" s="79" t="s">
        <v>226</v>
      </c>
      <c r="D127" s="79">
        <v>3.12</v>
      </c>
      <c r="F127" s="58">
        <v>1.38</v>
      </c>
      <c r="G127" s="80">
        <f t="shared" si="1"/>
        <v>378.96822939850085</v>
      </c>
    </row>
    <row r="128" spans="3:7" x14ac:dyDescent="0.2">
      <c r="C128" s="79" t="s">
        <v>227</v>
      </c>
      <c r="D128" s="79">
        <v>2.96</v>
      </c>
      <c r="F128" s="58">
        <v>0.99</v>
      </c>
      <c r="G128" s="80">
        <f t="shared" si="1"/>
        <v>384.113676869546</v>
      </c>
    </row>
    <row r="129" spans="3:7" x14ac:dyDescent="0.2">
      <c r="C129" s="79" t="s">
        <v>228</v>
      </c>
      <c r="D129" s="79">
        <v>2.88</v>
      </c>
      <c r="F129" s="58">
        <v>-0.06</v>
      </c>
      <c r="G129" s="80">
        <f t="shared" si="1"/>
        <v>384.87261466342426</v>
      </c>
    </row>
    <row r="130" spans="3:7" x14ac:dyDescent="0.2">
      <c r="C130" s="79" t="s">
        <v>229</v>
      </c>
      <c r="D130" s="79">
        <v>2.88</v>
      </c>
      <c r="F130" s="58">
        <v>0.04</v>
      </c>
      <c r="G130" s="80">
        <f t="shared" si="1"/>
        <v>384.96653970928963</v>
      </c>
    </row>
    <row r="131" spans="3:7" x14ac:dyDescent="0.2">
      <c r="C131" s="79" t="s">
        <v>230</v>
      </c>
      <c r="D131" s="79">
        <v>3</v>
      </c>
      <c r="F131" s="58">
        <v>0.18</v>
      </c>
      <c r="G131" s="80">
        <f t="shared" si="1"/>
        <v>385.69955148076639</v>
      </c>
    </row>
    <row r="132" spans="3:7" x14ac:dyDescent="0.2">
      <c r="C132" s="79" t="s">
        <v>231</v>
      </c>
      <c r="D132" s="79">
        <v>2.92</v>
      </c>
      <c r="F132" s="58">
        <v>0.82</v>
      </c>
      <c r="G132" s="80">
        <f t="shared" si="1"/>
        <v>389.0437638029087</v>
      </c>
    </row>
    <row r="133" spans="3:7" x14ac:dyDescent="0.2">
      <c r="C133" s="79" t="s">
        <v>232</v>
      </c>
      <c r="D133" s="79">
        <v>2.86</v>
      </c>
      <c r="F133" s="58">
        <v>0.39</v>
      </c>
      <c r="G133" s="80">
        <f t="shared" si="1"/>
        <v>391.38423248174007</v>
      </c>
    </row>
    <row r="134" spans="3:7" x14ac:dyDescent="0.2">
      <c r="C134" s="79" t="s">
        <v>233</v>
      </c>
      <c r="D134" s="79">
        <v>2.91</v>
      </c>
      <c r="F134" s="58">
        <v>0.37</v>
      </c>
      <c r="G134" s="80">
        <f t="shared" si="1"/>
        <v>393.22379714192249</v>
      </c>
    </row>
    <row r="135" spans="3:7" x14ac:dyDescent="0.2">
      <c r="C135" s="79" t="s">
        <v>234</v>
      </c>
      <c r="D135" s="79">
        <v>2.93</v>
      </c>
      <c r="F135" s="58">
        <v>0.54</v>
      </c>
      <c r="G135" s="80">
        <f t="shared" si="1"/>
        <v>395.71920364648889</v>
      </c>
    </row>
    <row r="136" spans="3:7" x14ac:dyDescent="0.2">
      <c r="C136" s="79" t="s">
        <v>235</v>
      </c>
      <c r="D136" s="79">
        <v>2.85</v>
      </c>
      <c r="F136" s="58">
        <v>0.83</v>
      </c>
      <c r="G136" s="80">
        <f t="shared" si="1"/>
        <v>399.54815503675474</v>
      </c>
    </row>
    <row r="137" spans="3:7" x14ac:dyDescent="0.2">
      <c r="C137" s="79" t="s">
        <v>236</v>
      </c>
      <c r="D137" s="79">
        <v>2.93</v>
      </c>
      <c r="F137" s="58">
        <v>0.39</v>
      </c>
      <c r="G137" s="80">
        <f t="shared" si="1"/>
        <v>401.93962984139807</v>
      </c>
    </row>
    <row r="138" spans="3:7" x14ac:dyDescent="0.2">
      <c r="C138" s="79" t="s">
        <v>237</v>
      </c>
      <c r="D138" s="79">
        <v>2.91</v>
      </c>
      <c r="F138" s="58">
        <v>0.56999999999999995</v>
      </c>
      <c r="G138" s="80">
        <f t="shared" si="1"/>
        <v>404.62290873149402</v>
      </c>
    </row>
    <row r="139" spans="3:7" x14ac:dyDescent="0.2">
      <c r="C139" s="79" t="s">
        <v>238</v>
      </c>
      <c r="D139" s="79">
        <v>2.91</v>
      </c>
      <c r="F139" s="58">
        <v>0.41</v>
      </c>
      <c r="G139" s="80">
        <f t="shared" si="1"/>
        <v>406.85419965729312</v>
      </c>
    </row>
    <row r="140" spans="3:7" x14ac:dyDescent="0.2">
      <c r="C140" s="79" t="s">
        <v>239</v>
      </c>
      <c r="D140" s="79">
        <v>3.1</v>
      </c>
      <c r="F140" s="58">
        <v>0.4</v>
      </c>
      <c r="G140" s="80">
        <f t="shared" si="1"/>
        <v>408.89325645592231</v>
      </c>
    </row>
    <row r="141" spans="3:7" x14ac:dyDescent="0.2">
      <c r="C141" s="79" t="s">
        <v>240</v>
      </c>
      <c r="D141" s="79">
        <v>3.13</v>
      </c>
      <c r="F141" s="58">
        <v>0.5</v>
      </c>
      <c r="G141" s="80">
        <f t="shared" si="1"/>
        <v>411.33972273820189</v>
      </c>
    </row>
    <row r="142" spans="3:7" x14ac:dyDescent="0.2">
      <c r="C142" s="79" t="s">
        <v>241</v>
      </c>
      <c r="D142" s="79">
        <v>3.04</v>
      </c>
      <c r="F142" s="58">
        <v>0.73</v>
      </c>
      <c r="G142" s="80">
        <f t="shared" si="1"/>
        <v>414.84615271419079</v>
      </c>
    </row>
    <row r="143" spans="3:7" x14ac:dyDescent="0.2">
      <c r="C143" s="79" t="s">
        <v>242</v>
      </c>
      <c r="D143" s="79">
        <v>3</v>
      </c>
      <c r="F143" s="58">
        <v>0.5</v>
      </c>
      <c r="G143" s="80">
        <f t="shared" si="1"/>
        <v>417.65403347776174</v>
      </c>
    </row>
    <row r="144" spans="3:7" x14ac:dyDescent="0.2">
      <c r="C144" s="79" t="s">
        <v>243</v>
      </c>
      <c r="D144" s="79">
        <v>2.89</v>
      </c>
      <c r="F144" s="58">
        <v>0.17</v>
      </c>
      <c r="G144" s="80">
        <f t="shared" si="1"/>
        <v>418.86489533467397</v>
      </c>
    </row>
    <row r="145" spans="3:7" x14ac:dyDescent="0.2">
      <c r="C145" s="79" t="s">
        <v>244</v>
      </c>
      <c r="D145" s="79">
        <v>2.85</v>
      </c>
      <c r="F145" s="58">
        <v>0.17</v>
      </c>
      <c r="G145" s="80">
        <f t="shared" si="1"/>
        <v>419.74725465674294</v>
      </c>
    </row>
    <row r="146" spans="3:7" x14ac:dyDescent="0.2">
      <c r="C146" s="79" t="s">
        <v>245</v>
      </c>
      <c r="D146" s="79">
        <v>2.79</v>
      </c>
      <c r="F146" s="58">
        <v>0.44</v>
      </c>
      <c r="G146" s="80">
        <f t="shared" si="1"/>
        <v>421.76489057723262</v>
      </c>
    </row>
    <row r="147" spans="3:7" x14ac:dyDescent="0.2">
      <c r="C147" s="79" t="s">
        <v>246</v>
      </c>
      <c r="D147" s="79">
        <v>2.72</v>
      </c>
      <c r="F147" s="58">
        <v>0.86</v>
      </c>
      <c r="G147" s="80">
        <f t="shared" si="1"/>
        <v>425.83585263619682</v>
      </c>
    </row>
    <row r="148" spans="3:7" x14ac:dyDescent="0.2">
      <c r="C148" s="79" t="s">
        <v>247</v>
      </c>
      <c r="D148" s="79">
        <v>2.69</v>
      </c>
      <c r="F148" s="58">
        <v>0.56999999999999995</v>
      </c>
      <c r="G148" s="80">
        <f t="shared" si="1"/>
        <v>429.12801899622315</v>
      </c>
    </row>
    <row r="149" spans="3:7" x14ac:dyDescent="0.2">
      <c r="C149" s="79" t="s">
        <v>248</v>
      </c>
      <c r="D149" s="79">
        <v>2.6</v>
      </c>
      <c r="F149" s="58">
        <v>0.44</v>
      </c>
      <c r="G149" s="80">
        <f t="shared" si="1"/>
        <v>431.58869027980649</v>
      </c>
    </row>
    <row r="150" spans="3:7" x14ac:dyDescent="0.2">
      <c r="C150" s="79" t="s">
        <v>249</v>
      </c>
      <c r="D150" s="79">
        <v>2.7</v>
      </c>
      <c r="F150" s="58">
        <v>0.73</v>
      </c>
      <c r="G150" s="80">
        <f t="shared" si="1"/>
        <v>435.1824997188491</v>
      </c>
    </row>
    <row r="151" spans="3:7" x14ac:dyDescent="0.2">
      <c r="C151" s="79" t="s">
        <v>250</v>
      </c>
      <c r="D151" s="79">
        <v>2.58</v>
      </c>
      <c r="F151" s="58">
        <v>0.91</v>
      </c>
      <c r="G151" s="80">
        <f t="shared" si="1"/>
        <v>439.87930346629071</v>
      </c>
    </row>
    <row r="152" spans="3:7" x14ac:dyDescent="0.2">
      <c r="C152" s="79" t="s">
        <v>251</v>
      </c>
      <c r="D152" s="79">
        <v>2.4500000000000002</v>
      </c>
      <c r="F152" s="58">
        <v>0.7</v>
      </c>
      <c r="G152" s="80">
        <f t="shared" si="1"/>
        <v>443.87482859055473</v>
      </c>
    </row>
    <row r="153" spans="3:7" x14ac:dyDescent="0.2">
      <c r="C153" s="79" t="s">
        <v>252</v>
      </c>
      <c r="D153" s="79">
        <v>2.41</v>
      </c>
      <c r="F153" s="58">
        <v>-0.11</v>
      </c>
      <c r="G153" s="80">
        <f t="shared" ref="G153:G216" si="2">(G152+F152)*(1+F153/100)</f>
        <v>444.08579627910512</v>
      </c>
    </row>
    <row r="154" spans="3:7" x14ac:dyDescent="0.2">
      <c r="C154" s="79" t="s">
        <v>253</v>
      </c>
      <c r="D154" s="79">
        <v>2.37</v>
      </c>
      <c r="F154" s="58">
        <v>0.03</v>
      </c>
      <c r="G154" s="80">
        <f t="shared" si="2"/>
        <v>444.10898901798885</v>
      </c>
    </row>
    <row r="155" spans="3:7" x14ac:dyDescent="0.2">
      <c r="C155" s="79" t="s">
        <v>254</v>
      </c>
      <c r="D155" s="79">
        <v>2.36</v>
      </c>
      <c r="F155" s="58">
        <v>0</v>
      </c>
      <c r="G155" s="80">
        <f t="shared" si="2"/>
        <v>444.13898901798882</v>
      </c>
    </row>
    <row r="156" spans="3:7" x14ac:dyDescent="0.2">
      <c r="C156" s="79" t="s">
        <v>255</v>
      </c>
      <c r="D156" s="79">
        <v>2.29</v>
      </c>
      <c r="F156" s="58">
        <v>0.15</v>
      </c>
      <c r="G156" s="80">
        <f t="shared" si="2"/>
        <v>444.80519750151581</v>
      </c>
    </row>
    <row r="157" spans="3:7" x14ac:dyDescent="0.2">
      <c r="C157" s="79" t="s">
        <v>256</v>
      </c>
      <c r="D157" s="79">
        <v>2.2599999999999998</v>
      </c>
      <c r="F157" s="58">
        <v>0.57999999999999996</v>
      </c>
      <c r="G157" s="80">
        <f t="shared" si="2"/>
        <v>447.53593764702458</v>
      </c>
    </row>
    <row r="158" spans="3:7" x14ac:dyDescent="0.2">
      <c r="C158" s="79" t="s">
        <v>257</v>
      </c>
      <c r="D158" s="79">
        <v>2.21</v>
      </c>
      <c r="F158" s="58">
        <v>0.54</v>
      </c>
      <c r="G158" s="80">
        <f t="shared" si="2"/>
        <v>450.53576371031852</v>
      </c>
    </row>
    <row r="159" spans="3:7" x14ac:dyDescent="0.2">
      <c r="C159" s="79" t="s">
        <v>258</v>
      </c>
      <c r="D159" s="79">
        <v>2.29</v>
      </c>
      <c r="F159" s="58">
        <v>0.4</v>
      </c>
      <c r="G159" s="80">
        <f t="shared" si="2"/>
        <v>452.88006676515982</v>
      </c>
    </row>
    <row r="160" spans="3:7" x14ac:dyDescent="0.2">
      <c r="C160" s="79" t="s">
        <v>259</v>
      </c>
      <c r="D160" s="79">
        <v>2.27</v>
      </c>
      <c r="F160" s="58">
        <v>0.38</v>
      </c>
      <c r="G160" s="80">
        <f t="shared" si="2"/>
        <v>455.00253101886744</v>
      </c>
    </row>
    <row r="161" spans="3:7" x14ac:dyDescent="0.2">
      <c r="C161" s="79" t="s">
        <v>260</v>
      </c>
      <c r="D161" s="79">
        <v>2.16</v>
      </c>
      <c r="F161" s="58">
        <v>0.23</v>
      </c>
      <c r="G161" s="80">
        <f t="shared" si="2"/>
        <v>456.42991084021082</v>
      </c>
    </row>
    <row r="162" spans="3:7" x14ac:dyDescent="0.2">
      <c r="C162" s="79" t="s">
        <v>261</v>
      </c>
      <c r="D162" s="79">
        <v>2.15</v>
      </c>
      <c r="F162" s="58">
        <v>0.27</v>
      </c>
      <c r="G162" s="80">
        <f t="shared" si="2"/>
        <v>457.89289259947935</v>
      </c>
    </row>
    <row r="163" spans="3:7" x14ac:dyDescent="0.2">
      <c r="C163" s="79" t="s">
        <v>262</v>
      </c>
      <c r="D163" s="79">
        <v>2.13</v>
      </c>
      <c r="F163" s="58">
        <v>0.12</v>
      </c>
      <c r="G163" s="80">
        <f t="shared" si="2"/>
        <v>458.71268807059874</v>
      </c>
    </row>
    <row r="164" spans="3:7" x14ac:dyDescent="0.2">
      <c r="C164" s="79" t="s">
        <v>263</v>
      </c>
      <c r="D164" s="79">
        <v>2.1800000000000002</v>
      </c>
      <c r="F164" s="58">
        <v>0.13</v>
      </c>
      <c r="G164" s="80">
        <f t="shared" si="2"/>
        <v>459.42917056509054</v>
      </c>
    </row>
    <row r="165" spans="3:7" x14ac:dyDescent="0.2">
      <c r="C165" s="79" t="s">
        <v>264</v>
      </c>
      <c r="D165" s="79">
        <v>2.25</v>
      </c>
      <c r="F165" s="58">
        <v>-7.0000000000000007E-2</v>
      </c>
      <c r="G165" s="80">
        <f t="shared" si="2"/>
        <v>459.23747914569498</v>
      </c>
    </row>
    <row r="166" spans="3:7" x14ac:dyDescent="0.2">
      <c r="C166" s="79" t="s">
        <v>265</v>
      </c>
      <c r="D166" s="79">
        <v>2.19</v>
      </c>
      <c r="F166" s="58">
        <v>0.11</v>
      </c>
      <c r="G166" s="80">
        <f t="shared" si="2"/>
        <v>459.67256337275529</v>
      </c>
    </row>
    <row r="167" spans="3:7" x14ac:dyDescent="0.2">
      <c r="C167" s="79" t="s">
        <v>266</v>
      </c>
      <c r="D167" s="79">
        <v>2.16</v>
      </c>
      <c r="F167" s="58">
        <v>-0.02</v>
      </c>
      <c r="G167" s="80">
        <f t="shared" si="2"/>
        <v>459.69060686008078</v>
      </c>
    </row>
    <row r="168" spans="3:7" x14ac:dyDescent="0.2">
      <c r="C168" s="79" t="s">
        <v>267</v>
      </c>
      <c r="D168" s="79">
        <v>2.17</v>
      </c>
      <c r="F168" s="58">
        <v>0.16</v>
      </c>
      <c r="G168" s="80">
        <f t="shared" si="2"/>
        <v>460.40607983105696</v>
      </c>
    </row>
    <row r="169" spans="3:7" x14ac:dyDescent="0.2">
      <c r="C169" s="79" t="s">
        <v>268</v>
      </c>
      <c r="D169" s="79">
        <v>2.15</v>
      </c>
      <c r="F169" s="58">
        <v>0.43</v>
      </c>
      <c r="G169" s="80">
        <f t="shared" si="2"/>
        <v>462.54651397433054</v>
      </c>
    </row>
    <row r="170" spans="3:7" x14ac:dyDescent="0.2">
      <c r="C170" s="79" t="s">
        <v>269</v>
      </c>
      <c r="D170" s="79">
        <v>2.16</v>
      </c>
      <c r="F170" s="58">
        <v>0.42</v>
      </c>
      <c r="G170" s="80">
        <f t="shared" si="2"/>
        <v>464.92101533302275</v>
      </c>
    </row>
    <row r="171" spans="3:7" x14ac:dyDescent="0.2">
      <c r="C171" s="79" t="s">
        <v>270</v>
      </c>
      <c r="D171" s="79">
        <v>2.15</v>
      </c>
      <c r="F171" s="58">
        <v>0.62</v>
      </c>
      <c r="G171" s="80">
        <f t="shared" si="2"/>
        <v>468.22612962808751</v>
      </c>
    </row>
    <row r="172" spans="3:7" x14ac:dyDescent="0.2">
      <c r="C172" s="79" t="s">
        <v>271</v>
      </c>
      <c r="D172" s="79">
        <v>2.14</v>
      </c>
      <c r="F172" s="58">
        <v>0.49</v>
      </c>
      <c r="G172" s="80">
        <f t="shared" si="2"/>
        <v>471.14347566326512</v>
      </c>
    </row>
    <row r="173" spans="3:7" x14ac:dyDescent="0.2">
      <c r="C173" s="79" t="s">
        <v>272</v>
      </c>
      <c r="D173" s="79">
        <v>2.1</v>
      </c>
      <c r="F173" s="58">
        <v>0.42</v>
      </c>
      <c r="G173" s="80">
        <f t="shared" si="2"/>
        <v>473.61433626105082</v>
      </c>
    </row>
    <row r="174" spans="3:7" x14ac:dyDescent="0.2">
      <c r="C174" s="79" t="s">
        <v>273</v>
      </c>
      <c r="D174" s="79">
        <v>2.09</v>
      </c>
      <c r="F174" s="58">
        <v>0.44</v>
      </c>
      <c r="G174" s="80">
        <f t="shared" si="2"/>
        <v>476.12008734059947</v>
      </c>
    </row>
    <row r="175" spans="3:7" x14ac:dyDescent="0.2">
      <c r="C175" s="79" t="s">
        <v>274</v>
      </c>
      <c r="D175" s="79">
        <v>2.0299999999999998</v>
      </c>
      <c r="F175" s="58">
        <v>0.26</v>
      </c>
      <c r="G175" s="80">
        <f t="shared" si="2"/>
        <v>477.79914356768501</v>
      </c>
    </row>
    <row r="176" spans="3:7" x14ac:dyDescent="0.2">
      <c r="C176" s="79" t="s">
        <v>275</v>
      </c>
      <c r="D176" s="79">
        <v>1.98</v>
      </c>
      <c r="F176" s="58">
        <v>0.26</v>
      </c>
      <c r="G176" s="80">
        <f t="shared" si="2"/>
        <v>479.30209734096093</v>
      </c>
    </row>
    <row r="177" spans="3:7" x14ac:dyDescent="0.2">
      <c r="C177" s="79" t="s">
        <v>276</v>
      </c>
      <c r="D177" s="79">
        <v>1.93</v>
      </c>
      <c r="F177" s="58">
        <v>0.31</v>
      </c>
      <c r="G177" s="80">
        <f t="shared" si="2"/>
        <v>481.04873984271796</v>
      </c>
    </row>
    <row r="178" spans="3:7" x14ac:dyDescent="0.2">
      <c r="C178" s="79" t="s">
        <v>277</v>
      </c>
      <c r="D178" s="79">
        <v>1.88</v>
      </c>
      <c r="F178" s="58">
        <v>0.32</v>
      </c>
      <c r="G178" s="80">
        <f t="shared" si="2"/>
        <v>482.89908781021472</v>
      </c>
    </row>
    <row r="179" spans="3:7" x14ac:dyDescent="0.2">
      <c r="C179" s="79" t="s">
        <v>278</v>
      </c>
      <c r="D179" s="79">
        <v>1.97</v>
      </c>
      <c r="F179" s="58">
        <v>0.59</v>
      </c>
      <c r="G179" s="80">
        <f t="shared" si="2"/>
        <v>486.070080428295</v>
      </c>
    </row>
    <row r="180" spans="3:7" x14ac:dyDescent="0.2">
      <c r="C180" s="79" t="s">
        <v>279</v>
      </c>
      <c r="D180" s="79">
        <v>1.9</v>
      </c>
      <c r="F180" s="58">
        <v>0.25</v>
      </c>
      <c r="G180" s="80">
        <f t="shared" si="2"/>
        <v>487.87673062936568</v>
      </c>
    </row>
    <row r="181" spans="3:7" x14ac:dyDescent="0.2">
      <c r="C181" s="79" t="s">
        <v>280</v>
      </c>
      <c r="D181" s="79">
        <v>1.8</v>
      </c>
      <c r="F181" s="58">
        <v>0.3</v>
      </c>
      <c r="G181" s="80">
        <f t="shared" si="2"/>
        <v>489.59111082125372</v>
      </c>
    </row>
    <row r="182" spans="3:7" x14ac:dyDescent="0.2">
      <c r="C182" s="79" t="s">
        <v>281</v>
      </c>
      <c r="D182" s="79">
        <v>1.77</v>
      </c>
      <c r="F182" s="58">
        <v>0.43</v>
      </c>
      <c r="G182" s="80">
        <f t="shared" si="2"/>
        <v>491.9976425977851</v>
      </c>
    </row>
    <row r="183" spans="3:7" x14ac:dyDescent="0.2">
      <c r="C183" s="79" t="s">
        <v>282</v>
      </c>
      <c r="D183" s="79">
        <v>1.79</v>
      </c>
      <c r="F183" s="58">
        <v>0.97</v>
      </c>
      <c r="G183" s="80">
        <f t="shared" si="2"/>
        <v>497.20419073098367</v>
      </c>
    </row>
    <row r="184" spans="3:7" x14ac:dyDescent="0.2">
      <c r="C184" s="79" t="s">
        <v>283</v>
      </c>
      <c r="D184" s="79">
        <v>1.77</v>
      </c>
      <c r="F184" s="58">
        <v>0.69</v>
      </c>
      <c r="G184" s="80">
        <f t="shared" si="2"/>
        <v>501.61159264702746</v>
      </c>
    </row>
    <row r="185" spans="3:7" x14ac:dyDescent="0.2">
      <c r="C185" s="79" t="s">
        <v>284</v>
      </c>
      <c r="D185" s="79">
        <v>1.73</v>
      </c>
      <c r="F185" s="58">
        <v>0.48</v>
      </c>
      <c r="G185" s="80">
        <f t="shared" si="2"/>
        <v>504.71264029173312</v>
      </c>
    </row>
    <row r="186" spans="3:7" x14ac:dyDescent="0.2">
      <c r="C186" s="79" t="s">
        <v>285</v>
      </c>
      <c r="D186" s="79">
        <v>1.71</v>
      </c>
      <c r="F186" s="58">
        <v>0.51</v>
      </c>
      <c r="G186" s="80">
        <f t="shared" si="2"/>
        <v>507.76912275722106</v>
      </c>
    </row>
    <row r="187" spans="3:7" x14ac:dyDescent="0.2">
      <c r="C187" s="79" t="s">
        <v>286</v>
      </c>
      <c r="D187" s="79">
        <v>1.69</v>
      </c>
      <c r="F187" s="58">
        <v>0.64</v>
      </c>
      <c r="G187" s="80">
        <f t="shared" si="2"/>
        <v>511.53210914286723</v>
      </c>
    </row>
    <row r="188" spans="3:7" x14ac:dyDescent="0.2">
      <c r="C188" s="79" t="s">
        <v>287</v>
      </c>
      <c r="D188" s="79">
        <v>1.66</v>
      </c>
      <c r="F188" s="58">
        <v>0.96</v>
      </c>
      <c r="G188" s="80">
        <f t="shared" si="2"/>
        <v>517.08896139063881</v>
      </c>
    </row>
    <row r="189" spans="3:7" x14ac:dyDescent="0.2">
      <c r="C189" s="79" t="s">
        <v>288</v>
      </c>
      <c r="D189" s="79">
        <v>1.62</v>
      </c>
      <c r="F189" s="58">
        <v>0.91</v>
      </c>
      <c r="G189" s="80">
        <f t="shared" si="2"/>
        <v>522.7632069392937</v>
      </c>
    </row>
    <row r="190" spans="3:7" x14ac:dyDescent="0.2">
      <c r="C190" s="79" t="s">
        <v>289</v>
      </c>
      <c r="D190" s="79">
        <v>1.59</v>
      </c>
      <c r="F190" s="58">
        <v>0.57999999999999996</v>
      </c>
      <c r="G190" s="80">
        <f t="shared" si="2"/>
        <v>526.71051153954159</v>
      </c>
    </row>
    <row r="191" spans="3:7" x14ac:dyDescent="0.2">
      <c r="C191" s="79" t="s">
        <v>290</v>
      </c>
      <c r="D191" s="79">
        <v>1.61</v>
      </c>
      <c r="F191" s="58">
        <v>0.21</v>
      </c>
      <c r="G191" s="80">
        <f t="shared" si="2"/>
        <v>528.39782161377468</v>
      </c>
    </row>
    <row r="192" spans="3:7" x14ac:dyDescent="0.2">
      <c r="C192" s="79" t="s">
        <v>291</v>
      </c>
      <c r="D192" s="79">
        <v>1.8</v>
      </c>
      <c r="F192" s="58">
        <v>0.15</v>
      </c>
      <c r="G192" s="80">
        <f t="shared" si="2"/>
        <v>529.40073334619547</v>
      </c>
    </row>
    <row r="193" spans="3:7" x14ac:dyDescent="0.2">
      <c r="C193" s="79" t="s">
        <v>292</v>
      </c>
      <c r="D193" s="79">
        <v>2.17</v>
      </c>
      <c r="F193" s="58">
        <v>0.5</v>
      </c>
      <c r="G193" s="80">
        <f t="shared" si="2"/>
        <v>532.19848701292631</v>
      </c>
    </row>
    <row r="194" spans="3:7" x14ac:dyDescent="0.2">
      <c r="C194" s="79" t="s">
        <v>293</v>
      </c>
      <c r="D194" s="79">
        <v>2.27</v>
      </c>
      <c r="F194" s="58">
        <v>0.38</v>
      </c>
      <c r="G194" s="80">
        <f t="shared" si="2"/>
        <v>534.72274126357547</v>
      </c>
    </row>
    <row r="195" spans="3:7" x14ac:dyDescent="0.2">
      <c r="C195" s="79" t="s">
        <v>294</v>
      </c>
      <c r="D195" s="79">
        <v>2.39</v>
      </c>
      <c r="F195" s="58">
        <v>0.28999999999999998</v>
      </c>
      <c r="G195" s="80">
        <f t="shared" si="2"/>
        <v>536.65453921323979</v>
      </c>
    </row>
    <row r="196" spans="3:7" x14ac:dyDescent="0.2">
      <c r="C196" s="79" t="s">
        <v>295</v>
      </c>
      <c r="D196" s="79">
        <v>2.31</v>
      </c>
      <c r="F196" s="58">
        <v>0.64</v>
      </c>
      <c r="G196" s="80">
        <f t="shared" si="2"/>
        <v>540.38098426420447</v>
      </c>
    </row>
    <row r="197" spans="3:7" x14ac:dyDescent="0.2">
      <c r="C197" s="79" t="s">
        <v>296</v>
      </c>
      <c r="D197" s="79">
        <v>2.31</v>
      </c>
      <c r="F197" s="58">
        <v>0.31</v>
      </c>
      <c r="G197" s="80">
        <f t="shared" si="2"/>
        <v>542.69814931542351</v>
      </c>
    </row>
    <row r="198" spans="3:7" x14ac:dyDescent="0.2">
      <c r="C198" s="79" t="s">
        <v>297</v>
      </c>
      <c r="D198" s="79">
        <v>2.31</v>
      </c>
      <c r="F198" s="58">
        <v>0.2</v>
      </c>
      <c r="G198" s="80">
        <f t="shared" si="2"/>
        <v>544.0941656140543</v>
      </c>
    </row>
    <row r="199" spans="3:7" x14ac:dyDescent="0.2">
      <c r="C199" s="79" t="s">
        <v>298</v>
      </c>
      <c r="D199" s="79">
        <v>2.21</v>
      </c>
      <c r="F199" s="58">
        <v>0.55000000000000004</v>
      </c>
      <c r="G199" s="80">
        <f t="shared" si="2"/>
        <v>547.28778352493168</v>
      </c>
    </row>
    <row r="200" spans="3:7" x14ac:dyDescent="0.2">
      <c r="C200" s="79" t="s">
        <v>299</v>
      </c>
      <c r="D200" s="79">
        <v>2.06</v>
      </c>
      <c r="F200" s="58">
        <v>0.6</v>
      </c>
      <c r="G200" s="80">
        <f t="shared" si="2"/>
        <v>551.12481022608119</v>
      </c>
    </row>
    <row r="201" spans="3:7" x14ac:dyDescent="0.2">
      <c r="C201" s="79" t="s">
        <v>300</v>
      </c>
      <c r="D201" s="79">
        <v>1.96</v>
      </c>
      <c r="F201" s="58">
        <v>0.42</v>
      </c>
      <c r="G201" s="80">
        <f t="shared" si="2"/>
        <v>554.04205442903071</v>
      </c>
    </row>
    <row r="202" spans="3:7" x14ac:dyDescent="0.2">
      <c r="C202" s="79" t="s">
        <v>301</v>
      </c>
      <c r="D202" s="79">
        <v>1.93</v>
      </c>
      <c r="F202" s="58">
        <v>0.23</v>
      </c>
      <c r="G202" s="80">
        <f t="shared" si="2"/>
        <v>555.73731715421741</v>
      </c>
    </row>
    <row r="203" spans="3:7" x14ac:dyDescent="0.2">
      <c r="C203" s="79" t="s">
        <v>302</v>
      </c>
      <c r="D203" s="79">
        <v>1.85</v>
      </c>
      <c r="F203" s="58">
        <v>0.08</v>
      </c>
      <c r="G203" s="80">
        <f t="shared" si="2"/>
        <v>556.41209100794072</v>
      </c>
    </row>
    <row r="204" spans="3:7" x14ac:dyDescent="0.2">
      <c r="C204" s="79" t="s">
        <v>303</v>
      </c>
      <c r="D204" s="79">
        <v>1.82</v>
      </c>
      <c r="F204" s="58">
        <v>0.16</v>
      </c>
      <c r="G204" s="80">
        <f t="shared" si="2"/>
        <v>557.38247835355344</v>
      </c>
    </row>
    <row r="205" spans="3:7" x14ac:dyDescent="0.2">
      <c r="C205" s="79" t="s">
        <v>304</v>
      </c>
      <c r="D205" s="79">
        <v>1.74</v>
      </c>
      <c r="F205" s="58">
        <v>0.24</v>
      </c>
      <c r="G205" s="80">
        <f t="shared" si="2"/>
        <v>558.88058030160187</v>
      </c>
    </row>
    <row r="206" spans="3:7" x14ac:dyDescent="0.2">
      <c r="C206" s="79" t="s">
        <v>305</v>
      </c>
      <c r="D206" s="79">
        <v>1.73</v>
      </c>
      <c r="F206" s="58">
        <v>0.37</v>
      </c>
      <c r="G206" s="80">
        <f t="shared" si="2"/>
        <v>561.18932644871779</v>
      </c>
    </row>
    <row r="207" spans="3:7" x14ac:dyDescent="0.2">
      <c r="C207" s="79" t="s">
        <v>306</v>
      </c>
      <c r="D207" s="79">
        <v>1.75</v>
      </c>
      <c r="F207" s="58">
        <v>0.24</v>
      </c>
      <c r="G207" s="80">
        <f t="shared" si="2"/>
        <v>562.90706883219468</v>
      </c>
    </row>
    <row r="208" spans="3:7" x14ac:dyDescent="0.2">
      <c r="C208" s="79" t="s">
        <v>307</v>
      </c>
      <c r="D208" s="79">
        <v>1.78</v>
      </c>
      <c r="F208" s="58">
        <v>0.88</v>
      </c>
      <c r="G208" s="80">
        <f t="shared" si="2"/>
        <v>568.10276303791795</v>
      </c>
    </row>
    <row r="209" spans="3:7" x14ac:dyDescent="0.2">
      <c r="C209" s="79" t="s">
        <v>308</v>
      </c>
      <c r="D209" s="79">
        <v>1.84</v>
      </c>
      <c r="F209" s="58">
        <v>0.7</v>
      </c>
      <c r="G209" s="80">
        <f t="shared" si="2"/>
        <v>572.96564237918335</v>
      </c>
    </row>
    <row r="210" spans="3:7" x14ac:dyDescent="0.2">
      <c r="C210" s="79" t="s">
        <v>309</v>
      </c>
      <c r="D210" s="79">
        <v>1.79</v>
      </c>
      <c r="F210" s="58">
        <v>0.71</v>
      </c>
      <c r="G210" s="80">
        <f t="shared" si="2"/>
        <v>577.73866844007568</v>
      </c>
    </row>
    <row r="211" spans="3:7" x14ac:dyDescent="0.2">
      <c r="C211" s="79" t="s">
        <v>310</v>
      </c>
      <c r="D211" s="79">
        <v>1.76</v>
      </c>
      <c r="F211" s="58">
        <v>0.73</v>
      </c>
      <c r="G211" s="80">
        <f t="shared" si="2"/>
        <v>582.67134371968837</v>
      </c>
    </row>
    <row r="212" spans="3:7" x14ac:dyDescent="0.2">
      <c r="C212" s="79" t="s">
        <v>311</v>
      </c>
      <c r="D212" s="79">
        <v>1.81</v>
      </c>
      <c r="F212" s="58">
        <v>0.43</v>
      </c>
      <c r="G212" s="80">
        <f t="shared" si="2"/>
        <v>585.90996949768305</v>
      </c>
    </row>
    <row r="213" spans="3:7" x14ac:dyDescent="0.2">
      <c r="C213" s="79" t="s">
        <v>312</v>
      </c>
      <c r="D213" s="79">
        <v>1.81</v>
      </c>
      <c r="F213" s="58">
        <v>-0.11</v>
      </c>
      <c r="G213" s="80">
        <f t="shared" si="2"/>
        <v>585.69499553123558</v>
      </c>
    </row>
    <row r="214" spans="3:7" x14ac:dyDescent="0.2">
      <c r="C214" s="79" t="s">
        <v>313</v>
      </c>
      <c r="D214" s="79">
        <v>1.77</v>
      </c>
      <c r="F214" s="58">
        <v>-7.0000000000000007E-2</v>
      </c>
      <c r="G214" s="80">
        <f t="shared" si="2"/>
        <v>585.17508603436363</v>
      </c>
    </row>
    <row r="215" spans="3:7" x14ac:dyDescent="0.2">
      <c r="C215" s="79" t="s">
        <v>314</v>
      </c>
      <c r="D215" s="79">
        <v>1.76</v>
      </c>
      <c r="F215" s="58">
        <v>-7.0000000000000007E-2</v>
      </c>
      <c r="G215" s="80">
        <f t="shared" si="2"/>
        <v>584.69551247413949</v>
      </c>
    </row>
    <row r="216" spans="3:7" x14ac:dyDescent="0.2">
      <c r="C216" s="79" t="s">
        <v>315</v>
      </c>
      <c r="D216" s="79">
        <v>1.72</v>
      </c>
      <c r="F216" s="58">
        <v>0.54</v>
      </c>
      <c r="G216" s="80">
        <f t="shared" si="2"/>
        <v>587.78249024149989</v>
      </c>
    </row>
    <row r="217" spans="3:7" x14ac:dyDescent="0.2">
      <c r="C217" s="79" t="s">
        <v>316</v>
      </c>
      <c r="D217" s="79">
        <v>1.69</v>
      </c>
      <c r="F217" s="58">
        <v>0.92</v>
      </c>
      <c r="G217" s="80">
        <f t="shared" ref="G217:G280" si="3">(G216+F216)*(1+F217/100)</f>
        <v>593.73505715172166</v>
      </c>
    </row>
    <row r="218" spans="3:7" x14ac:dyDescent="0.2">
      <c r="C218" s="79" t="s">
        <v>317</v>
      </c>
      <c r="D218" s="79">
        <v>1.71</v>
      </c>
      <c r="F218" s="58">
        <v>1.03</v>
      </c>
      <c r="G218" s="80">
        <f t="shared" si="3"/>
        <v>600.7800042403843</v>
      </c>
    </row>
    <row r="219" spans="3:7" x14ac:dyDescent="0.2">
      <c r="C219" s="79" t="s">
        <v>318</v>
      </c>
      <c r="D219" s="79">
        <v>1.69</v>
      </c>
      <c r="F219" s="58">
        <v>0.6</v>
      </c>
      <c r="G219" s="80">
        <f t="shared" si="3"/>
        <v>605.42086426582659</v>
      </c>
    </row>
    <row r="220" spans="3:7" x14ac:dyDescent="0.2">
      <c r="C220" s="79" t="s">
        <v>319</v>
      </c>
      <c r="D220" s="79">
        <v>1.67</v>
      </c>
      <c r="F220" s="58">
        <v>0.94</v>
      </c>
      <c r="G220" s="80">
        <f t="shared" si="3"/>
        <v>611.71746038992546</v>
      </c>
    </row>
    <row r="221" spans="3:7" x14ac:dyDescent="0.2">
      <c r="C221" s="79" t="s">
        <v>320</v>
      </c>
      <c r="D221" s="79">
        <v>1.67</v>
      </c>
      <c r="F221" s="58">
        <v>0.54</v>
      </c>
      <c r="G221" s="80">
        <f t="shared" si="3"/>
        <v>615.9658106760312</v>
      </c>
    </row>
    <row r="222" spans="3:7" x14ac:dyDescent="0.2">
      <c r="C222" s="79" t="s">
        <v>321</v>
      </c>
      <c r="D222" s="79">
        <v>1.66</v>
      </c>
      <c r="F222" s="58">
        <v>0.66</v>
      </c>
      <c r="G222" s="80">
        <f t="shared" si="3"/>
        <v>620.5747490264929</v>
      </c>
    </row>
    <row r="223" spans="3:7" x14ac:dyDescent="0.2">
      <c r="C223" s="79" t="s">
        <v>322</v>
      </c>
      <c r="D223" s="79">
        <v>1.59</v>
      </c>
      <c r="F223" s="58">
        <v>0.72</v>
      </c>
      <c r="G223" s="80">
        <f t="shared" si="3"/>
        <v>625.70763921948367</v>
      </c>
    </row>
    <row r="224" spans="3:7" x14ac:dyDescent="0.2">
      <c r="C224" s="79" t="s">
        <v>323</v>
      </c>
      <c r="D224" s="79">
        <v>1.61</v>
      </c>
      <c r="F224" s="58">
        <v>0.56999999999999995</v>
      </c>
      <c r="G224" s="80">
        <f t="shared" si="3"/>
        <v>629.99827676303482</v>
      </c>
    </row>
    <row r="225" spans="3:7" x14ac:dyDescent="0.2">
      <c r="C225" s="79" t="s">
        <v>324</v>
      </c>
      <c r="D225" s="79">
        <v>1.59</v>
      </c>
      <c r="F225" s="58">
        <v>0.22</v>
      </c>
      <c r="G225" s="80">
        <f t="shared" si="3"/>
        <v>631.95552697191351</v>
      </c>
    </row>
    <row r="226" spans="3:7" x14ac:dyDescent="0.2">
      <c r="C226" s="79" t="s">
        <v>325</v>
      </c>
      <c r="D226" s="79">
        <v>1.56</v>
      </c>
      <c r="F226" s="58">
        <v>0</v>
      </c>
      <c r="G226" s="80">
        <f t="shared" si="3"/>
        <v>632.17552697191354</v>
      </c>
    </row>
    <row r="227" spans="3:7" x14ac:dyDescent="0.2">
      <c r="C227" s="79" t="s">
        <v>326</v>
      </c>
      <c r="D227" s="79">
        <v>1.6</v>
      </c>
      <c r="F227" s="58">
        <v>0.42</v>
      </c>
      <c r="G227" s="80">
        <f t="shared" si="3"/>
        <v>634.83066418519559</v>
      </c>
    </row>
    <row r="228" spans="3:7" x14ac:dyDescent="0.2">
      <c r="C228" s="79" t="s">
        <v>327</v>
      </c>
      <c r="D228" s="79">
        <v>1.75</v>
      </c>
      <c r="F228" s="58">
        <v>0.45</v>
      </c>
      <c r="G228" s="80">
        <f t="shared" si="3"/>
        <v>638.10929217402884</v>
      </c>
    </row>
    <row r="229" spans="3:7" x14ac:dyDescent="0.2">
      <c r="C229" s="79" t="s">
        <v>328</v>
      </c>
      <c r="D229" s="79">
        <v>1.77</v>
      </c>
      <c r="F229" s="58">
        <v>0.32</v>
      </c>
      <c r="G229" s="80">
        <f t="shared" si="3"/>
        <v>640.6026819089858</v>
      </c>
    </row>
    <row r="230" spans="3:7" x14ac:dyDescent="0.2">
      <c r="C230" s="79" t="s">
        <v>329</v>
      </c>
      <c r="D230" s="79">
        <v>1.79</v>
      </c>
      <c r="F230" s="58">
        <v>0.56999999999999995</v>
      </c>
      <c r="G230" s="80">
        <f t="shared" si="3"/>
        <v>644.57594119586713</v>
      </c>
    </row>
    <row r="231" spans="3:7" x14ac:dyDescent="0.2">
      <c r="C231" s="79" t="s">
        <v>330</v>
      </c>
      <c r="D231" s="79">
        <v>1.84</v>
      </c>
      <c r="F231" s="58">
        <v>0.51</v>
      </c>
      <c r="G231" s="80">
        <f t="shared" si="3"/>
        <v>648.43618549596613</v>
      </c>
    </row>
    <row r="232" spans="3:7" x14ac:dyDescent="0.2">
      <c r="C232" s="79" t="s">
        <v>331</v>
      </c>
      <c r="D232" s="79">
        <v>1.79</v>
      </c>
      <c r="F232" s="58">
        <v>0.51</v>
      </c>
      <c r="G232" s="80">
        <f t="shared" si="3"/>
        <v>652.25581104199557</v>
      </c>
    </row>
    <row r="233" spans="3:7" x14ac:dyDescent="0.2">
      <c r="C233" s="79" t="s">
        <v>332</v>
      </c>
      <c r="D233" s="79">
        <v>1.72</v>
      </c>
      <c r="F233" s="58">
        <v>0.39</v>
      </c>
      <c r="G233" s="80">
        <f t="shared" si="3"/>
        <v>655.3115977050594</v>
      </c>
    </row>
    <row r="234" spans="3:7" x14ac:dyDescent="0.2">
      <c r="C234" s="79" t="s">
        <v>333</v>
      </c>
      <c r="D234" s="79">
        <v>1.8</v>
      </c>
      <c r="F234" s="58">
        <v>0.18</v>
      </c>
      <c r="G234" s="80">
        <f t="shared" si="3"/>
        <v>656.88186058092856</v>
      </c>
    </row>
    <row r="235" spans="3:7" x14ac:dyDescent="0.2">
      <c r="C235" s="79" t="s">
        <v>334</v>
      </c>
      <c r="D235" s="79">
        <v>1.85</v>
      </c>
      <c r="F235" s="58">
        <v>0.64</v>
      </c>
      <c r="G235" s="80">
        <f t="shared" si="3"/>
        <v>661.2670564886464</v>
      </c>
    </row>
    <row r="236" spans="3:7" x14ac:dyDescent="0.2">
      <c r="C236" s="79" t="s">
        <v>335</v>
      </c>
      <c r="D236" s="79">
        <v>1.99</v>
      </c>
      <c r="F236" s="58">
        <v>0.55000000000000004</v>
      </c>
      <c r="G236" s="80">
        <f t="shared" si="3"/>
        <v>665.54754529933393</v>
      </c>
    </row>
    <row r="237" spans="3:7" x14ac:dyDescent="0.2">
      <c r="C237" s="79" t="s">
        <v>336</v>
      </c>
      <c r="D237" s="79">
        <v>2.0499999999999998</v>
      </c>
      <c r="F237" s="58">
        <v>0.26</v>
      </c>
      <c r="G237" s="80">
        <f t="shared" si="3"/>
        <v>667.82939891711214</v>
      </c>
    </row>
    <row r="238" spans="3:7" x14ac:dyDescent="0.2">
      <c r="C238" s="79" t="s">
        <v>337</v>
      </c>
      <c r="D238" s="79">
        <v>2.0299999999999998</v>
      </c>
      <c r="F238" s="58">
        <v>0.43</v>
      </c>
      <c r="G238" s="80">
        <f t="shared" si="3"/>
        <v>670.96218333245565</v>
      </c>
    </row>
    <row r="239" spans="3:7" x14ac:dyDescent="0.2">
      <c r="C239" s="79" t="s">
        <v>338</v>
      </c>
      <c r="D239" s="79">
        <v>2.0299999999999998</v>
      </c>
      <c r="F239" s="58">
        <v>0.45</v>
      </c>
      <c r="G239" s="80">
        <f t="shared" si="3"/>
        <v>674.41344815745163</v>
      </c>
    </row>
    <row r="240" spans="3:7" x14ac:dyDescent="0.2">
      <c r="C240" s="79" t="s">
        <v>339</v>
      </c>
      <c r="D240" s="79">
        <v>2.0299999999999998</v>
      </c>
      <c r="F240" s="58">
        <v>0.63</v>
      </c>
      <c r="G240" s="80">
        <f t="shared" si="3"/>
        <v>679.11508788084359</v>
      </c>
    </row>
    <row r="241" spans="3:7" x14ac:dyDescent="0.2">
      <c r="C241" s="79" t="s">
        <v>340</v>
      </c>
      <c r="D241" s="79">
        <v>2.0299999999999998</v>
      </c>
      <c r="F241" s="58">
        <v>0.71</v>
      </c>
      <c r="G241" s="80">
        <f t="shared" si="3"/>
        <v>684.57127800479759</v>
      </c>
    </row>
    <row r="242" spans="3:7" x14ac:dyDescent="0.2">
      <c r="C242" s="79" t="s">
        <v>341</v>
      </c>
      <c r="D242" s="79">
        <v>2.0699999999999998</v>
      </c>
      <c r="F242" s="58">
        <v>0.54</v>
      </c>
      <c r="G242" s="80">
        <f t="shared" si="3"/>
        <v>688.98179690602353</v>
      </c>
    </row>
    <row r="243" spans="3:7" x14ac:dyDescent="0.2">
      <c r="C243" s="79" t="s">
        <v>342</v>
      </c>
      <c r="D243" s="79">
        <v>2.08</v>
      </c>
      <c r="F243" s="58">
        <v>0.74</v>
      </c>
      <c r="G243" s="80">
        <f t="shared" si="3"/>
        <v>694.62425820312808</v>
      </c>
    </row>
    <row r="244" spans="3:7" x14ac:dyDescent="0.2">
      <c r="C244" s="79" t="s">
        <v>343</v>
      </c>
      <c r="D244" s="79">
        <v>2.0299999999999998</v>
      </c>
      <c r="F244" s="58">
        <v>0.92</v>
      </c>
      <c r="G244" s="80">
        <f t="shared" si="3"/>
        <v>701.76160937859697</v>
      </c>
    </row>
    <row r="245" spans="3:7" x14ac:dyDescent="0.2">
      <c r="C245" s="79" t="s">
        <v>344</v>
      </c>
      <c r="D245" s="79">
        <v>1.97</v>
      </c>
      <c r="F245" s="58">
        <v>0.52</v>
      </c>
      <c r="G245" s="80">
        <f t="shared" si="3"/>
        <v>706.33555374736568</v>
      </c>
    </row>
    <row r="246" spans="3:7" x14ac:dyDescent="0.2">
      <c r="C246" s="79" t="s">
        <v>345</v>
      </c>
      <c r="D246" s="79">
        <v>1.98</v>
      </c>
      <c r="F246" s="58">
        <v>0.6</v>
      </c>
      <c r="G246" s="80">
        <f t="shared" si="3"/>
        <v>711.09668706984985</v>
      </c>
    </row>
    <row r="247" spans="3:7" x14ac:dyDescent="0.2">
      <c r="C247" s="79" t="s">
        <v>346</v>
      </c>
      <c r="D247" s="79">
        <v>2</v>
      </c>
      <c r="F247" s="58">
        <v>0.59</v>
      </c>
      <c r="G247" s="80">
        <f t="shared" si="3"/>
        <v>715.89569752356203</v>
      </c>
    </row>
    <row r="248" spans="3:7" x14ac:dyDescent="0.2">
      <c r="C248" s="79" t="s">
        <v>347</v>
      </c>
      <c r="D248" s="79">
        <v>2.0299999999999998</v>
      </c>
      <c r="F248" s="58">
        <v>0.35</v>
      </c>
      <c r="G248" s="80">
        <f t="shared" si="3"/>
        <v>718.99339746489454</v>
      </c>
    </row>
    <row r="249" spans="3:7" x14ac:dyDescent="0.2">
      <c r="C249" s="79" t="s">
        <v>348</v>
      </c>
      <c r="D249" s="79">
        <v>2.17</v>
      </c>
      <c r="F249" s="58">
        <v>0.28000000000000003</v>
      </c>
      <c r="G249" s="80">
        <f t="shared" si="3"/>
        <v>721.3575589777962</v>
      </c>
    </row>
    <row r="250" spans="3:7" x14ac:dyDescent="0.2">
      <c r="C250" s="79" t="s">
        <v>349</v>
      </c>
      <c r="D250" s="79">
        <v>2.25</v>
      </c>
      <c r="F250" s="58">
        <v>-0.13</v>
      </c>
      <c r="G250" s="80">
        <f t="shared" si="3"/>
        <v>720.69943015112506</v>
      </c>
    </row>
    <row r="251" spans="3:7" x14ac:dyDescent="0.2">
      <c r="C251" s="79" t="s">
        <v>350</v>
      </c>
      <c r="D251" s="79">
        <v>2.34</v>
      </c>
      <c r="F251" s="58">
        <v>0.16</v>
      </c>
      <c r="G251" s="80">
        <f t="shared" si="3"/>
        <v>721.72234123936687</v>
      </c>
    </row>
    <row r="252" spans="3:7" x14ac:dyDescent="0.2">
      <c r="C252" s="79" t="s">
        <v>351</v>
      </c>
      <c r="D252" s="79">
        <v>2.27</v>
      </c>
      <c r="F252" s="58">
        <v>0.27</v>
      </c>
      <c r="G252" s="80">
        <f t="shared" si="3"/>
        <v>723.83142356071312</v>
      </c>
    </row>
    <row r="253" spans="3:7" x14ac:dyDescent="0.2">
      <c r="C253" s="79" t="s">
        <v>352</v>
      </c>
      <c r="D253" s="79">
        <v>2.19</v>
      </c>
      <c r="F253" s="58">
        <v>0.61</v>
      </c>
      <c r="G253" s="80">
        <f t="shared" si="3"/>
        <v>728.51844224443346</v>
      </c>
    </row>
    <row r="254" spans="3:7" x14ac:dyDescent="0.2">
      <c r="C254" s="79" t="s">
        <v>353</v>
      </c>
      <c r="D254" s="79">
        <v>2.2999999999999998</v>
      </c>
      <c r="F254" s="58">
        <v>0.54</v>
      </c>
      <c r="G254" s="80">
        <f t="shared" si="3"/>
        <v>733.06573583255351</v>
      </c>
    </row>
    <row r="255" spans="3:7" x14ac:dyDescent="0.2">
      <c r="C255" s="79" t="s">
        <v>354</v>
      </c>
      <c r="D255" s="79">
        <v>2.35</v>
      </c>
      <c r="F255" s="58">
        <v>0.72</v>
      </c>
      <c r="G255" s="80">
        <f t="shared" si="3"/>
        <v>738.88769713054796</v>
      </c>
    </row>
    <row r="256" spans="3:7" x14ac:dyDescent="0.2">
      <c r="C256" s="79" t="s">
        <v>355</v>
      </c>
      <c r="D256" s="79">
        <v>2.38</v>
      </c>
      <c r="F256" s="58">
        <v>0.63</v>
      </c>
      <c r="G256" s="80">
        <f t="shared" si="3"/>
        <v>744.26722562247039</v>
      </c>
    </row>
    <row r="257" spans="3:7" x14ac:dyDescent="0.2">
      <c r="C257" s="79" t="s">
        <v>356</v>
      </c>
      <c r="D257" s="79">
        <v>2.38</v>
      </c>
      <c r="F257" s="58">
        <v>0.64</v>
      </c>
      <c r="G257" s="80">
        <f t="shared" si="3"/>
        <v>749.66456786645415</v>
      </c>
    </row>
    <row r="258" spans="3:7" x14ac:dyDescent="0.2">
      <c r="C258" s="79" t="s">
        <v>357</v>
      </c>
      <c r="D258" s="79">
        <v>2.33</v>
      </c>
      <c r="F258" s="58">
        <v>0.82</v>
      </c>
      <c r="G258" s="80">
        <f t="shared" si="3"/>
        <v>756.45706532295901</v>
      </c>
    </row>
    <row r="259" spans="3:7" x14ac:dyDescent="0.2">
      <c r="C259" s="79" t="s">
        <v>358</v>
      </c>
      <c r="D259" s="79">
        <v>2.23</v>
      </c>
      <c r="F259" s="58">
        <v>0.78</v>
      </c>
      <c r="G259" s="80">
        <f t="shared" si="3"/>
        <v>763.18382643247821</v>
      </c>
    </row>
    <row r="260" spans="3:7" x14ac:dyDescent="0.2">
      <c r="C260" s="79" t="s">
        <v>359</v>
      </c>
      <c r="D260" s="79">
        <v>2.2200000000000002</v>
      </c>
      <c r="F260" s="58">
        <v>0.6</v>
      </c>
      <c r="G260" s="80">
        <f t="shared" si="3"/>
        <v>768.54760939107302</v>
      </c>
    </row>
    <row r="261" spans="3:7" x14ac:dyDescent="0.2">
      <c r="C261" s="79" t="s">
        <v>360</v>
      </c>
      <c r="D261" s="79">
        <v>2.2400000000000002</v>
      </c>
      <c r="F261" s="58">
        <v>0.26</v>
      </c>
      <c r="G261" s="80">
        <f t="shared" si="3"/>
        <v>771.14739317548981</v>
      </c>
    </row>
    <row r="262" spans="3:7" x14ac:dyDescent="0.2">
      <c r="C262" s="79" t="s">
        <v>361</v>
      </c>
      <c r="D262" s="79">
        <v>2.2200000000000002</v>
      </c>
      <c r="F262" s="58">
        <v>0.13</v>
      </c>
      <c r="G262" s="80">
        <f t="shared" si="3"/>
        <v>772.41022278661796</v>
      </c>
    </row>
    <row r="263" spans="3:7" x14ac:dyDescent="0.2">
      <c r="C263" s="79" t="s">
        <v>362</v>
      </c>
      <c r="D263" s="79">
        <v>2.27</v>
      </c>
      <c r="F263" s="58">
        <v>0.18</v>
      </c>
      <c r="G263" s="80">
        <f t="shared" si="3"/>
        <v>773.93079518763386</v>
      </c>
    </row>
    <row r="264" spans="3:7" x14ac:dyDescent="0.2">
      <c r="C264" s="79" t="s">
        <v>363</v>
      </c>
      <c r="D264" s="79">
        <v>2.33</v>
      </c>
      <c r="F264" s="58">
        <v>0.49</v>
      </c>
      <c r="G264" s="80">
        <f t="shared" si="3"/>
        <v>777.90393808405315</v>
      </c>
    </row>
    <row r="265" spans="3:7" x14ac:dyDescent="0.2">
      <c r="C265" s="79" t="s">
        <v>364</v>
      </c>
      <c r="D265" s="79">
        <v>2.4500000000000002</v>
      </c>
      <c r="F265" s="58">
        <v>0.38</v>
      </c>
      <c r="G265" s="80">
        <f t="shared" si="3"/>
        <v>781.35183504877261</v>
      </c>
    </row>
    <row r="266" spans="3:7" x14ac:dyDescent="0.2">
      <c r="C266" s="79" t="s">
        <v>365</v>
      </c>
      <c r="D266" s="79">
        <v>2.5499999999999998</v>
      </c>
      <c r="F266" s="58">
        <v>0.53</v>
      </c>
      <c r="G266" s="80">
        <f t="shared" si="3"/>
        <v>785.87501377453111</v>
      </c>
    </row>
    <row r="267" spans="3:7" x14ac:dyDescent="0.2">
      <c r="C267" s="79" t="s">
        <v>366</v>
      </c>
      <c r="D267" s="79">
        <v>2.64</v>
      </c>
      <c r="F267" s="58">
        <v>0.62</v>
      </c>
      <c r="G267" s="80">
        <f t="shared" si="3"/>
        <v>791.28072485993312</v>
      </c>
    </row>
    <row r="268" spans="3:7" x14ac:dyDescent="0.2">
      <c r="C268" s="79" t="s">
        <v>367</v>
      </c>
      <c r="D268" s="79">
        <v>2.63</v>
      </c>
      <c r="F268" s="58">
        <v>1.48</v>
      </c>
      <c r="G268" s="80">
        <f t="shared" si="3"/>
        <v>803.62085558786009</v>
      </c>
    </row>
    <row r="269" spans="3:7" x14ac:dyDescent="0.2">
      <c r="C269" s="79" t="s">
        <v>368</v>
      </c>
      <c r="D269" s="79">
        <v>2.82</v>
      </c>
      <c r="F269" s="58">
        <v>1.1599999999999999</v>
      </c>
      <c r="G269" s="80">
        <f t="shared" si="3"/>
        <v>814.44002551267931</v>
      </c>
    </row>
    <row r="270" spans="3:7" x14ac:dyDescent="0.2">
      <c r="C270" s="79" t="s">
        <v>369</v>
      </c>
      <c r="D270" s="79">
        <v>3.14</v>
      </c>
      <c r="F270" s="58">
        <v>1.51</v>
      </c>
      <c r="G270" s="80">
        <f t="shared" si="3"/>
        <v>827.91558589792066</v>
      </c>
    </row>
    <row r="271" spans="3:7" x14ac:dyDescent="0.2">
      <c r="C271" s="79" t="s">
        <v>370</v>
      </c>
      <c r="D271" s="79">
        <v>3.04</v>
      </c>
      <c r="F271" s="58">
        <v>0.71</v>
      </c>
      <c r="G271" s="80">
        <f t="shared" si="3"/>
        <v>835.31450755779599</v>
      </c>
    </row>
    <row r="272" spans="3:7" x14ac:dyDescent="0.2">
      <c r="C272" s="79" t="s">
        <v>371</v>
      </c>
      <c r="D272" s="79">
        <v>3.06</v>
      </c>
      <c r="F272" s="58">
        <v>0.99</v>
      </c>
      <c r="G272" s="80">
        <f t="shared" si="3"/>
        <v>844.30115018261824</v>
      </c>
    </row>
    <row r="273" spans="3:7" x14ac:dyDescent="0.2">
      <c r="C273" s="79" t="s">
        <v>372</v>
      </c>
      <c r="D273" s="79">
        <v>3.11</v>
      </c>
      <c r="F273" s="58">
        <v>0.77</v>
      </c>
      <c r="G273" s="80">
        <f t="shared" si="3"/>
        <v>851.79989203902448</v>
      </c>
    </row>
    <row r="274" spans="3:7" x14ac:dyDescent="0.2">
      <c r="C274" s="79" t="s">
        <v>373</v>
      </c>
      <c r="D274" s="79">
        <v>3.22</v>
      </c>
      <c r="F274" s="58">
        <v>0.57999999999999996</v>
      </c>
      <c r="G274" s="80">
        <f t="shared" si="3"/>
        <v>857.51479741285084</v>
      </c>
    </row>
    <row r="275" spans="3:7" x14ac:dyDescent="0.2">
      <c r="C275" s="79" t="s">
        <v>374</v>
      </c>
      <c r="D275" s="79">
        <v>3.51</v>
      </c>
      <c r="F275" s="58">
        <v>0.25</v>
      </c>
      <c r="G275" s="80">
        <f t="shared" si="3"/>
        <v>860.24003440638296</v>
      </c>
    </row>
    <row r="276" spans="3:7" x14ac:dyDescent="0.2">
      <c r="C276" s="79" t="s">
        <v>375</v>
      </c>
      <c r="D276" s="79">
        <v>3.91</v>
      </c>
      <c r="F276" s="58">
        <v>0.51</v>
      </c>
      <c r="G276" s="80">
        <f t="shared" si="3"/>
        <v>864.87853358185555</v>
      </c>
    </row>
    <row r="277" spans="3:7" x14ac:dyDescent="0.2">
      <c r="C277" s="79" t="s">
        <v>376</v>
      </c>
      <c r="D277" s="79">
        <v>3.88</v>
      </c>
      <c r="F277" s="58">
        <v>0.77</v>
      </c>
      <c r="G277" s="80">
        <f t="shared" si="3"/>
        <v>872.05202529043584</v>
      </c>
    </row>
    <row r="278" spans="3:7" x14ac:dyDescent="0.2">
      <c r="C278" s="79" t="s">
        <v>377</v>
      </c>
      <c r="D278" s="79">
        <v>3.78</v>
      </c>
      <c r="F278" s="58">
        <v>1.1100000000000001</v>
      </c>
      <c r="G278" s="80">
        <f t="shared" si="3"/>
        <v>882.51034977115978</v>
      </c>
    </row>
    <row r="279" spans="3:7" x14ac:dyDescent="0.2">
      <c r="C279" s="79" t="s">
        <v>378</v>
      </c>
      <c r="D279" s="79">
        <v>3.87</v>
      </c>
      <c r="F279" s="58">
        <v>0.9</v>
      </c>
      <c r="G279" s="80">
        <f t="shared" si="3"/>
        <v>891.57293291910014</v>
      </c>
    </row>
    <row r="280" spans="3:7" x14ac:dyDescent="0.2">
      <c r="C280" s="79" t="s">
        <v>379</v>
      </c>
      <c r="D280" s="79">
        <v>4.05</v>
      </c>
      <c r="F280" s="58">
        <v>1.51</v>
      </c>
      <c r="G280" s="80">
        <f t="shared" si="3"/>
        <v>905.94927420617842</v>
      </c>
    </row>
    <row r="281" spans="3:7" x14ac:dyDescent="0.2">
      <c r="C281" s="79" t="s">
        <v>380</v>
      </c>
      <c r="D281" s="79">
        <v>3.97</v>
      </c>
      <c r="F281" s="58">
        <v>0.95</v>
      </c>
      <c r="G281" s="80">
        <f t="shared" ref="G281:G324" si="4">(G280+F280)*(1+F281/100)</f>
        <v>916.08013731113715</v>
      </c>
    </row>
    <row r="282" spans="3:7" x14ac:dyDescent="0.2">
      <c r="C282" s="79" t="s">
        <v>381</v>
      </c>
      <c r="D282" s="79">
        <v>3.7</v>
      </c>
      <c r="F282" s="58">
        <v>0.44</v>
      </c>
      <c r="G282" s="80">
        <f t="shared" si="4"/>
        <v>921.06506991530614</v>
      </c>
    </row>
    <row r="283" spans="3:7" x14ac:dyDescent="0.2">
      <c r="C283" s="79" t="s">
        <v>382</v>
      </c>
      <c r="D283" s="79">
        <v>3.57</v>
      </c>
      <c r="F283" s="58">
        <v>0.64</v>
      </c>
      <c r="G283" s="80">
        <f t="shared" si="4"/>
        <v>927.4027023627641</v>
      </c>
    </row>
    <row r="284" spans="3:7" x14ac:dyDescent="0.2">
      <c r="C284" s="79" t="s">
        <v>383</v>
      </c>
      <c r="D284" s="79">
        <v>3.54</v>
      </c>
      <c r="F284" s="58">
        <v>0.98</v>
      </c>
      <c r="G284" s="80">
        <f t="shared" si="4"/>
        <v>937.1375208459192</v>
      </c>
    </row>
    <row r="285" spans="3:7" x14ac:dyDescent="0.2">
      <c r="C285" s="79" t="s">
        <v>384</v>
      </c>
      <c r="D285" s="79">
        <v>3.42</v>
      </c>
      <c r="F285" s="58">
        <v>0.47</v>
      </c>
      <c r="G285" s="80">
        <f t="shared" si="4"/>
        <v>942.52667319389502</v>
      </c>
    </row>
    <row r="286" spans="3:7" x14ac:dyDescent="0.2">
      <c r="C286" s="79" t="s">
        <v>385</v>
      </c>
      <c r="D286" s="79">
        <v>3.28</v>
      </c>
      <c r="F286" s="58">
        <v>0.64</v>
      </c>
      <c r="G286" s="80">
        <f t="shared" si="4"/>
        <v>949.03185190233592</v>
      </c>
    </row>
    <row r="287" spans="3:7" x14ac:dyDescent="0.2">
      <c r="C287" s="79" t="s">
        <v>386</v>
      </c>
      <c r="D287" s="79">
        <v>3.21</v>
      </c>
      <c r="F287" s="58">
        <v>0.31</v>
      </c>
      <c r="G287" s="80">
        <f t="shared" si="4"/>
        <v>952.61583464323326</v>
      </c>
    </row>
    <row r="288" spans="3:7" x14ac:dyDescent="0.2">
      <c r="C288" s="79" t="s">
        <v>387</v>
      </c>
      <c r="D288" s="79">
        <v>3.26</v>
      </c>
      <c r="F288" s="58">
        <v>0.08</v>
      </c>
      <c r="G288" s="80">
        <f t="shared" si="4"/>
        <v>953.68817531094771</v>
      </c>
    </row>
    <row r="289" spans="3:7" x14ac:dyDescent="0.2">
      <c r="C289" s="79" t="s">
        <v>388</v>
      </c>
      <c r="D289" s="79">
        <v>3.19</v>
      </c>
      <c r="F289" s="58">
        <v>0.17</v>
      </c>
      <c r="G289" s="80">
        <f t="shared" si="4"/>
        <v>955.38958120897644</v>
      </c>
    </row>
    <row r="290" spans="3:7" x14ac:dyDescent="0.2">
      <c r="C290" s="79" t="s">
        <v>389</v>
      </c>
      <c r="D290" s="79">
        <v>3.34</v>
      </c>
      <c r="F290" s="58">
        <v>7.0000000000000007E-2</v>
      </c>
      <c r="G290" s="80">
        <f t="shared" si="4"/>
        <v>956.22847291582264</v>
      </c>
    </row>
    <row r="291" spans="3:7" x14ac:dyDescent="0.2">
      <c r="C291" s="79" t="s">
        <v>390</v>
      </c>
      <c r="D291" s="79">
        <v>3.35</v>
      </c>
      <c r="F291" s="58">
        <v>0.14000000000000001</v>
      </c>
      <c r="G291" s="80">
        <f t="shared" si="4"/>
        <v>957.63729077790492</v>
      </c>
    </row>
    <row r="292" spans="3:7" x14ac:dyDescent="0.2">
      <c r="C292" s="79" t="s">
        <v>391</v>
      </c>
      <c r="D292" s="79">
        <v>3.2</v>
      </c>
      <c r="F292" s="58">
        <v>0.42</v>
      </c>
      <c r="G292" s="80">
        <f t="shared" si="4"/>
        <v>961.79995539917206</v>
      </c>
    </row>
    <row r="293" spans="3:7" x14ac:dyDescent="0.2">
      <c r="C293" s="79" t="s">
        <v>392</v>
      </c>
      <c r="D293" s="79">
        <v>3.1</v>
      </c>
      <c r="F293" s="58">
        <v>0.24</v>
      </c>
      <c r="G293" s="80">
        <f t="shared" si="4"/>
        <v>964.52928329213</v>
      </c>
    </row>
    <row r="294" spans="3:7" x14ac:dyDescent="0.2">
      <c r="C294" s="79" t="s">
        <v>393</v>
      </c>
      <c r="D294" s="79">
        <v>3.13</v>
      </c>
      <c r="F294" s="58">
        <v>0.32</v>
      </c>
      <c r="G294" s="80">
        <f t="shared" si="4"/>
        <v>967.85654499866496</v>
      </c>
    </row>
    <row r="295" spans="3:7" x14ac:dyDescent="0.2">
      <c r="C295" s="79" t="s">
        <v>394</v>
      </c>
      <c r="D295" s="79">
        <v>3.14</v>
      </c>
      <c r="F295" s="58">
        <v>0.08</v>
      </c>
      <c r="G295" s="80">
        <f t="shared" si="4"/>
        <v>968.95108623466388</v>
      </c>
    </row>
    <row r="296" spans="3:7" x14ac:dyDescent="0.2">
      <c r="C296" s="79" t="s">
        <v>395</v>
      </c>
      <c r="D296" s="79">
        <v>3.21</v>
      </c>
      <c r="F296" s="58">
        <v>0.36</v>
      </c>
      <c r="G296" s="80">
        <f t="shared" si="4"/>
        <v>972.51959814510872</v>
      </c>
    </row>
    <row r="297" spans="3:7" x14ac:dyDescent="0.2">
      <c r="C297" s="79" t="s">
        <v>396</v>
      </c>
      <c r="D297" s="79">
        <v>3.3</v>
      </c>
      <c r="F297" s="58">
        <v>-0.3</v>
      </c>
      <c r="G297" s="80">
        <f t="shared" si="4"/>
        <v>969.96095935067342</v>
      </c>
    </row>
    <row r="298" spans="3:7" x14ac:dyDescent="0.2">
      <c r="C298" s="79" t="s">
        <v>397</v>
      </c>
      <c r="D298" s="79">
        <v>3.21</v>
      </c>
      <c r="F298" s="58">
        <v>0.17</v>
      </c>
      <c r="G298" s="80">
        <f t="shared" si="4"/>
        <v>971.30938298156968</v>
      </c>
    </row>
    <row r="299" spans="3:7" x14ac:dyDescent="0.2">
      <c r="C299" s="79" t="s">
        <v>398</v>
      </c>
      <c r="D299" s="79">
        <v>3.15</v>
      </c>
      <c r="F299" s="58">
        <v>-0.03</v>
      </c>
      <c r="G299" s="80">
        <f t="shared" si="4"/>
        <v>971.18793916667516</v>
      </c>
    </row>
    <row r="300" spans="3:7" x14ac:dyDescent="0.2">
      <c r="C300" s="79" t="s">
        <v>399</v>
      </c>
      <c r="D300" s="79">
        <v>3.13</v>
      </c>
      <c r="F300" s="58">
        <v>-0.02</v>
      </c>
      <c r="G300" s="80">
        <f t="shared" si="4"/>
        <v>970.96370757884188</v>
      </c>
    </row>
    <row r="301" spans="3:7" x14ac:dyDescent="0.2">
      <c r="C301" s="79" t="s">
        <v>400</v>
      </c>
      <c r="D301" s="79">
        <v>3.19</v>
      </c>
      <c r="F301" s="58">
        <v>0.37</v>
      </c>
      <c r="G301" s="80">
        <f t="shared" si="4"/>
        <v>974.53619929688364</v>
      </c>
    </row>
    <row r="302" spans="3:7" x14ac:dyDescent="0.2">
      <c r="C302" s="79" t="s">
        <v>401</v>
      </c>
      <c r="D302" s="79">
        <v>3.26</v>
      </c>
      <c r="F302" s="58">
        <v>0.18</v>
      </c>
      <c r="G302" s="80">
        <f t="shared" si="4"/>
        <v>976.66103045561806</v>
      </c>
    </row>
    <row r="303" spans="3:7" x14ac:dyDescent="0.2">
      <c r="C303" s="79" t="s">
        <v>402</v>
      </c>
      <c r="D303" s="79">
        <v>3.29</v>
      </c>
      <c r="F303" s="58">
        <v>0.26</v>
      </c>
      <c r="G303" s="80">
        <f t="shared" si="4"/>
        <v>979.38081713480256</v>
      </c>
    </row>
    <row r="304" spans="3:7" x14ac:dyDescent="0.2">
      <c r="C304" s="79" t="s">
        <v>403</v>
      </c>
      <c r="D304" s="79">
        <v>3.21</v>
      </c>
      <c r="F304" s="58">
        <v>0.23</v>
      </c>
      <c r="G304" s="80">
        <f t="shared" si="4"/>
        <v>981.89399101421259</v>
      </c>
    </row>
    <row r="305" spans="3:7" x14ac:dyDescent="0.2">
      <c r="C305" s="79" t="s">
        <v>404</v>
      </c>
      <c r="D305" s="79">
        <v>3.24</v>
      </c>
      <c r="F305" s="58">
        <v>0.18</v>
      </c>
      <c r="G305" s="80">
        <f t="shared" si="4"/>
        <v>983.89181419803822</v>
      </c>
    </row>
    <row r="306" spans="3:7" x14ac:dyDescent="0.2">
      <c r="C306" s="79" t="s">
        <v>405</v>
      </c>
      <c r="D306" s="79">
        <v>3.28</v>
      </c>
      <c r="F306" s="58">
        <v>7.0000000000000007E-2</v>
      </c>
      <c r="G306" s="80">
        <f t="shared" si="4"/>
        <v>984.76066446797677</v>
      </c>
    </row>
    <row r="307" spans="3:7" x14ac:dyDescent="0.2">
      <c r="C307" s="79" t="s">
        <v>406</v>
      </c>
      <c r="D307" s="79">
        <v>3.41</v>
      </c>
      <c r="F307" s="58">
        <v>0.21</v>
      </c>
      <c r="G307" s="80">
        <f t="shared" si="4"/>
        <v>986.89880886335959</v>
      </c>
    </row>
    <row r="308" spans="3:7" x14ac:dyDescent="0.2">
      <c r="C308" s="79" t="s">
        <v>407</v>
      </c>
      <c r="D308" s="79">
        <v>3.64</v>
      </c>
      <c r="F308" s="58">
        <v>0.43</v>
      </c>
      <c r="G308" s="80">
        <f t="shared" si="4"/>
        <v>991.35337674147206</v>
      </c>
    </row>
    <row r="309" spans="3:7" x14ac:dyDescent="0.2">
      <c r="C309" s="79" t="s">
        <v>408</v>
      </c>
      <c r="D309" s="79">
        <v>3.77</v>
      </c>
      <c r="F309" s="58">
        <v>1.43</v>
      </c>
      <c r="G309" s="80">
        <f t="shared" si="4"/>
        <v>1005.9658790288751</v>
      </c>
    </row>
    <row r="310" spans="3:7" x14ac:dyDescent="0.2">
      <c r="C310" s="79" t="s">
        <v>409</v>
      </c>
      <c r="D310" s="79">
        <v>3.83</v>
      </c>
      <c r="F310" s="58">
        <v>0.25</v>
      </c>
      <c r="G310" s="80">
        <f t="shared" si="4"/>
        <v>1009.9143687264472</v>
      </c>
    </row>
    <row r="311" spans="3:7" x14ac:dyDescent="0.2">
      <c r="C311" s="79" t="s">
        <v>410</v>
      </c>
      <c r="D311" s="79">
        <v>3.93</v>
      </c>
      <c r="F311" s="58">
        <v>0</v>
      </c>
      <c r="G311" s="80">
        <f t="shared" si="4"/>
        <v>1010.1643687264472</v>
      </c>
    </row>
    <row r="312" spans="3:7" x14ac:dyDescent="0.2">
      <c r="C312" s="79" t="s">
        <v>411</v>
      </c>
      <c r="D312" s="79">
        <v>4.12</v>
      </c>
      <c r="F312" s="58">
        <v>0.3</v>
      </c>
      <c r="G312" s="80">
        <f t="shared" si="4"/>
        <v>1013.1948618326264</v>
      </c>
    </row>
    <row r="313" spans="3:7" x14ac:dyDescent="0.2">
      <c r="C313" s="79" t="s">
        <v>412</v>
      </c>
      <c r="D313" s="79">
        <v>3.76</v>
      </c>
      <c r="F313" s="58">
        <v>0.4</v>
      </c>
      <c r="G313" s="80">
        <f t="shared" si="4"/>
        <v>1017.5488412799569</v>
      </c>
    </row>
    <row r="314" spans="3:7" x14ac:dyDescent="0.2">
      <c r="C314" s="79" t="s">
        <v>413</v>
      </c>
      <c r="D314" s="79">
        <v>3.79</v>
      </c>
      <c r="F314" s="58">
        <v>-0.25</v>
      </c>
      <c r="G314" s="80">
        <f t="shared" si="4"/>
        <v>1015.4039691767571</v>
      </c>
    </row>
    <row r="315" spans="3:7" x14ac:dyDescent="0.2">
      <c r="C315" s="79" t="s">
        <v>414</v>
      </c>
      <c r="D315" s="79">
        <v>3.88</v>
      </c>
      <c r="F315" s="58">
        <v>0.14000000000000001</v>
      </c>
      <c r="G315" s="80">
        <f t="shared" si="4"/>
        <v>1016.5751847336046</v>
      </c>
    </row>
    <row r="316" spans="3:7" x14ac:dyDescent="0.2">
      <c r="C316" s="79" t="s">
        <v>415</v>
      </c>
      <c r="D316" s="79">
        <v>3.74</v>
      </c>
      <c r="F316" s="58">
        <v>0.36</v>
      </c>
      <c r="G316" s="80">
        <f t="shared" si="4"/>
        <v>1020.3753593986456</v>
      </c>
    </row>
    <row r="317" spans="3:7" x14ac:dyDescent="0.2">
      <c r="C317" s="79" t="s">
        <v>416</v>
      </c>
      <c r="D317" s="79">
        <v>3.72</v>
      </c>
      <c r="F317" s="58">
        <v>0.54</v>
      </c>
      <c r="G317" s="80">
        <f t="shared" si="4"/>
        <v>1026.2473303393983</v>
      </c>
    </row>
    <row r="318" spans="3:7" x14ac:dyDescent="0.2">
      <c r="C318" s="79" t="s">
        <v>417</v>
      </c>
      <c r="D318" s="79">
        <v>3.85</v>
      </c>
      <c r="F318" s="58">
        <v>0.77</v>
      </c>
      <c r="G318" s="80">
        <f t="shared" si="4"/>
        <v>1034.6935927830118</v>
      </c>
    </row>
    <row r="319" spans="3:7" x14ac:dyDescent="0.2">
      <c r="C319" s="79" t="s">
        <v>418</v>
      </c>
      <c r="D319" s="79">
        <v>3.9</v>
      </c>
      <c r="F319" s="58">
        <v>0.6</v>
      </c>
      <c r="G319" s="80">
        <f t="shared" si="4"/>
        <v>1041.6763743397098</v>
      </c>
    </row>
    <row r="320" spans="3:7" x14ac:dyDescent="0.2">
      <c r="C320" s="79" t="s">
        <v>419</v>
      </c>
      <c r="D320" s="79">
        <v>4</v>
      </c>
      <c r="F320" s="58">
        <v>0.15</v>
      </c>
      <c r="G320" s="80">
        <f t="shared" si="4"/>
        <v>1043.8397889012194</v>
      </c>
    </row>
    <row r="321" spans="3:9" x14ac:dyDescent="0.2">
      <c r="C321" s="79" t="s">
        <v>420</v>
      </c>
      <c r="D321" s="79">
        <v>3.86</v>
      </c>
      <c r="F321" s="58">
        <v>0.01</v>
      </c>
      <c r="G321" s="80">
        <f t="shared" si="4"/>
        <v>1044.0941878801095</v>
      </c>
    </row>
    <row r="322" spans="3:9" x14ac:dyDescent="0.2">
      <c r="C322" s="79" t="s">
        <v>421</v>
      </c>
      <c r="D322" s="79">
        <v>3.78</v>
      </c>
      <c r="F322" s="58">
        <v>0.1</v>
      </c>
      <c r="G322" s="80">
        <f t="shared" si="4"/>
        <v>1045.1482920679896</v>
      </c>
    </row>
    <row r="323" spans="3:9" x14ac:dyDescent="0.2">
      <c r="C323" s="79" t="s">
        <v>422</v>
      </c>
      <c r="D323" s="79">
        <v>4.0199999999999996</v>
      </c>
      <c r="F323" s="58">
        <v>0.12</v>
      </c>
      <c r="G323" s="80">
        <f t="shared" si="4"/>
        <v>1046.5025900184712</v>
      </c>
    </row>
    <row r="324" spans="3:9" x14ac:dyDescent="0.2">
      <c r="C324" s="79" t="s">
        <v>423</v>
      </c>
      <c r="D324" s="79">
        <v>4.12</v>
      </c>
      <c r="F324" s="58">
        <v>-0.05</v>
      </c>
      <c r="G324" s="80">
        <f t="shared" si="4"/>
        <v>1046.099278723462</v>
      </c>
    </row>
    <row r="325" spans="3:9" x14ac:dyDescent="0.2">
      <c r="C325" s="79" t="s">
        <v>424</v>
      </c>
      <c r="D325" s="79">
        <v>4.09</v>
      </c>
    </row>
    <row r="326" spans="3:9" x14ac:dyDescent="0.2">
      <c r="H326">
        <v>1</v>
      </c>
      <c r="I326">
        <v>100</v>
      </c>
    </row>
    <row r="327" spans="3:9" x14ac:dyDescent="0.2">
      <c r="H327">
        <v>2</v>
      </c>
      <c r="I327">
        <v>103.27589999999999</v>
      </c>
    </row>
    <row r="328" spans="3:9" x14ac:dyDescent="0.2">
      <c r="H328">
        <v>3</v>
      </c>
      <c r="I328">
        <v>107.62776038</v>
      </c>
    </row>
    <row r="329" spans="3:9" x14ac:dyDescent="0.2">
      <c r="H329">
        <v>4</v>
      </c>
      <c r="I329">
        <v>113.717014087248</v>
      </c>
    </row>
    <row r="330" spans="3:9" x14ac:dyDescent="0.2">
      <c r="H330">
        <v>5</v>
      </c>
      <c r="I330">
        <v>118.66052332673121</v>
      </c>
    </row>
    <row r="331" spans="3:9" x14ac:dyDescent="0.2">
      <c r="H331">
        <v>6</v>
      </c>
      <c r="I331">
        <v>122.09371486263613</v>
      </c>
    </row>
    <row r="332" spans="3:9" x14ac:dyDescent="0.2">
      <c r="H332">
        <v>7</v>
      </c>
      <c r="I332">
        <v>124.78140538274876</v>
      </c>
    </row>
    <row r="333" spans="3:9" x14ac:dyDescent="0.2">
      <c r="H333">
        <v>8</v>
      </c>
      <c r="I333">
        <v>127.82922614994929</v>
      </c>
    </row>
    <row r="334" spans="3:9" x14ac:dyDescent="0.2">
      <c r="H334">
        <v>9</v>
      </c>
      <c r="I334">
        <v>132.67251188108301</v>
      </c>
    </row>
    <row r="335" spans="3:9" x14ac:dyDescent="0.2">
      <c r="H335">
        <v>10</v>
      </c>
      <c r="I335">
        <v>138.00092463058576</v>
      </c>
    </row>
    <row r="336" spans="3:9" x14ac:dyDescent="0.2">
      <c r="H336">
        <v>11</v>
      </c>
      <c r="I336">
        <v>143.15512478753251</v>
      </c>
    </row>
    <row r="337" spans="8:9" x14ac:dyDescent="0.2">
      <c r="H337">
        <v>12</v>
      </c>
      <c r="I337">
        <v>148.91036885730583</v>
      </c>
    </row>
    <row r="338" spans="8:9" x14ac:dyDescent="0.2">
      <c r="H338">
        <v>13</v>
      </c>
      <c r="I338">
        <v>152.91434661965036</v>
      </c>
    </row>
    <row r="339" spans="8:9" x14ac:dyDescent="0.2">
      <c r="H339">
        <v>14</v>
      </c>
      <c r="I339">
        <v>155.73537847510028</v>
      </c>
    </row>
    <row r="340" spans="8:9" x14ac:dyDescent="0.2">
      <c r="H340">
        <v>15</v>
      </c>
      <c r="I340">
        <v>159.10205377375166</v>
      </c>
    </row>
    <row r="341" spans="8:9" x14ac:dyDescent="0.2">
      <c r="H341">
        <v>16</v>
      </c>
      <c r="I341">
        <v>162.9256347857353</v>
      </c>
    </row>
    <row r="342" spans="8:9" x14ac:dyDescent="0.2">
      <c r="H342">
        <v>17</v>
      </c>
      <c r="I342">
        <v>167.14882275969993</v>
      </c>
    </row>
    <row r="343" spans="8:9" x14ac:dyDescent="0.2">
      <c r="H343">
        <v>18</v>
      </c>
      <c r="I343">
        <v>171.26328557199153</v>
      </c>
    </row>
    <row r="344" spans="8:9" x14ac:dyDescent="0.2">
      <c r="H344">
        <v>19</v>
      </c>
      <c r="I344">
        <v>173.94962089955268</v>
      </c>
    </row>
    <row r="345" spans="8:9" x14ac:dyDescent="0.2">
      <c r="H345">
        <v>20</v>
      </c>
      <c r="I345">
        <v>175.16613380016139</v>
      </c>
    </row>
    <row r="346" spans="8:9" x14ac:dyDescent="0.2">
      <c r="H346">
        <v>21</v>
      </c>
      <c r="I346">
        <v>177.08787584450289</v>
      </c>
    </row>
    <row r="347" spans="8:9" x14ac:dyDescent="0.2">
      <c r="H347">
        <v>22</v>
      </c>
      <c r="I347">
        <v>180.29650465531253</v>
      </c>
    </row>
    <row r="348" spans="8:9" x14ac:dyDescent="0.2">
      <c r="H348">
        <v>23</v>
      </c>
      <c r="I348">
        <v>183.99147216722821</v>
      </c>
    </row>
    <row r="349" spans="8:9" x14ac:dyDescent="0.2">
      <c r="H349">
        <v>24</v>
      </c>
      <c r="I349">
        <v>187.54532983323497</v>
      </c>
    </row>
    <row r="350" spans="8:9" x14ac:dyDescent="0.2">
      <c r="H350">
        <v>25</v>
      </c>
      <c r="I350">
        <v>189.68905648240113</v>
      </c>
    </row>
    <row r="351" spans="8:9" x14ac:dyDescent="0.2">
      <c r="H351">
        <v>26</v>
      </c>
      <c r="I351">
        <v>190.2270942936976</v>
      </c>
    </row>
    <row r="352" spans="8:9" x14ac:dyDescent="0.2">
      <c r="H352">
        <v>27</v>
      </c>
      <c r="I352">
        <v>190.97003325201368</v>
      </c>
    </row>
    <row r="353" spans="8:9" x14ac:dyDescent="0.2">
      <c r="H353">
        <v>28</v>
      </c>
      <c r="I353">
        <v>192.00062336507054</v>
      </c>
    </row>
    <row r="354" spans="8:9" x14ac:dyDescent="0.2">
      <c r="H354">
        <v>29</v>
      </c>
      <c r="I354">
        <v>192.9753474221753</v>
      </c>
    </row>
    <row r="355" spans="8:9" x14ac:dyDescent="0.2">
      <c r="H355">
        <v>30</v>
      </c>
      <c r="I355">
        <v>194.87112073629493</v>
      </c>
    </row>
    <row r="356" spans="8:9" x14ac:dyDescent="0.2">
      <c r="H356">
        <v>31</v>
      </c>
      <c r="I356">
        <v>196.56168577960824</v>
      </c>
    </row>
    <row r="357" spans="8:9" x14ac:dyDescent="0.2">
      <c r="H357">
        <v>32</v>
      </c>
      <c r="I357">
        <v>198.35136524290954</v>
      </c>
    </row>
    <row r="358" spans="8:9" x14ac:dyDescent="0.2">
      <c r="H358">
        <v>33</v>
      </c>
      <c r="I358">
        <v>200.22555343436701</v>
      </c>
    </row>
    <row r="359" spans="8:9" x14ac:dyDescent="0.2">
      <c r="H359">
        <v>34</v>
      </c>
      <c r="I359">
        <v>201.04646154314483</v>
      </c>
    </row>
    <row r="360" spans="8:9" x14ac:dyDescent="0.2">
      <c r="H360">
        <v>35</v>
      </c>
      <c r="I360">
        <v>201.86050915854585</v>
      </c>
    </row>
    <row r="361" spans="8:9" x14ac:dyDescent="0.2">
      <c r="H361">
        <v>36</v>
      </c>
      <c r="I361">
        <v>202.57448807503124</v>
      </c>
    </row>
    <row r="362" spans="8:9" x14ac:dyDescent="0.2">
      <c r="H362">
        <v>37</v>
      </c>
      <c r="I362">
        <v>202.69366172860873</v>
      </c>
    </row>
    <row r="363" spans="8:9" x14ac:dyDescent="0.2">
      <c r="H363">
        <v>38</v>
      </c>
      <c r="I363">
        <v>202.86632539033732</v>
      </c>
    </row>
    <row r="364" spans="8:9" x14ac:dyDescent="0.2">
      <c r="H364">
        <v>39</v>
      </c>
      <c r="I364">
        <v>203.55492773396927</v>
      </c>
    </row>
    <row r="365" spans="8:9" x14ac:dyDescent="0.2">
      <c r="H365">
        <v>40</v>
      </c>
      <c r="I365">
        <v>204.15069512557022</v>
      </c>
    </row>
    <row r="366" spans="8:9" x14ac:dyDescent="0.2">
      <c r="H366">
        <v>41</v>
      </c>
      <c r="I366">
        <v>205.46520908778598</v>
      </c>
    </row>
    <row r="367" spans="8:9" x14ac:dyDescent="0.2">
      <c r="H367">
        <v>42</v>
      </c>
      <c r="I367">
        <v>207.78650836503215</v>
      </c>
    </row>
    <row r="368" spans="8:9" x14ac:dyDescent="0.2">
      <c r="H368">
        <v>43</v>
      </c>
      <c r="I368">
        <v>209.76314551020334</v>
      </c>
    </row>
    <row r="369" spans="8:9" x14ac:dyDescent="0.2">
      <c r="H369">
        <v>44</v>
      </c>
      <c r="I369">
        <v>211.33363092320332</v>
      </c>
    </row>
    <row r="370" spans="8:9" x14ac:dyDescent="0.2">
      <c r="H370">
        <v>45</v>
      </c>
      <c r="I370">
        <v>212.77683726235773</v>
      </c>
    </row>
    <row r="371" spans="8:9" x14ac:dyDescent="0.2">
      <c r="H371">
        <v>46</v>
      </c>
      <c r="I371">
        <v>214.76207049064672</v>
      </c>
    </row>
    <row r="372" spans="8:9" x14ac:dyDescent="0.2">
      <c r="H372">
        <v>47</v>
      </c>
      <c r="I372">
        <v>215.80529359638271</v>
      </c>
    </row>
    <row r="373" spans="8:9" x14ac:dyDescent="0.2">
      <c r="H373">
        <v>48</v>
      </c>
      <c r="I373">
        <v>215.35061877431284</v>
      </c>
    </row>
    <row r="374" spans="8:9" x14ac:dyDescent="0.2">
      <c r="H374">
        <v>49</v>
      </c>
      <c r="I374">
        <v>214.01677274231869</v>
      </c>
    </row>
    <row r="375" spans="8:9" x14ac:dyDescent="0.2">
      <c r="H375">
        <v>50</v>
      </c>
      <c r="I375">
        <v>212.86483974681749</v>
      </c>
    </row>
    <row r="376" spans="8:9" x14ac:dyDescent="0.2">
      <c r="H376">
        <v>51</v>
      </c>
      <c r="I376">
        <v>212.78865007053901</v>
      </c>
    </row>
    <row r="377" spans="8:9" x14ac:dyDescent="0.2">
      <c r="H377">
        <v>52</v>
      </c>
      <c r="I377">
        <v>212.51543250041203</v>
      </c>
    </row>
    <row r="378" spans="8:9" x14ac:dyDescent="0.2">
      <c r="H378">
        <v>53</v>
      </c>
      <c r="I378">
        <v>213.22724131691376</v>
      </c>
    </row>
    <row r="379" spans="8:9" x14ac:dyDescent="0.2">
      <c r="H379">
        <v>54</v>
      </c>
      <c r="I379">
        <v>215.03594838547369</v>
      </c>
    </row>
    <row r="380" spans="8:9" x14ac:dyDescent="0.2">
      <c r="H380">
        <v>55</v>
      </c>
      <c r="I380">
        <v>218.46829711964628</v>
      </c>
    </row>
    <row r="381" spans="8:9" x14ac:dyDescent="0.2">
      <c r="H381">
        <v>56</v>
      </c>
      <c r="I381">
        <v>222.57120332277773</v>
      </c>
    </row>
    <row r="382" spans="8:9" x14ac:dyDescent="0.2">
      <c r="H382">
        <v>57</v>
      </c>
      <c r="I382">
        <v>224.90330397839477</v>
      </c>
    </row>
    <row r="383" spans="8:9" x14ac:dyDescent="0.2">
      <c r="H383">
        <v>58</v>
      </c>
      <c r="I383">
        <v>225.48599063038395</v>
      </c>
    </row>
    <row r="384" spans="8:9" x14ac:dyDescent="0.2">
      <c r="H384">
        <v>59</v>
      </c>
      <c r="I384">
        <v>225.69386582382521</v>
      </c>
    </row>
    <row r="385" spans="8:9" x14ac:dyDescent="0.2">
      <c r="H385">
        <v>60</v>
      </c>
      <c r="I385">
        <v>227.43451843092151</v>
      </c>
    </row>
    <row r="386" spans="8:9" x14ac:dyDescent="0.2">
      <c r="H386">
        <v>61</v>
      </c>
      <c r="I386">
        <v>229.4294782822916</v>
      </c>
    </row>
    <row r="387" spans="8:9" x14ac:dyDescent="0.2">
      <c r="H387">
        <v>62</v>
      </c>
      <c r="I387">
        <v>230.87639824759256</v>
      </c>
    </row>
    <row r="388" spans="8:9" x14ac:dyDescent="0.2">
      <c r="H388">
        <v>63</v>
      </c>
      <c r="I388">
        <v>233.48655567076946</v>
      </c>
    </row>
    <row r="389" spans="8:9" x14ac:dyDescent="0.2">
      <c r="H389">
        <v>64</v>
      </c>
      <c r="I389">
        <v>236.65035329407473</v>
      </c>
    </row>
    <row r="390" spans="8:9" x14ac:dyDescent="0.2">
      <c r="H390">
        <v>65</v>
      </c>
      <c r="I390">
        <v>239.34852190845089</v>
      </c>
    </row>
    <row r="391" spans="8:9" x14ac:dyDescent="0.2">
      <c r="H391">
        <v>66</v>
      </c>
      <c r="I391">
        <v>241.55306189209244</v>
      </c>
    </row>
    <row r="392" spans="8:9" x14ac:dyDescent="0.2">
      <c r="H392">
        <v>67</v>
      </c>
      <c r="I392">
        <v>242.2841434230385</v>
      </c>
    </row>
    <row r="393" spans="8:9" x14ac:dyDescent="0.2">
      <c r="H393">
        <v>68</v>
      </c>
      <c r="I393">
        <v>242.64917780948849</v>
      </c>
    </row>
    <row r="394" spans="8:9" x14ac:dyDescent="0.2">
      <c r="H394">
        <v>69</v>
      </c>
      <c r="I394">
        <v>242.99767906951701</v>
      </c>
    </row>
    <row r="395" spans="8:9" x14ac:dyDescent="0.2">
      <c r="H395">
        <v>70</v>
      </c>
      <c r="I395">
        <v>242.96613522998226</v>
      </c>
    </row>
    <row r="396" spans="8:9" x14ac:dyDescent="0.2">
      <c r="H396">
        <v>71</v>
      </c>
      <c r="I396">
        <v>243.64488363567216</v>
      </c>
    </row>
    <row r="397" spans="8:9" x14ac:dyDescent="0.2">
      <c r="H397">
        <v>72</v>
      </c>
      <c r="I397">
        <v>247.33571751820801</v>
      </c>
    </row>
    <row r="398" spans="8:9" x14ac:dyDescent="0.2">
      <c r="H398">
        <v>73</v>
      </c>
      <c r="I398">
        <v>251.7352987001783</v>
      </c>
    </row>
    <row r="399" spans="8:9" x14ac:dyDescent="0.2">
      <c r="H399">
        <v>74</v>
      </c>
      <c r="I399">
        <v>254.03296348458906</v>
      </c>
    </row>
    <row r="400" spans="8:9" x14ac:dyDescent="0.2">
      <c r="H400">
        <v>75</v>
      </c>
      <c r="I400">
        <v>254.87010422616441</v>
      </c>
    </row>
    <row r="401" spans="8:9" x14ac:dyDescent="0.2">
      <c r="H401">
        <v>76</v>
      </c>
      <c r="I401">
        <v>255.76969152842025</v>
      </c>
    </row>
    <row r="402" spans="8:9" x14ac:dyDescent="0.2">
      <c r="H402">
        <v>77</v>
      </c>
      <c r="I402">
        <v>257.46801983182661</v>
      </c>
    </row>
    <row r="403" spans="8:9" x14ac:dyDescent="0.2">
      <c r="H403">
        <v>78</v>
      </c>
      <c r="I403">
        <v>260.00475858453171</v>
      </c>
    </row>
    <row r="404" spans="8:9" x14ac:dyDescent="0.2">
      <c r="H404">
        <v>79</v>
      </c>
      <c r="I404">
        <v>262.0525549015959</v>
      </c>
    </row>
    <row r="405" spans="8:9" x14ac:dyDescent="0.2">
      <c r="H405">
        <v>80</v>
      </c>
      <c r="I405">
        <v>263.80275916512352</v>
      </c>
    </row>
    <row r="406" spans="8:9" x14ac:dyDescent="0.2">
      <c r="H406">
        <v>81</v>
      </c>
      <c r="I406">
        <v>266.50273434211056</v>
      </c>
    </row>
    <row r="407" spans="8:9" x14ac:dyDescent="0.2">
      <c r="H407">
        <v>82</v>
      </c>
      <c r="I407">
        <v>268.86658792786056</v>
      </c>
    </row>
    <row r="408" spans="8:9" x14ac:dyDescent="0.2">
      <c r="H408">
        <v>83</v>
      </c>
      <c r="I408">
        <v>271.0532074554277</v>
      </c>
    </row>
    <row r="409" spans="8:9" x14ac:dyDescent="0.2">
      <c r="H409">
        <v>84</v>
      </c>
      <c r="I409">
        <v>274.66855805818301</v>
      </c>
    </row>
    <row r="410" spans="8:9" x14ac:dyDescent="0.2">
      <c r="H410">
        <v>85</v>
      </c>
      <c r="I410">
        <v>277.95720866684269</v>
      </c>
    </row>
    <row r="411" spans="8:9" x14ac:dyDescent="0.2">
      <c r="H411">
        <v>86</v>
      </c>
      <c r="I411">
        <v>279.97369638497679</v>
      </c>
    </row>
    <row r="412" spans="8:9" x14ac:dyDescent="0.2">
      <c r="H412">
        <v>87</v>
      </c>
      <c r="I412">
        <v>283.04958513099558</v>
      </c>
    </row>
    <row r="413" spans="8:9" x14ac:dyDescent="0.2">
      <c r="H413">
        <v>88</v>
      </c>
      <c r="I413">
        <v>287.65305077918538</v>
      </c>
    </row>
    <row r="414" spans="8:9" x14ac:dyDescent="0.2">
      <c r="H414">
        <v>89</v>
      </c>
      <c r="I414">
        <v>291.0812293549514</v>
      </c>
    </row>
    <row r="415" spans="8:9" x14ac:dyDescent="0.2">
      <c r="H415">
        <v>90</v>
      </c>
      <c r="I415">
        <v>294.94371650904935</v>
      </c>
    </row>
    <row r="416" spans="8:9" x14ac:dyDescent="0.2">
      <c r="H416">
        <v>91</v>
      </c>
      <c r="I416">
        <v>296.93135903022744</v>
      </c>
    </row>
    <row r="417" spans="8:9" x14ac:dyDescent="0.2">
      <c r="H417">
        <v>92</v>
      </c>
      <c r="I417">
        <v>299.08425545621486</v>
      </c>
    </row>
    <row r="418" spans="8:9" x14ac:dyDescent="0.2">
      <c r="H418">
        <v>93</v>
      </c>
      <c r="I418">
        <v>301.74224439331709</v>
      </c>
    </row>
    <row r="419" spans="8:9" x14ac:dyDescent="0.2">
      <c r="H419">
        <v>94</v>
      </c>
      <c r="I419">
        <v>302.69442441327107</v>
      </c>
    </row>
    <row r="420" spans="8:9" x14ac:dyDescent="0.2">
      <c r="H420">
        <v>95</v>
      </c>
      <c r="I420">
        <v>304.63140940219199</v>
      </c>
    </row>
    <row r="421" spans="8:9" x14ac:dyDescent="0.2">
      <c r="H421">
        <v>96</v>
      </c>
      <c r="I421">
        <v>308.75168561031722</v>
      </c>
    </row>
    <row r="422" spans="8:9" x14ac:dyDescent="0.2">
      <c r="H422">
        <v>97</v>
      </c>
      <c r="I422">
        <v>312.56684010656591</v>
      </c>
    </row>
    <row r="423" spans="8:9" x14ac:dyDescent="0.2">
      <c r="H423">
        <v>98</v>
      </c>
      <c r="I423">
        <v>316.02828287945039</v>
      </c>
    </row>
    <row r="424" spans="8:9" x14ac:dyDescent="0.2">
      <c r="H424">
        <v>99</v>
      </c>
      <c r="I424">
        <v>321.83295792065775</v>
      </c>
    </row>
    <row r="425" spans="8:9" x14ac:dyDescent="0.2">
      <c r="H425">
        <v>100</v>
      </c>
      <c r="I425">
        <v>334.36631819416806</v>
      </c>
    </row>
    <row r="426" spans="8:9" x14ac:dyDescent="0.2">
      <c r="H426">
        <v>101</v>
      </c>
      <c r="I426">
        <v>346.87573878541053</v>
      </c>
    </row>
    <row r="427" spans="8:9" x14ac:dyDescent="0.2">
      <c r="H427">
        <v>102</v>
      </c>
      <c r="I427">
        <v>358.21025953341012</v>
      </c>
    </row>
    <row r="428" spans="8:9" x14ac:dyDescent="0.2">
      <c r="H428">
        <v>103</v>
      </c>
      <c r="I428">
        <v>365.94619132259794</v>
      </c>
    </row>
    <row r="429" spans="8:9" x14ac:dyDescent="0.2">
      <c r="H429">
        <v>104</v>
      </c>
      <c r="I429">
        <v>372.43965614371751</v>
      </c>
    </row>
    <row r="430" spans="8:9" x14ac:dyDescent="0.2">
      <c r="H430">
        <v>105</v>
      </c>
      <c r="I430">
        <v>378.96822939850085</v>
      </c>
    </row>
    <row r="431" spans="8:9" x14ac:dyDescent="0.2">
      <c r="H431">
        <v>106</v>
      </c>
      <c r="I431">
        <v>384.113676869546</v>
      </c>
    </row>
    <row r="432" spans="8:9" x14ac:dyDescent="0.2">
      <c r="H432">
        <v>107</v>
      </c>
      <c r="I432">
        <v>384.87261466342426</v>
      </c>
    </row>
    <row r="433" spans="8:9" x14ac:dyDescent="0.2">
      <c r="H433">
        <v>108</v>
      </c>
      <c r="I433">
        <v>384.96653970928963</v>
      </c>
    </row>
    <row r="434" spans="8:9" x14ac:dyDescent="0.2">
      <c r="H434">
        <v>109</v>
      </c>
      <c r="I434">
        <v>385.69955148076639</v>
      </c>
    </row>
    <row r="435" spans="8:9" x14ac:dyDescent="0.2">
      <c r="H435">
        <v>110</v>
      </c>
      <c r="I435">
        <v>389.0437638029087</v>
      </c>
    </row>
    <row r="436" spans="8:9" x14ac:dyDescent="0.2">
      <c r="H436">
        <v>111</v>
      </c>
      <c r="I436">
        <v>391.38423248174007</v>
      </c>
    </row>
    <row r="437" spans="8:9" x14ac:dyDescent="0.2">
      <c r="H437">
        <v>112</v>
      </c>
      <c r="I437">
        <v>393.22379714192249</v>
      </c>
    </row>
    <row r="438" spans="8:9" x14ac:dyDescent="0.2">
      <c r="H438">
        <v>113</v>
      </c>
      <c r="I438">
        <v>395.71920364648889</v>
      </c>
    </row>
    <row r="439" spans="8:9" x14ac:dyDescent="0.2">
      <c r="H439">
        <v>114</v>
      </c>
      <c r="I439">
        <v>399.54815503675474</v>
      </c>
    </row>
    <row r="440" spans="8:9" x14ac:dyDescent="0.2">
      <c r="H440">
        <v>115</v>
      </c>
      <c r="I440">
        <v>401.93962984139807</v>
      </c>
    </row>
    <row r="441" spans="8:9" x14ac:dyDescent="0.2">
      <c r="H441">
        <v>116</v>
      </c>
      <c r="I441">
        <v>404.62290873149402</v>
      </c>
    </row>
    <row r="442" spans="8:9" x14ac:dyDescent="0.2">
      <c r="H442">
        <v>117</v>
      </c>
      <c r="I442">
        <v>406.85419965729312</v>
      </c>
    </row>
    <row r="443" spans="8:9" x14ac:dyDescent="0.2">
      <c r="H443">
        <v>118</v>
      </c>
      <c r="I443">
        <v>408.89325645592231</v>
      </c>
    </row>
    <row r="444" spans="8:9" x14ac:dyDescent="0.2">
      <c r="H444">
        <v>119</v>
      </c>
      <c r="I444">
        <v>411.33972273820189</v>
      </c>
    </row>
    <row r="445" spans="8:9" x14ac:dyDescent="0.2">
      <c r="H445">
        <v>120</v>
      </c>
      <c r="I445">
        <v>414.84615271419079</v>
      </c>
    </row>
    <row r="446" spans="8:9" x14ac:dyDescent="0.2">
      <c r="H446">
        <v>121</v>
      </c>
      <c r="I446">
        <v>417.65403347776174</v>
      </c>
    </row>
    <row r="447" spans="8:9" x14ac:dyDescent="0.2">
      <c r="H447">
        <v>122</v>
      </c>
      <c r="I447">
        <v>418.86489533467397</v>
      </c>
    </row>
    <row r="448" spans="8:9" x14ac:dyDescent="0.2">
      <c r="H448">
        <v>123</v>
      </c>
      <c r="I448">
        <v>419.74725465674294</v>
      </c>
    </row>
    <row r="449" spans="8:9" x14ac:dyDescent="0.2">
      <c r="H449">
        <v>124</v>
      </c>
      <c r="I449">
        <v>421.76489057723262</v>
      </c>
    </row>
    <row r="450" spans="8:9" x14ac:dyDescent="0.2">
      <c r="H450">
        <v>125</v>
      </c>
      <c r="I450">
        <v>425.83585263619682</v>
      </c>
    </row>
    <row r="451" spans="8:9" x14ac:dyDescent="0.2">
      <c r="H451">
        <v>126</v>
      </c>
      <c r="I451">
        <v>429.12801899622315</v>
      </c>
    </row>
    <row r="452" spans="8:9" x14ac:dyDescent="0.2">
      <c r="H452">
        <v>127</v>
      </c>
      <c r="I452">
        <v>431.58869027980649</v>
      </c>
    </row>
    <row r="453" spans="8:9" x14ac:dyDescent="0.2">
      <c r="H453">
        <v>128</v>
      </c>
      <c r="I453">
        <v>435.1824997188491</v>
      </c>
    </row>
    <row r="454" spans="8:9" x14ac:dyDescent="0.2">
      <c r="H454">
        <v>129</v>
      </c>
      <c r="I454">
        <v>439.87930346629071</v>
      </c>
    </row>
    <row r="455" spans="8:9" x14ac:dyDescent="0.2">
      <c r="H455">
        <v>130</v>
      </c>
      <c r="I455">
        <v>443.87482859055473</v>
      </c>
    </row>
    <row r="456" spans="8:9" x14ac:dyDescent="0.2">
      <c r="H456">
        <v>131</v>
      </c>
      <c r="I456">
        <v>444.08579627910512</v>
      </c>
    </row>
    <row r="457" spans="8:9" x14ac:dyDescent="0.2">
      <c r="H457">
        <v>132</v>
      </c>
      <c r="I457">
        <v>444.10898901798885</v>
      </c>
    </row>
    <row r="458" spans="8:9" x14ac:dyDescent="0.2">
      <c r="H458">
        <v>133</v>
      </c>
      <c r="I458">
        <v>444.13898901798882</v>
      </c>
    </row>
    <row r="459" spans="8:9" x14ac:dyDescent="0.2">
      <c r="H459">
        <v>134</v>
      </c>
      <c r="I459">
        <v>444.80519750151581</v>
      </c>
    </row>
    <row r="460" spans="8:9" x14ac:dyDescent="0.2">
      <c r="H460">
        <v>135</v>
      </c>
      <c r="I460">
        <v>447.53593764702458</v>
      </c>
    </row>
    <row r="461" spans="8:9" x14ac:dyDescent="0.2">
      <c r="H461">
        <v>136</v>
      </c>
      <c r="I461">
        <v>450.53576371031852</v>
      </c>
    </row>
    <row r="462" spans="8:9" x14ac:dyDescent="0.2">
      <c r="H462">
        <v>137</v>
      </c>
      <c r="I462">
        <v>452.88006676515982</v>
      </c>
    </row>
    <row r="463" spans="8:9" x14ac:dyDescent="0.2">
      <c r="H463">
        <v>138</v>
      </c>
      <c r="I463">
        <v>455.00253101886744</v>
      </c>
    </row>
    <row r="464" spans="8:9" x14ac:dyDescent="0.2">
      <c r="H464">
        <v>139</v>
      </c>
      <c r="I464">
        <v>456.42991084021082</v>
      </c>
    </row>
    <row r="465" spans="8:9" x14ac:dyDescent="0.2">
      <c r="H465">
        <v>140</v>
      </c>
      <c r="I465">
        <v>457.89289259947935</v>
      </c>
    </row>
    <row r="466" spans="8:9" x14ac:dyDescent="0.2">
      <c r="H466">
        <v>141</v>
      </c>
      <c r="I466">
        <v>458.71268807059874</v>
      </c>
    </row>
    <row r="467" spans="8:9" x14ac:dyDescent="0.2">
      <c r="H467">
        <v>142</v>
      </c>
      <c r="I467">
        <v>459.42917056509054</v>
      </c>
    </row>
    <row r="468" spans="8:9" x14ac:dyDescent="0.2">
      <c r="H468">
        <v>143</v>
      </c>
      <c r="I468">
        <v>459.23747914569498</v>
      </c>
    </row>
    <row r="469" spans="8:9" x14ac:dyDescent="0.2">
      <c r="H469">
        <v>144</v>
      </c>
      <c r="I469">
        <v>459.67256337275529</v>
      </c>
    </row>
    <row r="470" spans="8:9" x14ac:dyDescent="0.2">
      <c r="H470">
        <v>145</v>
      </c>
      <c r="I470">
        <v>459.69060686008078</v>
      </c>
    </row>
    <row r="471" spans="8:9" x14ac:dyDescent="0.2">
      <c r="H471">
        <v>146</v>
      </c>
      <c r="I471">
        <v>460.40607983105696</v>
      </c>
    </row>
    <row r="472" spans="8:9" x14ac:dyDescent="0.2">
      <c r="H472">
        <v>147</v>
      </c>
      <c r="I472">
        <v>462.54651397433054</v>
      </c>
    </row>
    <row r="473" spans="8:9" x14ac:dyDescent="0.2">
      <c r="H473">
        <v>148</v>
      </c>
      <c r="I473">
        <v>464.92101533302275</v>
      </c>
    </row>
    <row r="474" spans="8:9" x14ac:dyDescent="0.2">
      <c r="H474">
        <v>149</v>
      </c>
      <c r="I474">
        <v>468.22612962808751</v>
      </c>
    </row>
    <row r="475" spans="8:9" x14ac:dyDescent="0.2">
      <c r="H475">
        <v>150</v>
      </c>
      <c r="I475">
        <v>471.14347566326512</v>
      </c>
    </row>
    <row r="476" spans="8:9" x14ac:dyDescent="0.2">
      <c r="H476">
        <v>151</v>
      </c>
      <c r="I476">
        <v>473.61433626105082</v>
      </c>
    </row>
    <row r="477" spans="8:9" x14ac:dyDescent="0.2">
      <c r="H477">
        <v>152</v>
      </c>
      <c r="I477">
        <v>476.12008734059947</v>
      </c>
    </row>
    <row r="478" spans="8:9" x14ac:dyDescent="0.2">
      <c r="H478">
        <v>153</v>
      </c>
      <c r="I478">
        <v>477.79914356768501</v>
      </c>
    </row>
    <row r="479" spans="8:9" x14ac:dyDescent="0.2">
      <c r="H479">
        <v>154</v>
      </c>
      <c r="I479">
        <v>479.30209734096093</v>
      </c>
    </row>
    <row r="480" spans="8:9" x14ac:dyDescent="0.2">
      <c r="H480">
        <v>155</v>
      </c>
      <c r="I480">
        <v>481.04873984271796</v>
      </c>
    </row>
    <row r="481" spans="8:9" x14ac:dyDescent="0.2">
      <c r="H481">
        <v>156</v>
      </c>
      <c r="I481">
        <v>482.89908781021472</v>
      </c>
    </row>
    <row r="482" spans="8:9" x14ac:dyDescent="0.2">
      <c r="H482">
        <v>157</v>
      </c>
      <c r="I482">
        <v>486.070080428295</v>
      </c>
    </row>
    <row r="483" spans="8:9" x14ac:dyDescent="0.2">
      <c r="H483">
        <v>158</v>
      </c>
      <c r="I483">
        <v>487.87673062936568</v>
      </c>
    </row>
    <row r="484" spans="8:9" x14ac:dyDescent="0.2">
      <c r="H484">
        <v>159</v>
      </c>
      <c r="I484">
        <v>489.59111082125372</v>
      </c>
    </row>
    <row r="485" spans="8:9" x14ac:dyDescent="0.2">
      <c r="H485">
        <v>160</v>
      </c>
      <c r="I485">
        <v>491.9976425977851</v>
      </c>
    </row>
    <row r="486" spans="8:9" x14ac:dyDescent="0.2">
      <c r="H486">
        <v>161</v>
      </c>
      <c r="I486">
        <v>497.20419073098367</v>
      </c>
    </row>
    <row r="487" spans="8:9" x14ac:dyDescent="0.2">
      <c r="H487">
        <v>162</v>
      </c>
      <c r="I487">
        <v>501.61159264702746</v>
      </c>
    </row>
    <row r="488" spans="8:9" x14ac:dyDescent="0.2">
      <c r="H488">
        <v>163</v>
      </c>
      <c r="I488">
        <v>504.71264029173312</v>
      </c>
    </row>
    <row r="489" spans="8:9" x14ac:dyDescent="0.2">
      <c r="H489">
        <v>164</v>
      </c>
      <c r="I489">
        <v>507.76912275722106</v>
      </c>
    </row>
    <row r="490" spans="8:9" x14ac:dyDescent="0.2">
      <c r="H490">
        <v>165</v>
      </c>
      <c r="I490">
        <v>511.53210914286723</v>
      </c>
    </row>
    <row r="491" spans="8:9" x14ac:dyDescent="0.2">
      <c r="H491">
        <v>166</v>
      </c>
      <c r="I491">
        <v>517.08896139063881</v>
      </c>
    </row>
    <row r="492" spans="8:9" x14ac:dyDescent="0.2">
      <c r="H492">
        <v>167</v>
      </c>
      <c r="I492">
        <v>522.7632069392937</v>
      </c>
    </row>
    <row r="493" spans="8:9" x14ac:dyDescent="0.2">
      <c r="H493">
        <v>168</v>
      </c>
      <c r="I493">
        <v>526.71051153954159</v>
      </c>
    </row>
    <row r="494" spans="8:9" x14ac:dyDescent="0.2">
      <c r="H494">
        <v>169</v>
      </c>
      <c r="I494">
        <v>528.39782161377468</v>
      </c>
    </row>
    <row r="495" spans="8:9" x14ac:dyDescent="0.2">
      <c r="H495">
        <v>170</v>
      </c>
      <c r="I495">
        <v>529.40073334619547</v>
      </c>
    </row>
    <row r="496" spans="8:9" x14ac:dyDescent="0.2">
      <c r="H496">
        <v>171</v>
      </c>
      <c r="I496">
        <v>532.19848701292631</v>
      </c>
    </row>
    <row r="497" spans="8:9" x14ac:dyDescent="0.2">
      <c r="H497">
        <v>172</v>
      </c>
      <c r="I497">
        <v>534.72274126357547</v>
      </c>
    </row>
    <row r="498" spans="8:9" x14ac:dyDescent="0.2">
      <c r="H498">
        <v>173</v>
      </c>
      <c r="I498">
        <v>536.65453921323979</v>
      </c>
    </row>
    <row r="499" spans="8:9" x14ac:dyDescent="0.2">
      <c r="H499">
        <v>174</v>
      </c>
      <c r="I499">
        <v>540.38098426420447</v>
      </c>
    </row>
    <row r="500" spans="8:9" x14ac:dyDescent="0.2">
      <c r="H500">
        <v>175</v>
      </c>
      <c r="I500">
        <v>542.69814931542351</v>
      </c>
    </row>
    <row r="501" spans="8:9" x14ac:dyDescent="0.2">
      <c r="H501">
        <v>176</v>
      </c>
      <c r="I501">
        <v>544.0941656140543</v>
      </c>
    </row>
    <row r="502" spans="8:9" x14ac:dyDescent="0.2">
      <c r="H502">
        <v>177</v>
      </c>
      <c r="I502">
        <v>547.28778352493168</v>
      </c>
    </row>
    <row r="503" spans="8:9" x14ac:dyDescent="0.2">
      <c r="H503">
        <v>178</v>
      </c>
      <c r="I503">
        <v>551.12481022608119</v>
      </c>
    </row>
    <row r="504" spans="8:9" x14ac:dyDescent="0.2">
      <c r="H504">
        <v>179</v>
      </c>
      <c r="I504">
        <v>554.04205442903071</v>
      </c>
    </row>
    <row r="505" spans="8:9" x14ac:dyDescent="0.2">
      <c r="H505">
        <v>180</v>
      </c>
      <c r="I505">
        <v>555.73731715421741</v>
      </c>
    </row>
    <row r="506" spans="8:9" x14ac:dyDescent="0.2">
      <c r="H506">
        <v>181</v>
      </c>
      <c r="I506">
        <v>556.41209100794072</v>
      </c>
    </row>
    <row r="507" spans="8:9" x14ac:dyDescent="0.2">
      <c r="H507">
        <v>182</v>
      </c>
      <c r="I507">
        <v>557.38247835355344</v>
      </c>
    </row>
    <row r="508" spans="8:9" x14ac:dyDescent="0.2">
      <c r="H508">
        <v>183</v>
      </c>
      <c r="I508">
        <v>558.88058030160187</v>
      </c>
    </row>
    <row r="509" spans="8:9" x14ac:dyDescent="0.2">
      <c r="H509">
        <v>184</v>
      </c>
      <c r="I509">
        <v>561.18932644871779</v>
      </c>
    </row>
    <row r="510" spans="8:9" x14ac:dyDescent="0.2">
      <c r="H510">
        <v>185</v>
      </c>
      <c r="I510">
        <v>562.90706883219468</v>
      </c>
    </row>
    <row r="511" spans="8:9" x14ac:dyDescent="0.2">
      <c r="H511">
        <v>186</v>
      </c>
      <c r="I511">
        <v>568.10276303791795</v>
      </c>
    </row>
    <row r="512" spans="8:9" x14ac:dyDescent="0.2">
      <c r="H512">
        <v>187</v>
      </c>
      <c r="I512">
        <v>572.96564237918335</v>
      </c>
    </row>
    <row r="513" spans="8:9" x14ac:dyDescent="0.2">
      <c r="H513">
        <v>188</v>
      </c>
      <c r="I513">
        <v>577.73866844007568</v>
      </c>
    </row>
    <row r="514" spans="8:9" x14ac:dyDescent="0.2">
      <c r="H514">
        <v>189</v>
      </c>
      <c r="I514">
        <v>582.67134371968837</v>
      </c>
    </row>
    <row r="515" spans="8:9" x14ac:dyDescent="0.2">
      <c r="H515">
        <v>190</v>
      </c>
      <c r="I515">
        <v>585.90996949768305</v>
      </c>
    </row>
    <row r="516" spans="8:9" x14ac:dyDescent="0.2">
      <c r="H516">
        <v>191</v>
      </c>
      <c r="I516">
        <v>585.69499553123558</v>
      </c>
    </row>
    <row r="517" spans="8:9" x14ac:dyDescent="0.2">
      <c r="H517">
        <v>192</v>
      </c>
      <c r="I517">
        <v>585.17508603436363</v>
      </c>
    </row>
    <row r="518" spans="8:9" x14ac:dyDescent="0.2">
      <c r="H518">
        <v>193</v>
      </c>
      <c r="I518">
        <v>584.69551247413949</v>
      </c>
    </row>
    <row r="519" spans="8:9" x14ac:dyDescent="0.2">
      <c r="H519">
        <v>194</v>
      </c>
      <c r="I519">
        <v>587.78249024149989</v>
      </c>
    </row>
    <row r="520" spans="8:9" x14ac:dyDescent="0.2">
      <c r="H520">
        <v>195</v>
      </c>
      <c r="I520">
        <v>593.73505715172166</v>
      </c>
    </row>
    <row r="521" spans="8:9" x14ac:dyDescent="0.2">
      <c r="H521">
        <v>196</v>
      </c>
      <c r="I521">
        <v>600.7800042403843</v>
      </c>
    </row>
    <row r="522" spans="8:9" x14ac:dyDescent="0.2">
      <c r="H522">
        <v>197</v>
      </c>
      <c r="I522">
        <v>605.42086426582659</v>
      </c>
    </row>
    <row r="523" spans="8:9" x14ac:dyDescent="0.2">
      <c r="H523">
        <v>198</v>
      </c>
      <c r="I523">
        <v>611.71746038992546</v>
      </c>
    </row>
    <row r="524" spans="8:9" x14ac:dyDescent="0.2">
      <c r="H524">
        <v>199</v>
      </c>
      <c r="I524">
        <v>615.9658106760312</v>
      </c>
    </row>
    <row r="525" spans="8:9" x14ac:dyDescent="0.2">
      <c r="H525">
        <v>200</v>
      </c>
      <c r="I525">
        <v>620.5747490264929</v>
      </c>
    </row>
    <row r="526" spans="8:9" x14ac:dyDescent="0.2">
      <c r="H526">
        <v>201</v>
      </c>
      <c r="I526">
        <v>625.70763921948367</v>
      </c>
    </row>
    <row r="527" spans="8:9" x14ac:dyDescent="0.2">
      <c r="H527">
        <v>202</v>
      </c>
      <c r="I527">
        <v>629.99827676303482</v>
      </c>
    </row>
    <row r="528" spans="8:9" x14ac:dyDescent="0.2">
      <c r="H528">
        <v>203</v>
      </c>
      <c r="I528">
        <v>631.95552697191351</v>
      </c>
    </row>
    <row r="529" spans="8:9" x14ac:dyDescent="0.2">
      <c r="H529">
        <v>204</v>
      </c>
      <c r="I529">
        <v>632.17552697191354</v>
      </c>
    </row>
    <row r="530" spans="8:9" x14ac:dyDescent="0.2">
      <c r="H530">
        <v>205</v>
      </c>
      <c r="I530">
        <v>634.83066418519559</v>
      </c>
    </row>
    <row r="531" spans="8:9" x14ac:dyDescent="0.2">
      <c r="H531">
        <v>206</v>
      </c>
      <c r="I531">
        <v>638.10929217402884</v>
      </c>
    </row>
    <row r="532" spans="8:9" x14ac:dyDescent="0.2">
      <c r="H532">
        <v>207</v>
      </c>
      <c r="I532">
        <v>640.6026819089858</v>
      </c>
    </row>
    <row r="533" spans="8:9" x14ac:dyDescent="0.2">
      <c r="H533">
        <v>208</v>
      </c>
      <c r="I533">
        <v>644.57594119586713</v>
      </c>
    </row>
    <row r="534" spans="8:9" x14ac:dyDescent="0.2">
      <c r="H534">
        <v>209</v>
      </c>
      <c r="I534">
        <v>648.43618549596613</v>
      </c>
    </row>
    <row r="535" spans="8:9" x14ac:dyDescent="0.2">
      <c r="H535">
        <v>210</v>
      </c>
      <c r="I535">
        <v>652.25581104199557</v>
      </c>
    </row>
    <row r="536" spans="8:9" x14ac:dyDescent="0.2">
      <c r="H536">
        <v>211</v>
      </c>
      <c r="I536">
        <v>655.3115977050594</v>
      </c>
    </row>
    <row r="537" spans="8:9" x14ac:dyDescent="0.2">
      <c r="H537">
        <v>212</v>
      </c>
      <c r="I537">
        <v>656.88186058092856</v>
      </c>
    </row>
    <row r="538" spans="8:9" x14ac:dyDescent="0.2">
      <c r="H538">
        <v>213</v>
      </c>
      <c r="I538">
        <v>661.2670564886464</v>
      </c>
    </row>
    <row r="539" spans="8:9" x14ac:dyDescent="0.2">
      <c r="H539">
        <v>214</v>
      </c>
      <c r="I539">
        <v>665.54754529933393</v>
      </c>
    </row>
    <row r="540" spans="8:9" x14ac:dyDescent="0.2">
      <c r="H540">
        <v>215</v>
      </c>
      <c r="I540">
        <v>667.82939891711214</v>
      </c>
    </row>
    <row r="541" spans="8:9" x14ac:dyDescent="0.2">
      <c r="H541">
        <v>216</v>
      </c>
      <c r="I541">
        <v>670.96218333245565</v>
      </c>
    </row>
    <row r="542" spans="8:9" x14ac:dyDescent="0.2">
      <c r="H542">
        <v>217</v>
      </c>
      <c r="I542">
        <v>674.41344815745163</v>
      </c>
    </row>
    <row r="543" spans="8:9" x14ac:dyDescent="0.2">
      <c r="H543">
        <v>218</v>
      </c>
      <c r="I543">
        <v>679.11508788084359</v>
      </c>
    </row>
    <row r="544" spans="8:9" x14ac:dyDescent="0.2">
      <c r="H544">
        <v>219</v>
      </c>
      <c r="I544">
        <v>684.57127800479759</v>
      </c>
    </row>
    <row r="545" spans="8:9" x14ac:dyDescent="0.2">
      <c r="H545">
        <v>220</v>
      </c>
      <c r="I545">
        <v>688.98179690602353</v>
      </c>
    </row>
    <row r="546" spans="8:9" x14ac:dyDescent="0.2">
      <c r="H546">
        <v>221</v>
      </c>
      <c r="I546">
        <v>694.62425820312808</v>
      </c>
    </row>
    <row r="547" spans="8:9" x14ac:dyDescent="0.2">
      <c r="H547">
        <v>222</v>
      </c>
      <c r="I547">
        <v>701.76160937859697</v>
      </c>
    </row>
    <row r="548" spans="8:9" x14ac:dyDescent="0.2">
      <c r="H548">
        <v>223</v>
      </c>
      <c r="I548">
        <v>706.33555374736568</v>
      </c>
    </row>
    <row r="549" spans="8:9" x14ac:dyDescent="0.2">
      <c r="H549">
        <v>224</v>
      </c>
      <c r="I549">
        <v>711.09668706984985</v>
      </c>
    </row>
    <row r="550" spans="8:9" x14ac:dyDescent="0.2">
      <c r="H550">
        <v>225</v>
      </c>
      <c r="I550">
        <v>715.89569752356203</v>
      </c>
    </row>
    <row r="551" spans="8:9" x14ac:dyDescent="0.2">
      <c r="H551">
        <v>226</v>
      </c>
      <c r="I551">
        <v>718.99339746489454</v>
      </c>
    </row>
    <row r="552" spans="8:9" x14ac:dyDescent="0.2">
      <c r="H552">
        <v>227</v>
      </c>
      <c r="I552">
        <v>721.3575589777962</v>
      </c>
    </row>
    <row r="553" spans="8:9" x14ac:dyDescent="0.2">
      <c r="H553">
        <v>228</v>
      </c>
      <c r="I553">
        <v>720.69943015112506</v>
      </c>
    </row>
    <row r="554" spans="8:9" x14ac:dyDescent="0.2">
      <c r="H554">
        <v>229</v>
      </c>
      <c r="I554">
        <v>721.72234123936687</v>
      </c>
    </row>
    <row r="555" spans="8:9" x14ac:dyDescent="0.2">
      <c r="H555">
        <v>230</v>
      </c>
      <c r="I555">
        <v>723.83142356071312</v>
      </c>
    </row>
    <row r="556" spans="8:9" x14ac:dyDescent="0.2">
      <c r="H556">
        <v>231</v>
      </c>
      <c r="I556">
        <v>728.51844224443346</v>
      </c>
    </row>
    <row r="557" spans="8:9" x14ac:dyDescent="0.2">
      <c r="H557">
        <v>232</v>
      </c>
      <c r="I557">
        <v>733.06573583255351</v>
      </c>
    </row>
    <row r="558" spans="8:9" x14ac:dyDescent="0.2">
      <c r="H558">
        <v>233</v>
      </c>
      <c r="I558">
        <v>738.88769713054796</v>
      </c>
    </row>
    <row r="559" spans="8:9" x14ac:dyDescent="0.2">
      <c r="H559">
        <v>234</v>
      </c>
      <c r="I559">
        <v>744.26722562247039</v>
      </c>
    </row>
    <row r="560" spans="8:9" x14ac:dyDescent="0.2">
      <c r="H560">
        <v>235</v>
      </c>
      <c r="I560">
        <v>749.66456786645415</v>
      </c>
    </row>
    <row r="561" spans="8:9" x14ac:dyDescent="0.2">
      <c r="H561">
        <v>236</v>
      </c>
      <c r="I561">
        <v>756.45706532295901</v>
      </c>
    </row>
    <row r="562" spans="8:9" x14ac:dyDescent="0.2">
      <c r="H562">
        <v>237</v>
      </c>
      <c r="I562">
        <v>763.18382643247821</v>
      </c>
    </row>
    <row r="563" spans="8:9" x14ac:dyDescent="0.2">
      <c r="H563">
        <v>238</v>
      </c>
      <c r="I563">
        <v>768.54760939107302</v>
      </c>
    </row>
    <row r="564" spans="8:9" x14ac:dyDescent="0.2">
      <c r="H564">
        <v>239</v>
      </c>
      <c r="I564">
        <v>771.14739317548981</v>
      </c>
    </row>
    <row r="565" spans="8:9" x14ac:dyDescent="0.2">
      <c r="H565">
        <v>240</v>
      </c>
      <c r="I565">
        <v>772.41022278661796</v>
      </c>
    </row>
    <row r="566" spans="8:9" x14ac:dyDescent="0.2">
      <c r="H566">
        <v>241</v>
      </c>
      <c r="I566">
        <v>773.93079518763386</v>
      </c>
    </row>
    <row r="567" spans="8:9" x14ac:dyDescent="0.2">
      <c r="H567">
        <v>242</v>
      </c>
      <c r="I567">
        <v>777.90393808405315</v>
      </c>
    </row>
    <row r="568" spans="8:9" x14ac:dyDescent="0.2">
      <c r="H568">
        <v>243</v>
      </c>
      <c r="I568">
        <v>781.35183504877261</v>
      </c>
    </row>
    <row r="569" spans="8:9" x14ac:dyDescent="0.2">
      <c r="H569">
        <v>244</v>
      </c>
      <c r="I569">
        <v>785.87501377453111</v>
      </c>
    </row>
    <row r="570" spans="8:9" x14ac:dyDescent="0.2">
      <c r="H570">
        <v>245</v>
      </c>
      <c r="I570">
        <v>791.28072485993312</v>
      </c>
    </row>
    <row r="571" spans="8:9" x14ac:dyDescent="0.2">
      <c r="H571">
        <v>246</v>
      </c>
      <c r="I571">
        <v>803.62085558786009</v>
      </c>
    </row>
    <row r="572" spans="8:9" x14ac:dyDescent="0.2">
      <c r="H572">
        <v>247</v>
      </c>
      <c r="I572">
        <v>814.44002551267931</v>
      </c>
    </row>
    <row r="573" spans="8:9" x14ac:dyDescent="0.2">
      <c r="H573">
        <v>248</v>
      </c>
      <c r="I573">
        <v>827.91558589792066</v>
      </c>
    </row>
    <row r="574" spans="8:9" x14ac:dyDescent="0.2">
      <c r="H574">
        <v>249</v>
      </c>
      <c r="I574">
        <v>835.31450755779599</v>
      </c>
    </row>
    <row r="575" spans="8:9" x14ac:dyDescent="0.2">
      <c r="H575">
        <v>250</v>
      </c>
      <c r="I575">
        <v>844.30115018261824</v>
      </c>
    </row>
    <row r="576" spans="8:9" x14ac:dyDescent="0.2">
      <c r="H576">
        <v>251</v>
      </c>
      <c r="I576">
        <v>851.79989203902448</v>
      </c>
    </row>
    <row r="577" spans="8:9" x14ac:dyDescent="0.2">
      <c r="H577">
        <v>252</v>
      </c>
      <c r="I577">
        <v>857.51479741285084</v>
      </c>
    </row>
    <row r="578" spans="8:9" x14ac:dyDescent="0.2">
      <c r="H578">
        <v>253</v>
      </c>
      <c r="I578">
        <v>860.24003440638296</v>
      </c>
    </row>
    <row r="579" spans="8:9" x14ac:dyDescent="0.2">
      <c r="H579">
        <v>254</v>
      </c>
      <c r="I579">
        <v>864.87853358185555</v>
      </c>
    </row>
    <row r="580" spans="8:9" x14ac:dyDescent="0.2">
      <c r="H580">
        <v>255</v>
      </c>
      <c r="I580">
        <v>872.05202529043584</v>
      </c>
    </row>
    <row r="581" spans="8:9" x14ac:dyDescent="0.2">
      <c r="H581">
        <v>256</v>
      </c>
      <c r="I581">
        <v>882.51034977115978</v>
      </c>
    </row>
    <row r="582" spans="8:9" x14ac:dyDescent="0.2">
      <c r="H582">
        <v>257</v>
      </c>
      <c r="I582">
        <v>891.57293291910014</v>
      </c>
    </row>
    <row r="583" spans="8:9" x14ac:dyDescent="0.2">
      <c r="H583">
        <v>258</v>
      </c>
      <c r="I583">
        <v>905.94927420617842</v>
      </c>
    </row>
    <row r="584" spans="8:9" x14ac:dyDescent="0.2">
      <c r="H584">
        <v>259</v>
      </c>
      <c r="I584">
        <v>916.08013731113715</v>
      </c>
    </row>
    <row r="585" spans="8:9" x14ac:dyDescent="0.2">
      <c r="H585">
        <v>260</v>
      </c>
      <c r="I585">
        <v>921.06506991530614</v>
      </c>
    </row>
    <row r="586" spans="8:9" x14ac:dyDescent="0.2">
      <c r="H586">
        <v>261</v>
      </c>
      <c r="I586">
        <v>927.4027023627641</v>
      </c>
    </row>
    <row r="587" spans="8:9" x14ac:dyDescent="0.2">
      <c r="H587">
        <v>262</v>
      </c>
      <c r="I587">
        <v>937.1375208459192</v>
      </c>
    </row>
    <row r="588" spans="8:9" x14ac:dyDescent="0.2">
      <c r="H588">
        <v>263</v>
      </c>
      <c r="I588">
        <v>942.52667319389502</v>
      </c>
    </row>
    <row r="589" spans="8:9" x14ac:dyDescent="0.2">
      <c r="H589">
        <v>264</v>
      </c>
      <c r="I589">
        <v>949.03185190233592</v>
      </c>
    </row>
    <row r="590" spans="8:9" x14ac:dyDescent="0.2">
      <c r="H590">
        <v>265</v>
      </c>
      <c r="I590">
        <v>952.61583464323326</v>
      </c>
    </row>
    <row r="591" spans="8:9" x14ac:dyDescent="0.2">
      <c r="H591">
        <v>266</v>
      </c>
      <c r="I591">
        <v>953.68817531094771</v>
      </c>
    </row>
    <row r="592" spans="8:9" x14ac:dyDescent="0.2">
      <c r="H592">
        <v>267</v>
      </c>
      <c r="I592">
        <v>955.38958120897644</v>
      </c>
    </row>
    <row r="593" spans="8:9" x14ac:dyDescent="0.2">
      <c r="H593">
        <v>268</v>
      </c>
      <c r="I593">
        <v>956.22847291582264</v>
      </c>
    </row>
    <row r="594" spans="8:9" x14ac:dyDescent="0.2">
      <c r="H594">
        <v>269</v>
      </c>
      <c r="I594">
        <v>957.63729077790492</v>
      </c>
    </row>
    <row r="595" spans="8:9" x14ac:dyDescent="0.2">
      <c r="H595">
        <v>270</v>
      </c>
      <c r="I595">
        <v>961.79995539917206</v>
      </c>
    </row>
    <row r="596" spans="8:9" x14ac:dyDescent="0.2">
      <c r="H596">
        <v>271</v>
      </c>
      <c r="I596">
        <v>964.52928329213</v>
      </c>
    </row>
    <row r="597" spans="8:9" x14ac:dyDescent="0.2">
      <c r="H597">
        <v>272</v>
      </c>
      <c r="I597">
        <v>967.85654499866496</v>
      </c>
    </row>
    <row r="598" spans="8:9" x14ac:dyDescent="0.2">
      <c r="H598">
        <v>273</v>
      </c>
      <c r="I598">
        <v>968.95108623466388</v>
      </c>
    </row>
    <row r="599" spans="8:9" x14ac:dyDescent="0.2">
      <c r="H599">
        <v>274</v>
      </c>
      <c r="I599">
        <v>972.51959814510872</v>
      </c>
    </row>
    <row r="600" spans="8:9" x14ac:dyDescent="0.2">
      <c r="H600">
        <v>275</v>
      </c>
      <c r="I600">
        <v>969.96095935067342</v>
      </c>
    </row>
    <row r="601" spans="8:9" x14ac:dyDescent="0.2">
      <c r="H601">
        <v>276</v>
      </c>
      <c r="I601">
        <v>971.30938298156968</v>
      </c>
    </row>
    <row r="602" spans="8:9" x14ac:dyDescent="0.2">
      <c r="H602">
        <v>277</v>
      </c>
      <c r="I602">
        <v>971.18793916667516</v>
      </c>
    </row>
    <row r="603" spans="8:9" x14ac:dyDescent="0.2">
      <c r="H603">
        <v>278</v>
      </c>
      <c r="I603">
        <v>970.96370757884188</v>
      </c>
    </row>
    <row r="604" spans="8:9" x14ac:dyDescent="0.2">
      <c r="H604">
        <v>279</v>
      </c>
      <c r="I604">
        <v>974.53619929688364</v>
      </c>
    </row>
    <row r="605" spans="8:9" x14ac:dyDescent="0.2">
      <c r="H605">
        <v>280</v>
      </c>
      <c r="I605">
        <v>976.66103045561806</v>
      </c>
    </row>
    <row r="606" spans="8:9" x14ac:dyDescent="0.2">
      <c r="H606">
        <v>281</v>
      </c>
      <c r="I606">
        <v>979.38081713480256</v>
      </c>
    </row>
    <row r="607" spans="8:9" x14ac:dyDescent="0.2">
      <c r="H607">
        <v>282</v>
      </c>
      <c r="I607">
        <v>981.89399101421259</v>
      </c>
    </row>
    <row r="608" spans="8:9" x14ac:dyDescent="0.2">
      <c r="H608">
        <v>283</v>
      </c>
      <c r="I608">
        <v>983.89181419803822</v>
      </c>
    </row>
    <row r="609" spans="8:9" x14ac:dyDescent="0.2">
      <c r="H609">
        <v>284</v>
      </c>
      <c r="I609">
        <v>984.76066446797677</v>
      </c>
    </row>
    <row r="610" spans="8:9" x14ac:dyDescent="0.2">
      <c r="H610">
        <v>285</v>
      </c>
      <c r="I610">
        <v>986.89880886335959</v>
      </c>
    </row>
    <row r="611" spans="8:9" x14ac:dyDescent="0.2">
      <c r="H611">
        <v>286</v>
      </c>
      <c r="I611">
        <v>991.35337674147206</v>
      </c>
    </row>
    <row r="612" spans="8:9" x14ac:dyDescent="0.2">
      <c r="H612">
        <v>287</v>
      </c>
      <c r="I612">
        <v>1005.9658790288751</v>
      </c>
    </row>
    <row r="613" spans="8:9" x14ac:dyDescent="0.2">
      <c r="H613">
        <v>288</v>
      </c>
      <c r="I613">
        <v>1009.9143687264472</v>
      </c>
    </row>
    <row r="614" spans="8:9" x14ac:dyDescent="0.2">
      <c r="H614">
        <v>289</v>
      </c>
      <c r="I614">
        <v>1010.1643687264472</v>
      </c>
    </row>
    <row r="615" spans="8:9" x14ac:dyDescent="0.2">
      <c r="H615">
        <v>290</v>
      </c>
      <c r="I615">
        <v>1013.1948618326264</v>
      </c>
    </row>
    <row r="616" spans="8:9" x14ac:dyDescent="0.2">
      <c r="H616">
        <v>291</v>
      </c>
      <c r="I616">
        <v>1017.5488412799569</v>
      </c>
    </row>
    <row r="617" spans="8:9" x14ac:dyDescent="0.2">
      <c r="H617">
        <v>292</v>
      </c>
      <c r="I617">
        <v>1015.4039691767571</v>
      </c>
    </row>
    <row r="618" spans="8:9" x14ac:dyDescent="0.2">
      <c r="H618">
        <v>293</v>
      </c>
      <c r="I618">
        <v>1016.5751847336046</v>
      </c>
    </row>
    <row r="619" spans="8:9" x14ac:dyDescent="0.2">
      <c r="H619">
        <v>294</v>
      </c>
      <c r="I619">
        <v>1020.3753593986456</v>
      </c>
    </row>
    <row r="620" spans="8:9" x14ac:dyDescent="0.2">
      <c r="H620">
        <v>295</v>
      </c>
      <c r="I620">
        <v>1026.2473303393983</v>
      </c>
    </row>
    <row r="621" spans="8:9" x14ac:dyDescent="0.2">
      <c r="H621">
        <v>296</v>
      </c>
      <c r="I621">
        <v>1034.6935927830118</v>
      </c>
    </row>
    <row r="622" spans="8:9" x14ac:dyDescent="0.2">
      <c r="H622">
        <v>297</v>
      </c>
      <c r="I622">
        <v>1041.6763743397098</v>
      </c>
    </row>
    <row r="623" spans="8:9" x14ac:dyDescent="0.2">
      <c r="H623">
        <v>298</v>
      </c>
      <c r="I623">
        <v>1043.8397889012194</v>
      </c>
    </row>
    <row r="624" spans="8:9" x14ac:dyDescent="0.2">
      <c r="H624">
        <v>299</v>
      </c>
      <c r="I624">
        <v>1044.0941878801095</v>
      </c>
    </row>
    <row r="625" spans="8:9" x14ac:dyDescent="0.2">
      <c r="H625">
        <v>300</v>
      </c>
      <c r="I625">
        <v>1045.1482920679896</v>
      </c>
    </row>
    <row r="626" spans="8:9" x14ac:dyDescent="0.2">
      <c r="H626">
        <v>301</v>
      </c>
      <c r="I626">
        <v>1046.5025900184712</v>
      </c>
    </row>
    <row r="627" spans="8:9" x14ac:dyDescent="0.2">
      <c r="H627">
        <v>302</v>
      </c>
      <c r="I627">
        <v>1046.099278723462</v>
      </c>
    </row>
  </sheetData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7"/>
  <sheetViews>
    <sheetView topLeftCell="A203" workbookViewId="0">
      <selection activeCell="C234" sqref="C234"/>
    </sheetView>
  </sheetViews>
  <sheetFormatPr baseColWidth="10" defaultRowHeight="16" x14ac:dyDescent="0.2"/>
  <sheetData>
    <row r="1" spans="1:2" x14ac:dyDescent="0.2">
      <c r="A1" t="s">
        <v>0</v>
      </c>
      <c r="B1" t="s">
        <v>425</v>
      </c>
    </row>
    <row r="2" spans="1:2" x14ac:dyDescent="0.2">
      <c r="A2" s="1">
        <v>37226</v>
      </c>
      <c r="B2">
        <v>51.49</v>
      </c>
    </row>
    <row r="3" spans="1:2" x14ac:dyDescent="0.2">
      <c r="A3" s="1">
        <v>37257</v>
      </c>
      <c r="B3">
        <v>52.28</v>
      </c>
    </row>
    <row r="4" spans="1:2" x14ac:dyDescent="0.2">
      <c r="A4" s="1">
        <v>37288</v>
      </c>
      <c r="B4">
        <v>51.43</v>
      </c>
    </row>
    <row r="5" spans="1:2" x14ac:dyDescent="0.2">
      <c r="A5" s="1">
        <v>37316</v>
      </c>
      <c r="B5">
        <v>51.01</v>
      </c>
    </row>
    <row r="6" spans="1:2" x14ac:dyDescent="0.2">
      <c r="A6" s="1">
        <v>37347</v>
      </c>
      <c r="B6">
        <v>50.95</v>
      </c>
    </row>
    <row r="7" spans="1:2" x14ac:dyDescent="0.2">
      <c r="A7" s="1">
        <v>37377</v>
      </c>
      <c r="B7">
        <v>52.17</v>
      </c>
    </row>
    <row r="8" spans="1:2" x14ac:dyDescent="0.2">
      <c r="A8" s="1">
        <v>37408</v>
      </c>
      <c r="B8">
        <v>54.54</v>
      </c>
    </row>
    <row r="9" spans="1:2" x14ac:dyDescent="0.2">
      <c r="A9" s="1">
        <v>37438</v>
      </c>
      <c r="B9">
        <v>58.79</v>
      </c>
    </row>
    <row r="10" spans="1:2" x14ac:dyDescent="0.2">
      <c r="A10" s="1">
        <v>37469</v>
      </c>
      <c r="B10">
        <v>55.91</v>
      </c>
    </row>
    <row r="11" spans="1:2" x14ac:dyDescent="0.2">
      <c r="A11" s="1">
        <v>37500</v>
      </c>
      <c r="B11">
        <v>62.45</v>
      </c>
    </row>
    <row r="12" spans="1:2" x14ac:dyDescent="0.2">
      <c r="A12" s="1">
        <v>37530</v>
      </c>
      <c r="B12">
        <v>60.4</v>
      </c>
    </row>
    <row r="13" spans="1:2" x14ac:dyDescent="0.2">
      <c r="A13" s="1">
        <v>37561</v>
      </c>
      <c r="B13">
        <v>59.85</v>
      </c>
    </row>
    <row r="14" spans="1:2" x14ac:dyDescent="0.2">
      <c r="A14" s="1">
        <v>37591</v>
      </c>
      <c r="B14">
        <v>59.93</v>
      </c>
    </row>
    <row r="15" spans="1:2" x14ac:dyDescent="0.2">
      <c r="A15" s="1">
        <v>37622</v>
      </c>
      <c r="B15">
        <v>59.91</v>
      </c>
    </row>
    <row r="16" spans="1:2" x14ac:dyDescent="0.2">
      <c r="A16" s="1">
        <v>37653</v>
      </c>
      <c r="B16">
        <v>60.2</v>
      </c>
    </row>
    <row r="17" spans="1:2" x14ac:dyDescent="0.2">
      <c r="A17" s="1">
        <v>37681</v>
      </c>
      <c r="B17">
        <v>58.46</v>
      </c>
    </row>
    <row r="18" spans="1:2" x14ac:dyDescent="0.2">
      <c r="A18" s="1">
        <v>37712</v>
      </c>
      <c r="B18">
        <v>54.43</v>
      </c>
    </row>
    <row r="19" spans="1:2" x14ac:dyDescent="0.2">
      <c r="A19" s="1">
        <v>37742</v>
      </c>
      <c r="B19">
        <v>54.96</v>
      </c>
    </row>
    <row r="20" spans="1:2" x14ac:dyDescent="0.2">
      <c r="A20" s="1">
        <v>37773</v>
      </c>
      <c r="B20">
        <v>54.42</v>
      </c>
    </row>
    <row r="21" spans="1:2" x14ac:dyDescent="0.2">
      <c r="A21" s="1">
        <v>37803</v>
      </c>
      <c r="B21">
        <v>55.06</v>
      </c>
    </row>
    <row r="22" spans="1:2" x14ac:dyDescent="0.2">
      <c r="A22" s="1">
        <v>37834</v>
      </c>
      <c r="B22">
        <v>55.43</v>
      </c>
    </row>
    <row r="23" spans="1:2" x14ac:dyDescent="0.2">
      <c r="A23" s="1">
        <v>37865</v>
      </c>
      <c r="B23">
        <v>54.73</v>
      </c>
    </row>
    <row r="24" spans="1:2" x14ac:dyDescent="0.2">
      <c r="A24" s="1">
        <v>37895</v>
      </c>
      <c r="B24">
        <v>53.91</v>
      </c>
    </row>
    <row r="25" spans="1:2" x14ac:dyDescent="0.2">
      <c r="A25" s="1">
        <v>37926</v>
      </c>
      <c r="B25">
        <v>54.36</v>
      </c>
    </row>
    <row r="26" spans="1:2" x14ac:dyDescent="0.2">
      <c r="A26" s="1">
        <v>37956</v>
      </c>
      <c r="B26">
        <v>54.26</v>
      </c>
    </row>
    <row r="27" spans="1:2" x14ac:dyDescent="0.2">
      <c r="A27" s="1">
        <v>37987</v>
      </c>
      <c r="B27">
        <v>54.03</v>
      </c>
    </row>
    <row r="28" spans="1:2" x14ac:dyDescent="0.2">
      <c r="A28" s="1">
        <v>38018</v>
      </c>
      <c r="B28">
        <v>53.75</v>
      </c>
    </row>
    <row r="29" spans="1:2" x14ac:dyDescent="0.2">
      <c r="A29" s="1">
        <v>38047</v>
      </c>
      <c r="B29">
        <v>53.19</v>
      </c>
    </row>
    <row r="30" spans="1:2" x14ac:dyDescent="0.2">
      <c r="A30" s="1">
        <v>38078</v>
      </c>
      <c r="B30">
        <v>52.99</v>
      </c>
    </row>
    <row r="31" spans="1:2" x14ac:dyDescent="0.2">
      <c r="A31" s="1">
        <v>38108</v>
      </c>
      <c r="B31">
        <v>53.53</v>
      </c>
    </row>
    <row r="32" spans="1:2" x14ac:dyDescent="0.2">
      <c r="A32" s="1">
        <v>38139</v>
      </c>
      <c r="B32">
        <v>52.83</v>
      </c>
    </row>
    <row r="33" spans="1:2" x14ac:dyDescent="0.2">
      <c r="A33" s="1">
        <v>38169</v>
      </c>
      <c r="B33">
        <v>52.02</v>
      </c>
    </row>
    <row r="34" spans="1:2" x14ac:dyDescent="0.2">
      <c r="A34" s="1">
        <v>38200</v>
      </c>
      <c r="B34">
        <v>51.37</v>
      </c>
    </row>
    <row r="35" spans="1:2" x14ac:dyDescent="0.2">
      <c r="A35" s="1">
        <v>38231</v>
      </c>
      <c r="B35">
        <v>50.86</v>
      </c>
    </row>
    <row r="36" spans="1:2" x14ac:dyDescent="0.2">
      <c r="A36" s="1">
        <v>38261</v>
      </c>
      <c r="B36">
        <v>50.76</v>
      </c>
    </row>
    <row r="37" spans="1:2" x14ac:dyDescent="0.2">
      <c r="A37" s="1">
        <v>38292</v>
      </c>
      <c r="B37">
        <v>50.06</v>
      </c>
    </row>
    <row r="38" spans="1:2" x14ac:dyDescent="0.2">
      <c r="A38" s="1">
        <v>38322</v>
      </c>
      <c r="B38">
        <v>50.19</v>
      </c>
    </row>
    <row r="39" spans="1:2" x14ac:dyDescent="0.2">
      <c r="A39" s="1">
        <v>38353</v>
      </c>
      <c r="B39">
        <v>49.57</v>
      </c>
    </row>
    <row r="40" spans="1:2" x14ac:dyDescent="0.2">
      <c r="A40" s="1">
        <v>38384</v>
      </c>
      <c r="B40">
        <v>49.32</v>
      </c>
    </row>
    <row r="41" spans="1:2" x14ac:dyDescent="0.2">
      <c r="A41" s="1">
        <v>38412</v>
      </c>
      <c r="B41">
        <v>49.31</v>
      </c>
    </row>
    <row r="42" spans="1:2" x14ac:dyDescent="0.2">
      <c r="A42" s="1">
        <v>38443</v>
      </c>
      <c r="B42">
        <v>48.29</v>
      </c>
    </row>
    <row r="43" spans="1:2" x14ac:dyDescent="0.2">
      <c r="A43" s="1">
        <v>38473</v>
      </c>
      <c r="B43">
        <v>47.91</v>
      </c>
    </row>
    <row r="44" spans="1:2" x14ac:dyDescent="0.2">
      <c r="A44" s="1">
        <v>38504</v>
      </c>
      <c r="B44">
        <v>48.04</v>
      </c>
    </row>
    <row r="45" spans="1:2" x14ac:dyDescent="0.2">
      <c r="A45" s="1">
        <v>38534</v>
      </c>
      <c r="B45">
        <v>48.15</v>
      </c>
    </row>
    <row r="46" spans="1:2" x14ac:dyDescent="0.2">
      <c r="A46" s="1">
        <v>38565</v>
      </c>
      <c r="B46">
        <v>47.98</v>
      </c>
    </row>
    <row r="47" spans="1:2" x14ac:dyDescent="0.2">
      <c r="A47" s="1">
        <v>38596</v>
      </c>
      <c r="B47">
        <v>47.65</v>
      </c>
    </row>
    <row r="48" spans="1:2" x14ac:dyDescent="0.2">
      <c r="A48" s="1">
        <v>38626</v>
      </c>
      <c r="B48">
        <v>47.53</v>
      </c>
    </row>
    <row r="49" spans="1:2" x14ac:dyDescent="0.2">
      <c r="A49" s="1">
        <v>38657</v>
      </c>
      <c r="B49">
        <v>47.43</v>
      </c>
    </row>
    <row r="50" spans="1:2" x14ac:dyDescent="0.2">
      <c r="A50" s="1">
        <v>38687</v>
      </c>
      <c r="B50">
        <v>47.92</v>
      </c>
    </row>
    <row r="51" spans="1:2" x14ac:dyDescent="0.2">
      <c r="A51" s="1">
        <v>38718</v>
      </c>
      <c r="B51">
        <v>47.78</v>
      </c>
    </row>
    <row r="52" spans="1:2" x14ac:dyDescent="0.2">
      <c r="A52" s="1">
        <v>38749</v>
      </c>
      <c r="B52">
        <v>47.72</v>
      </c>
    </row>
    <row r="53" spans="1:2" x14ac:dyDescent="0.2">
      <c r="A53" s="1">
        <v>38777</v>
      </c>
      <c r="B53">
        <v>47.66</v>
      </c>
    </row>
    <row r="54" spans="1:2" x14ac:dyDescent="0.2">
      <c r="A54" s="1">
        <v>38808</v>
      </c>
      <c r="B54">
        <v>47.2</v>
      </c>
    </row>
    <row r="55" spans="1:2" x14ac:dyDescent="0.2">
      <c r="A55" s="1">
        <v>38838</v>
      </c>
      <c r="B55">
        <v>47.09</v>
      </c>
    </row>
    <row r="56" spans="1:2" x14ac:dyDescent="0.2">
      <c r="A56" s="1">
        <v>38869</v>
      </c>
      <c r="B56">
        <v>46.96</v>
      </c>
    </row>
    <row r="57" spans="1:2" x14ac:dyDescent="0.2">
      <c r="A57" s="1">
        <v>38899</v>
      </c>
      <c r="B57">
        <v>46.81</v>
      </c>
    </row>
    <row r="58" spans="1:2" x14ac:dyDescent="0.2">
      <c r="A58" s="1">
        <v>38930</v>
      </c>
      <c r="B58">
        <v>46.59</v>
      </c>
    </row>
    <row r="59" spans="1:2" x14ac:dyDescent="0.2">
      <c r="A59" s="1">
        <v>38961</v>
      </c>
      <c r="B59">
        <v>46.57</v>
      </c>
    </row>
    <row r="60" spans="1:2" x14ac:dyDescent="0.2">
      <c r="A60" s="1">
        <v>38991</v>
      </c>
      <c r="B60">
        <v>46.19</v>
      </c>
    </row>
    <row r="61" spans="1:2" x14ac:dyDescent="0.2">
      <c r="A61" s="1">
        <v>39022</v>
      </c>
      <c r="B61">
        <v>46.02</v>
      </c>
    </row>
    <row r="62" spans="1:2" x14ac:dyDescent="0.2">
      <c r="A62" s="1">
        <v>39052</v>
      </c>
      <c r="B62">
        <v>46.49</v>
      </c>
    </row>
    <row r="63" spans="1:2" x14ac:dyDescent="0.2">
      <c r="A63" s="1">
        <v>39083</v>
      </c>
      <c r="B63">
        <v>45.94</v>
      </c>
    </row>
    <row r="64" spans="1:2" x14ac:dyDescent="0.2">
      <c r="A64" s="1">
        <v>39114</v>
      </c>
      <c r="B64">
        <v>45.85</v>
      </c>
    </row>
    <row r="65" spans="1:2" x14ac:dyDescent="0.2">
      <c r="A65" s="1">
        <v>39142</v>
      </c>
      <c r="B65">
        <v>45.81</v>
      </c>
    </row>
    <row r="66" spans="1:2" x14ac:dyDescent="0.2">
      <c r="A66" s="1">
        <v>39173</v>
      </c>
      <c r="B66">
        <v>45.09</v>
      </c>
    </row>
    <row r="67" spans="1:2" x14ac:dyDescent="0.2">
      <c r="A67" s="1">
        <v>39203</v>
      </c>
      <c r="B67">
        <v>45.24</v>
      </c>
    </row>
    <row r="68" spans="1:2" x14ac:dyDescent="0.2">
      <c r="A68" s="1">
        <v>39234</v>
      </c>
      <c r="B68">
        <v>44.8</v>
      </c>
    </row>
    <row r="69" spans="1:2" x14ac:dyDescent="0.2">
      <c r="A69" s="1">
        <v>39264</v>
      </c>
      <c r="B69">
        <v>44.74</v>
      </c>
    </row>
    <row r="70" spans="1:2" x14ac:dyDescent="0.2">
      <c r="A70" s="1">
        <v>39295</v>
      </c>
      <c r="B70">
        <v>44.1</v>
      </c>
    </row>
    <row r="71" spans="1:2" x14ac:dyDescent="0.2">
      <c r="A71" s="1">
        <v>39326</v>
      </c>
      <c r="B71">
        <v>44.59</v>
      </c>
    </row>
    <row r="72" spans="1:2" x14ac:dyDescent="0.2">
      <c r="A72" s="1">
        <v>39356</v>
      </c>
      <c r="B72">
        <v>44.59</v>
      </c>
    </row>
    <row r="73" spans="1:2" x14ac:dyDescent="0.2">
      <c r="A73" s="1">
        <v>39387</v>
      </c>
      <c r="B73">
        <v>44.1</v>
      </c>
    </row>
    <row r="74" spans="1:2" x14ac:dyDescent="0.2">
      <c r="A74" s="1">
        <v>39417</v>
      </c>
      <c r="B74">
        <v>44.55</v>
      </c>
    </row>
    <row r="75" spans="1:2" x14ac:dyDescent="0.2">
      <c r="A75" s="1">
        <v>39448</v>
      </c>
      <c r="B75">
        <v>43.71</v>
      </c>
    </row>
    <row r="76" spans="1:2" x14ac:dyDescent="0.2">
      <c r="A76" s="1">
        <v>39479</v>
      </c>
      <c r="B76">
        <v>43.8</v>
      </c>
    </row>
    <row r="77" spans="1:2" x14ac:dyDescent="0.2">
      <c r="A77" s="1">
        <v>39508</v>
      </c>
      <c r="B77">
        <v>43</v>
      </c>
    </row>
    <row r="78" spans="1:2" x14ac:dyDescent="0.2">
      <c r="A78" s="1">
        <v>39539</v>
      </c>
      <c r="B78">
        <v>42.82</v>
      </c>
    </row>
    <row r="79" spans="1:2" x14ac:dyDescent="0.2">
      <c r="A79" s="1">
        <v>39569</v>
      </c>
      <c r="B79">
        <v>43.03</v>
      </c>
    </row>
    <row r="80" spans="1:2" x14ac:dyDescent="0.2">
      <c r="A80" s="1">
        <v>39600</v>
      </c>
      <c r="B80">
        <v>42.89</v>
      </c>
    </row>
    <row r="81" spans="1:2" x14ac:dyDescent="0.2">
      <c r="A81" s="1">
        <v>39630</v>
      </c>
      <c r="B81">
        <v>42.68</v>
      </c>
    </row>
    <row r="82" spans="1:2" x14ac:dyDescent="0.2">
      <c r="A82" s="1">
        <v>39661</v>
      </c>
      <c r="B82">
        <v>41.98</v>
      </c>
    </row>
    <row r="83" spans="1:2" x14ac:dyDescent="0.2">
      <c r="A83" s="1">
        <v>39692</v>
      </c>
      <c r="B83">
        <v>39.96</v>
      </c>
    </row>
    <row r="84" spans="1:2" x14ac:dyDescent="0.2">
      <c r="A84" s="1">
        <v>39722</v>
      </c>
      <c r="B84">
        <v>38.31</v>
      </c>
    </row>
    <row r="85" spans="1:2" x14ac:dyDescent="0.2">
      <c r="A85" s="1">
        <v>39753</v>
      </c>
      <c r="B85">
        <v>36.96</v>
      </c>
    </row>
    <row r="86" spans="1:2" x14ac:dyDescent="0.2">
      <c r="A86" s="1">
        <v>39783</v>
      </c>
      <c r="B86">
        <v>37.57</v>
      </c>
    </row>
    <row r="87" spans="1:2" x14ac:dyDescent="0.2">
      <c r="A87" s="1">
        <v>39814</v>
      </c>
      <c r="B87">
        <v>38.04</v>
      </c>
    </row>
    <row r="88" spans="1:2" x14ac:dyDescent="0.2">
      <c r="A88" s="1">
        <v>39845</v>
      </c>
      <c r="B88">
        <v>38</v>
      </c>
    </row>
    <row r="89" spans="1:2" x14ac:dyDescent="0.2">
      <c r="A89" s="1">
        <v>39873</v>
      </c>
      <c r="B89">
        <v>38.04</v>
      </c>
    </row>
    <row r="90" spans="1:2" x14ac:dyDescent="0.2">
      <c r="A90" s="1">
        <v>39904</v>
      </c>
      <c r="B90">
        <v>38.65</v>
      </c>
    </row>
    <row r="91" spans="1:2" x14ac:dyDescent="0.2">
      <c r="A91" s="1">
        <v>39934</v>
      </c>
      <c r="B91">
        <v>39.65</v>
      </c>
    </row>
    <row r="92" spans="1:2" x14ac:dyDescent="0.2">
      <c r="A92" s="1">
        <v>39965</v>
      </c>
      <c r="B92">
        <v>39.979999999999997</v>
      </c>
    </row>
    <row r="93" spans="1:2" x14ac:dyDescent="0.2">
      <c r="A93" s="1">
        <v>39995</v>
      </c>
      <c r="B93">
        <v>40.68</v>
      </c>
    </row>
    <row r="94" spans="1:2" x14ac:dyDescent="0.2">
      <c r="A94" s="1">
        <v>40026</v>
      </c>
      <c r="B94">
        <v>40.659999999999997</v>
      </c>
    </row>
    <row r="95" spans="1:2" x14ac:dyDescent="0.2">
      <c r="A95" s="1">
        <v>40057</v>
      </c>
      <c r="B95">
        <v>41.56</v>
      </c>
    </row>
    <row r="96" spans="1:2" x14ac:dyDescent="0.2">
      <c r="A96" s="1">
        <v>40087</v>
      </c>
      <c r="B96">
        <v>41.46</v>
      </c>
    </row>
    <row r="97" spans="1:2" x14ac:dyDescent="0.2">
      <c r="A97" s="1">
        <v>40118</v>
      </c>
      <c r="B97">
        <v>40.99</v>
      </c>
    </row>
    <row r="98" spans="1:2" x14ac:dyDescent="0.2">
      <c r="A98" s="1">
        <v>40148</v>
      </c>
      <c r="B98">
        <v>40.880000000000003</v>
      </c>
    </row>
    <row r="99" spans="1:2" x14ac:dyDescent="0.2">
      <c r="A99" s="1">
        <v>40179</v>
      </c>
      <c r="B99">
        <v>39.6</v>
      </c>
    </row>
    <row r="100" spans="1:2" x14ac:dyDescent="0.2">
      <c r="A100" s="1">
        <v>40210</v>
      </c>
      <c r="B100">
        <v>39.81</v>
      </c>
    </row>
    <row r="101" spans="1:2" x14ac:dyDescent="0.2">
      <c r="A101" s="1">
        <v>40238</v>
      </c>
      <c r="B101">
        <v>39.909999999999997</v>
      </c>
    </row>
    <row r="102" spans="1:2" x14ac:dyDescent="0.2">
      <c r="A102" s="1">
        <v>40269</v>
      </c>
      <c r="B102">
        <v>39.479999999999997</v>
      </c>
    </row>
    <row r="103" spans="1:2" x14ac:dyDescent="0.2">
      <c r="A103" s="1">
        <v>40299</v>
      </c>
      <c r="B103">
        <v>38.979999999999997</v>
      </c>
    </row>
    <row r="104" spans="1:2" x14ac:dyDescent="0.2">
      <c r="A104" s="1">
        <v>40330</v>
      </c>
      <c r="B104">
        <v>38.89</v>
      </c>
    </row>
    <row r="105" spans="1:2" x14ac:dyDescent="0.2">
      <c r="A105" s="1">
        <v>40360</v>
      </c>
      <c r="B105">
        <v>39</v>
      </c>
    </row>
    <row r="106" spans="1:2" x14ac:dyDescent="0.2">
      <c r="A106" s="1">
        <v>40391</v>
      </c>
      <c r="B106">
        <v>38.76</v>
      </c>
    </row>
    <row r="107" spans="1:2" x14ac:dyDescent="0.2">
      <c r="A107" s="1">
        <v>40422</v>
      </c>
      <c r="B107">
        <v>38.22</v>
      </c>
    </row>
    <row r="108" spans="1:2" x14ac:dyDescent="0.2">
      <c r="A108" s="1">
        <v>40452</v>
      </c>
      <c r="B108">
        <v>37.880000000000003</v>
      </c>
    </row>
    <row r="109" spans="1:2" x14ac:dyDescent="0.2">
      <c r="A109" s="1">
        <v>40483</v>
      </c>
      <c r="B109">
        <v>37.74</v>
      </c>
    </row>
    <row r="110" spans="1:2" x14ac:dyDescent="0.2">
      <c r="A110" s="1">
        <v>40513</v>
      </c>
      <c r="B110">
        <v>37.979999999999997</v>
      </c>
    </row>
    <row r="111" spans="1:2" x14ac:dyDescent="0.2">
      <c r="A111" s="1">
        <v>40544</v>
      </c>
      <c r="B111">
        <v>37.56</v>
      </c>
    </row>
    <row r="112" spans="1:2" x14ac:dyDescent="0.2">
      <c r="A112" s="1">
        <v>40575</v>
      </c>
      <c r="B112">
        <v>37.479999999999997</v>
      </c>
    </row>
    <row r="113" spans="1:2" x14ac:dyDescent="0.2">
      <c r="A113" s="1">
        <v>40603</v>
      </c>
      <c r="B113">
        <v>37.53</v>
      </c>
    </row>
    <row r="114" spans="1:2" x14ac:dyDescent="0.2">
      <c r="A114" s="1">
        <v>40634</v>
      </c>
      <c r="B114">
        <v>37.42</v>
      </c>
    </row>
    <row r="115" spans="1:2" x14ac:dyDescent="0.2">
      <c r="A115" s="1">
        <v>40664</v>
      </c>
      <c r="B115">
        <v>37.28</v>
      </c>
    </row>
    <row r="116" spans="1:2" x14ac:dyDescent="0.2">
      <c r="A116" s="1">
        <v>40695</v>
      </c>
      <c r="B116">
        <v>37.08</v>
      </c>
    </row>
    <row r="117" spans="1:2" x14ac:dyDescent="0.2">
      <c r="A117" s="1">
        <v>40725</v>
      </c>
      <c r="B117">
        <v>36.799999999999997</v>
      </c>
    </row>
    <row r="118" spans="1:2" x14ac:dyDescent="0.2">
      <c r="A118" s="1">
        <v>40756</v>
      </c>
      <c r="B118">
        <v>36.520000000000003</v>
      </c>
    </row>
    <row r="119" spans="1:2" x14ac:dyDescent="0.2">
      <c r="A119" s="1">
        <v>40787</v>
      </c>
      <c r="B119">
        <v>34.67</v>
      </c>
    </row>
    <row r="120" spans="1:2" x14ac:dyDescent="0.2">
      <c r="A120" s="1">
        <v>40817</v>
      </c>
      <c r="B120">
        <v>35.64</v>
      </c>
    </row>
    <row r="121" spans="1:2" x14ac:dyDescent="0.2">
      <c r="A121" s="1">
        <v>40848</v>
      </c>
      <c r="B121">
        <v>34.76</v>
      </c>
    </row>
    <row r="122" spans="1:2" x14ac:dyDescent="0.2">
      <c r="A122" s="1">
        <v>40878</v>
      </c>
      <c r="B122">
        <v>34.47</v>
      </c>
    </row>
    <row r="123" spans="1:2" x14ac:dyDescent="0.2">
      <c r="A123" s="1">
        <v>40909</v>
      </c>
      <c r="B123">
        <v>35.020000000000003</v>
      </c>
    </row>
    <row r="124" spans="1:2" x14ac:dyDescent="0.2">
      <c r="A124" s="1">
        <v>40940</v>
      </c>
      <c r="B124">
        <v>35.19</v>
      </c>
    </row>
    <row r="125" spans="1:2" x14ac:dyDescent="0.2">
      <c r="A125" s="1">
        <v>40969</v>
      </c>
      <c r="B125">
        <v>34.26</v>
      </c>
    </row>
    <row r="126" spans="1:2" x14ac:dyDescent="0.2">
      <c r="A126" s="1">
        <v>41000</v>
      </c>
      <c r="B126">
        <v>33.49</v>
      </c>
    </row>
    <row r="127" spans="1:2" x14ac:dyDescent="0.2">
      <c r="A127" s="1">
        <v>41030</v>
      </c>
      <c r="B127">
        <v>32.74</v>
      </c>
    </row>
    <row r="128" spans="1:2" x14ac:dyDescent="0.2">
      <c r="A128" s="1">
        <v>41061</v>
      </c>
      <c r="B128">
        <v>32.78</v>
      </c>
    </row>
    <row r="129" spans="1:2" x14ac:dyDescent="0.2">
      <c r="A129" s="1">
        <v>41091</v>
      </c>
      <c r="B129">
        <v>32.51</v>
      </c>
    </row>
    <row r="130" spans="1:2" x14ac:dyDescent="0.2">
      <c r="A130" s="1">
        <v>41122</v>
      </c>
      <c r="B130">
        <v>32.6</v>
      </c>
    </row>
    <row r="131" spans="1:2" x14ac:dyDescent="0.2">
      <c r="A131" s="1">
        <v>41153</v>
      </c>
      <c r="B131">
        <v>32.619999999999997</v>
      </c>
    </row>
    <row r="132" spans="1:2" x14ac:dyDescent="0.2">
      <c r="A132" s="1">
        <v>41183</v>
      </c>
      <c r="B132">
        <v>32.46</v>
      </c>
    </row>
    <row r="133" spans="1:2" x14ac:dyDescent="0.2">
      <c r="A133" s="1">
        <v>41214</v>
      </c>
      <c r="B133">
        <v>32.1</v>
      </c>
    </row>
    <row r="134" spans="1:2" x14ac:dyDescent="0.2">
      <c r="A134" s="1">
        <v>41244</v>
      </c>
      <c r="B134">
        <v>32.19</v>
      </c>
    </row>
    <row r="135" spans="1:2" x14ac:dyDescent="0.2">
      <c r="A135" s="1">
        <v>41275</v>
      </c>
      <c r="B135">
        <v>32.159999999999997</v>
      </c>
    </row>
    <row r="136" spans="1:2" x14ac:dyDescent="0.2">
      <c r="A136" s="1">
        <v>41306</v>
      </c>
      <c r="B136">
        <v>32.57</v>
      </c>
    </row>
    <row r="137" spans="1:2" x14ac:dyDescent="0.2">
      <c r="A137" s="1">
        <v>41334</v>
      </c>
      <c r="B137">
        <v>32.4</v>
      </c>
    </row>
    <row r="138" spans="1:2" x14ac:dyDescent="0.2">
      <c r="A138" s="1">
        <v>41365</v>
      </c>
      <c r="B138">
        <v>32.159999999999997</v>
      </c>
    </row>
    <row r="139" spans="1:2" x14ac:dyDescent="0.2">
      <c r="A139" s="1">
        <v>41395</v>
      </c>
      <c r="B139">
        <v>31.53</v>
      </c>
    </row>
    <row r="140" spans="1:2" x14ac:dyDescent="0.2">
      <c r="A140" s="1">
        <v>41426</v>
      </c>
      <c r="B140">
        <v>31.19</v>
      </c>
    </row>
    <row r="141" spans="1:2" x14ac:dyDescent="0.2">
      <c r="A141" s="1">
        <v>41456</v>
      </c>
      <c r="B141">
        <v>30.79</v>
      </c>
    </row>
    <row r="142" spans="1:2" x14ac:dyDescent="0.2">
      <c r="A142" s="1">
        <v>41487</v>
      </c>
      <c r="B142">
        <v>30.58</v>
      </c>
    </row>
    <row r="143" spans="1:2" x14ac:dyDescent="0.2">
      <c r="A143" s="1">
        <v>41518</v>
      </c>
      <c r="B143">
        <v>31.51</v>
      </c>
    </row>
    <row r="144" spans="1:2" x14ac:dyDescent="0.2">
      <c r="A144" s="1">
        <v>41548</v>
      </c>
      <c r="B144">
        <v>31.61</v>
      </c>
    </row>
    <row r="145" spans="1:2" x14ac:dyDescent="0.2">
      <c r="A145" s="1">
        <v>41579</v>
      </c>
      <c r="B145">
        <v>30.58</v>
      </c>
    </row>
    <row r="146" spans="1:2" x14ac:dyDescent="0.2">
      <c r="A146" s="1">
        <v>41609</v>
      </c>
      <c r="B146">
        <v>30.5</v>
      </c>
    </row>
    <row r="147" spans="1:2" x14ac:dyDescent="0.2">
      <c r="A147" s="1">
        <v>41640</v>
      </c>
      <c r="B147">
        <v>30</v>
      </c>
    </row>
    <row r="148" spans="1:2" x14ac:dyDescent="0.2">
      <c r="A148" s="1">
        <v>41671</v>
      </c>
      <c r="B148">
        <v>30.35</v>
      </c>
    </row>
    <row r="149" spans="1:2" x14ac:dyDescent="0.2">
      <c r="A149" s="1">
        <v>41699</v>
      </c>
      <c r="B149">
        <v>30.78</v>
      </c>
    </row>
    <row r="150" spans="1:2" x14ac:dyDescent="0.2">
      <c r="A150" s="1">
        <v>41730</v>
      </c>
      <c r="B150">
        <v>30.76</v>
      </c>
    </row>
    <row r="151" spans="1:2" x14ac:dyDescent="0.2">
      <c r="A151" s="1">
        <v>41760</v>
      </c>
      <c r="B151">
        <v>31.08</v>
      </c>
    </row>
    <row r="152" spans="1:2" x14ac:dyDescent="0.2">
      <c r="A152" s="1">
        <v>41791</v>
      </c>
      <c r="B152">
        <v>31.48</v>
      </c>
    </row>
    <row r="153" spans="1:2" x14ac:dyDescent="0.2">
      <c r="A153" s="1">
        <v>41821</v>
      </c>
      <c r="B153">
        <v>31.62</v>
      </c>
    </row>
    <row r="154" spans="1:2" x14ac:dyDescent="0.2">
      <c r="A154" s="1">
        <v>41852</v>
      </c>
      <c r="B154">
        <v>32.15</v>
      </c>
    </row>
    <row r="155" spans="1:2" x14ac:dyDescent="0.2">
      <c r="A155" s="1">
        <v>41883</v>
      </c>
      <c r="B155">
        <v>32.07</v>
      </c>
    </row>
    <row r="156" spans="1:2" x14ac:dyDescent="0.2">
      <c r="A156" s="1">
        <v>41913</v>
      </c>
      <c r="B156">
        <v>32.22</v>
      </c>
    </row>
    <row r="157" spans="1:2" x14ac:dyDescent="0.2">
      <c r="A157" s="1">
        <v>41944</v>
      </c>
      <c r="B157">
        <v>32.17</v>
      </c>
    </row>
    <row r="158" spans="1:2" x14ac:dyDescent="0.2">
      <c r="A158" s="1">
        <v>41974</v>
      </c>
      <c r="B158">
        <v>32.590000000000003</v>
      </c>
    </row>
    <row r="159" spans="1:2" x14ac:dyDescent="0.2">
      <c r="A159" s="1">
        <v>42005</v>
      </c>
      <c r="B159">
        <v>32.5</v>
      </c>
    </row>
    <row r="160" spans="1:2" x14ac:dyDescent="0.2">
      <c r="A160" s="1">
        <v>42036</v>
      </c>
      <c r="B160">
        <v>32.31</v>
      </c>
    </row>
    <row r="161" spans="1:2" x14ac:dyDescent="0.2">
      <c r="A161" s="1">
        <v>42064</v>
      </c>
      <c r="B161">
        <v>31.58</v>
      </c>
    </row>
    <row r="162" spans="1:2" x14ac:dyDescent="0.2">
      <c r="A162" s="1">
        <v>42095</v>
      </c>
      <c r="B162">
        <v>32.35</v>
      </c>
    </row>
    <row r="163" spans="1:2" x14ac:dyDescent="0.2">
      <c r="A163" s="1">
        <v>42125</v>
      </c>
      <c r="B163">
        <v>32.39</v>
      </c>
    </row>
    <row r="164" spans="1:2" x14ac:dyDescent="0.2">
      <c r="A164" s="1">
        <v>42156</v>
      </c>
      <c r="B164">
        <v>33.22</v>
      </c>
    </row>
    <row r="165" spans="1:2" x14ac:dyDescent="0.2">
      <c r="A165" s="1">
        <v>42186</v>
      </c>
      <c r="B165">
        <v>32.909999999999997</v>
      </c>
    </row>
    <row r="166" spans="1:2" x14ac:dyDescent="0.2">
      <c r="A166" s="1">
        <v>42217</v>
      </c>
      <c r="B166">
        <v>32.47</v>
      </c>
    </row>
    <row r="167" spans="1:2" x14ac:dyDescent="0.2">
      <c r="A167" s="1">
        <v>42248</v>
      </c>
      <c r="B167">
        <v>32.01</v>
      </c>
    </row>
    <row r="168" spans="1:2" x14ac:dyDescent="0.2">
      <c r="A168" s="1">
        <v>42278</v>
      </c>
      <c r="B168">
        <v>33.049999999999997</v>
      </c>
    </row>
    <row r="169" spans="1:2" x14ac:dyDescent="0.2">
      <c r="A169" s="1">
        <v>42309</v>
      </c>
      <c r="B169">
        <v>33.89</v>
      </c>
    </row>
    <row r="170" spans="1:2" x14ac:dyDescent="0.2">
      <c r="A170" s="1">
        <v>42339</v>
      </c>
      <c r="B170">
        <v>35.64</v>
      </c>
    </row>
    <row r="171" spans="1:2" x14ac:dyDescent="0.2">
      <c r="A171" s="1">
        <v>42370</v>
      </c>
      <c r="B171">
        <v>35.33</v>
      </c>
    </row>
    <row r="172" spans="1:2" x14ac:dyDescent="0.2">
      <c r="A172" s="1">
        <v>42401</v>
      </c>
      <c r="B172">
        <v>36.270000000000003</v>
      </c>
    </row>
    <row r="173" spans="1:2" x14ac:dyDescent="0.2">
      <c r="A173" s="1">
        <v>42430</v>
      </c>
      <c r="B173">
        <v>38.340000000000003</v>
      </c>
    </row>
    <row r="174" spans="1:2" x14ac:dyDescent="0.2">
      <c r="A174" s="1">
        <v>42461</v>
      </c>
      <c r="B174">
        <v>38.92</v>
      </c>
    </row>
    <row r="175" spans="1:2" x14ac:dyDescent="0.2">
      <c r="A175" s="1">
        <v>42491</v>
      </c>
      <c r="B175">
        <v>39.15</v>
      </c>
    </row>
    <row r="176" spans="1:2" x14ac:dyDescent="0.2">
      <c r="A176" s="1">
        <v>42522</v>
      </c>
      <c r="B176">
        <v>41.36</v>
      </c>
    </row>
    <row r="177" spans="1:2" x14ac:dyDescent="0.2">
      <c r="A177" s="1">
        <v>42552</v>
      </c>
      <c r="B177">
        <v>41.9</v>
      </c>
    </row>
    <row r="178" spans="1:2" x14ac:dyDescent="0.2">
      <c r="A178" s="1">
        <v>42583</v>
      </c>
      <c r="B178">
        <v>42.76</v>
      </c>
    </row>
    <row r="179" spans="1:2" x14ac:dyDescent="0.2">
      <c r="A179" s="1">
        <v>42614</v>
      </c>
      <c r="B179">
        <v>43.65</v>
      </c>
    </row>
    <row r="180" spans="1:2" x14ac:dyDescent="0.2">
      <c r="A180" s="1">
        <v>42644</v>
      </c>
      <c r="B180">
        <v>43.96</v>
      </c>
    </row>
    <row r="181" spans="1:2" x14ac:dyDescent="0.2">
      <c r="A181" s="1">
        <v>42675</v>
      </c>
      <c r="B181">
        <v>44.1</v>
      </c>
    </row>
    <row r="182" spans="1:2" x14ac:dyDescent="0.2">
      <c r="A182" s="1">
        <v>42705</v>
      </c>
      <c r="B182">
        <v>46.14</v>
      </c>
    </row>
    <row r="183" spans="1:2" x14ac:dyDescent="0.2">
      <c r="A183" s="1">
        <v>42736</v>
      </c>
      <c r="B183">
        <v>46.41</v>
      </c>
    </row>
    <row r="184" spans="1:2" x14ac:dyDescent="0.2">
      <c r="A184" s="1">
        <v>42767</v>
      </c>
      <c r="B184">
        <v>47.18</v>
      </c>
    </row>
    <row r="185" spans="1:2" x14ac:dyDescent="0.2">
      <c r="A185" s="1">
        <v>42795</v>
      </c>
      <c r="B185">
        <v>47.5</v>
      </c>
    </row>
    <row r="186" spans="1:2" x14ac:dyDescent="0.2">
      <c r="A186" s="1">
        <v>42826</v>
      </c>
      <c r="B186">
        <v>47.45</v>
      </c>
    </row>
    <row r="187" spans="1:2" x14ac:dyDescent="0.2">
      <c r="A187" s="1">
        <v>42856</v>
      </c>
      <c r="B187">
        <v>47.96</v>
      </c>
    </row>
    <row r="188" spans="1:2" x14ac:dyDescent="0.2">
      <c r="A188" s="1">
        <v>42887</v>
      </c>
      <c r="B188">
        <v>48.38</v>
      </c>
    </row>
    <row r="189" spans="1:2" x14ac:dyDescent="0.2">
      <c r="A189" s="1">
        <v>42917</v>
      </c>
      <c r="B189">
        <v>49.62</v>
      </c>
    </row>
    <row r="190" spans="1:2" x14ac:dyDescent="0.2">
      <c r="A190" s="1">
        <v>42948</v>
      </c>
      <c r="B190">
        <v>50.05</v>
      </c>
    </row>
    <row r="191" spans="1:2" x14ac:dyDescent="0.2">
      <c r="A191" s="1">
        <v>42979</v>
      </c>
      <c r="B191">
        <v>50.7</v>
      </c>
    </row>
    <row r="192" spans="1:2" x14ac:dyDescent="0.2">
      <c r="A192" s="1">
        <v>43009</v>
      </c>
      <c r="B192">
        <v>50.5</v>
      </c>
    </row>
    <row r="193" spans="1:2" x14ac:dyDescent="0.2">
      <c r="A193" s="1">
        <v>43040</v>
      </c>
      <c r="B193">
        <v>50.83</v>
      </c>
    </row>
    <row r="194" spans="1:2" x14ac:dyDescent="0.2">
      <c r="A194" s="1">
        <v>43070</v>
      </c>
      <c r="B194">
        <v>51.39</v>
      </c>
    </row>
    <row r="195" spans="1:2" x14ac:dyDescent="0.2">
      <c r="A195" s="1">
        <v>43101</v>
      </c>
      <c r="B195">
        <v>51.51</v>
      </c>
    </row>
    <row r="196" spans="1:2" x14ac:dyDescent="0.2">
      <c r="A196" s="1">
        <v>43132</v>
      </c>
      <c r="B196">
        <v>51.75</v>
      </c>
    </row>
    <row r="197" spans="1:2" x14ac:dyDescent="0.2">
      <c r="A197" s="1">
        <v>43160</v>
      </c>
      <c r="B197">
        <v>52.07</v>
      </c>
    </row>
    <row r="198" spans="1:2" x14ac:dyDescent="0.2">
      <c r="A198" s="1">
        <v>43191</v>
      </c>
      <c r="B198">
        <v>51.53</v>
      </c>
    </row>
    <row r="199" spans="1:2" x14ac:dyDescent="0.2">
      <c r="A199" s="1">
        <v>43221</v>
      </c>
      <c r="B199">
        <v>51.04</v>
      </c>
    </row>
    <row r="200" spans="1:2" x14ac:dyDescent="0.2">
      <c r="A200" s="1">
        <v>43252</v>
      </c>
      <c r="B200">
        <v>51.18</v>
      </c>
    </row>
    <row r="201" spans="1:2" x14ac:dyDescent="0.2">
      <c r="A201" s="1">
        <v>43282</v>
      </c>
      <c r="B201">
        <v>51.88</v>
      </c>
    </row>
    <row r="202" spans="1:2" x14ac:dyDescent="0.2">
      <c r="A202" s="1">
        <v>43313</v>
      </c>
      <c r="B202">
        <v>50.97</v>
      </c>
    </row>
    <row r="203" spans="1:2" x14ac:dyDescent="0.2">
      <c r="A203" s="1">
        <v>43344</v>
      </c>
      <c r="B203">
        <v>52.02</v>
      </c>
    </row>
    <row r="204" spans="1:2" x14ac:dyDescent="0.2">
      <c r="A204" s="1">
        <v>43374</v>
      </c>
      <c r="B204">
        <v>53.16</v>
      </c>
    </row>
    <row r="205" spans="1:2" x14ac:dyDescent="0.2">
      <c r="A205" s="1">
        <v>43405</v>
      </c>
      <c r="B205">
        <v>52.99</v>
      </c>
    </row>
    <row r="206" spans="1:2" x14ac:dyDescent="0.2">
      <c r="A206" s="1">
        <v>43435</v>
      </c>
      <c r="B206">
        <v>53.65</v>
      </c>
    </row>
    <row r="207" spans="1:2" x14ac:dyDescent="0.2">
      <c r="A207" s="1">
        <v>43466</v>
      </c>
      <c r="B207">
        <v>54.04</v>
      </c>
    </row>
    <row r="208" spans="1:2" x14ac:dyDescent="0.2">
      <c r="A208" s="1">
        <v>43497</v>
      </c>
      <c r="B208">
        <v>54.05</v>
      </c>
    </row>
    <row r="209" spans="1:2" x14ac:dyDescent="0.2">
      <c r="A209" s="1">
        <v>43525</v>
      </c>
      <c r="B209">
        <v>53.98</v>
      </c>
    </row>
    <row r="210" spans="1:2" x14ac:dyDescent="0.2">
      <c r="A210" s="1">
        <v>43556</v>
      </c>
      <c r="B210">
        <v>53.98</v>
      </c>
    </row>
    <row r="211" spans="1:2" x14ac:dyDescent="0.2">
      <c r="A211" s="1">
        <v>43586</v>
      </c>
      <c r="B211">
        <v>54.17</v>
      </c>
    </row>
    <row r="212" spans="1:2" x14ac:dyDescent="0.2">
      <c r="A212" s="1">
        <v>43617</v>
      </c>
      <c r="B212">
        <v>54.76</v>
      </c>
    </row>
    <row r="213" spans="1:2" x14ac:dyDescent="0.2">
      <c r="A213" s="1">
        <v>43647</v>
      </c>
      <c r="B213">
        <v>55.23</v>
      </c>
    </row>
    <row r="214" spans="1:2" x14ac:dyDescent="0.2">
      <c r="A214" s="1">
        <v>43678</v>
      </c>
      <c r="B214">
        <v>54.3</v>
      </c>
    </row>
    <row r="215" spans="1:2" x14ac:dyDescent="0.2">
      <c r="A215" s="1">
        <v>43709</v>
      </c>
      <c r="B215">
        <v>54.62</v>
      </c>
    </row>
    <row r="216" spans="1:2" x14ac:dyDescent="0.2">
      <c r="A216" s="1">
        <v>43739</v>
      </c>
      <c r="B216">
        <v>55.1</v>
      </c>
    </row>
    <row r="217" spans="1:2" x14ac:dyDescent="0.2">
      <c r="A217" s="1">
        <v>43770</v>
      </c>
      <c r="B217">
        <v>54.77</v>
      </c>
    </row>
    <row r="218" spans="1:2" x14ac:dyDescent="0.2">
      <c r="A218" s="1">
        <v>43800</v>
      </c>
      <c r="B218">
        <v>55.7</v>
      </c>
    </row>
    <row r="219" spans="1:2" x14ac:dyDescent="0.2">
      <c r="A219" s="1">
        <v>43831</v>
      </c>
      <c r="B219">
        <v>54.2</v>
      </c>
    </row>
    <row r="220" spans="1:2" x14ac:dyDescent="0.2">
      <c r="A220" s="1">
        <v>43862</v>
      </c>
      <c r="B220">
        <v>53.64</v>
      </c>
    </row>
    <row r="221" spans="1:2" x14ac:dyDescent="0.2">
      <c r="A221" s="1">
        <v>43891</v>
      </c>
      <c r="B221">
        <v>51.77</v>
      </c>
    </row>
    <row r="222" spans="1:2" x14ac:dyDescent="0.2">
      <c r="A222" s="1">
        <v>43922</v>
      </c>
      <c r="B222">
        <v>52.9</v>
      </c>
    </row>
    <row r="223" spans="1:2" x14ac:dyDescent="0.2">
      <c r="A223" s="1">
        <v>43952</v>
      </c>
      <c r="B223">
        <v>55.28</v>
      </c>
    </row>
    <row r="224" spans="1:2" x14ac:dyDescent="0.2">
      <c r="A224" s="1">
        <v>43983</v>
      </c>
      <c r="B224">
        <v>58.07</v>
      </c>
    </row>
    <row r="225" spans="1:2" x14ac:dyDescent="0.2">
      <c r="A225" s="1">
        <v>44013</v>
      </c>
      <c r="B225">
        <v>60.12</v>
      </c>
    </row>
    <row r="226" spans="1:2" x14ac:dyDescent="0.2">
      <c r="A226" s="1">
        <v>44044</v>
      </c>
      <c r="B226">
        <v>60.68</v>
      </c>
    </row>
    <row r="227" spans="1:2" x14ac:dyDescent="0.2">
      <c r="A227" t="s">
        <v>2</v>
      </c>
      <c r="B227" t="s">
        <v>83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0"/>
  <sheetViews>
    <sheetView workbookViewId="0">
      <selection activeCell="H24" sqref="H24"/>
    </sheetView>
  </sheetViews>
  <sheetFormatPr baseColWidth="10" defaultRowHeight="16" x14ac:dyDescent="0.2"/>
  <sheetData>
    <row r="1" spans="1:43" ht="114" thickBot="1" x14ac:dyDescent="0.25">
      <c r="A1" s="45" t="s">
        <v>0</v>
      </c>
      <c r="B1" s="46" t="s">
        <v>61</v>
      </c>
      <c r="C1" s="47" t="s">
        <v>62</v>
      </c>
      <c r="D1" s="48" t="s">
        <v>63</v>
      </c>
      <c r="E1" s="49" t="s">
        <v>64</v>
      </c>
      <c r="F1" s="50" t="s">
        <v>65</v>
      </c>
      <c r="G1" s="51" t="s">
        <v>66</v>
      </c>
      <c r="H1" s="52" t="s">
        <v>67</v>
      </c>
      <c r="I1" s="53"/>
      <c r="J1" s="53"/>
      <c r="K1" s="54" t="s">
        <v>68</v>
      </c>
      <c r="L1" s="54"/>
      <c r="M1" s="54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5"/>
      <c r="AC1" s="53"/>
      <c r="AD1" s="55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x14ac:dyDescent="0.2">
      <c r="A2" s="56">
        <v>34486</v>
      </c>
      <c r="B2" s="57">
        <v>100</v>
      </c>
      <c r="C2" s="58">
        <v>48.24</v>
      </c>
      <c r="D2" s="55"/>
      <c r="E2" s="59"/>
      <c r="F2" s="60"/>
      <c r="G2" s="16" t="s">
        <v>69</v>
      </c>
      <c r="H2" s="61"/>
      <c r="I2" s="61"/>
      <c r="J2" s="61"/>
      <c r="K2" s="54" t="s">
        <v>70</v>
      </c>
      <c r="L2" s="54"/>
      <c r="M2" s="54"/>
      <c r="N2" s="54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5"/>
      <c r="AC2" s="53"/>
      <c r="AD2" s="55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 t="s">
        <v>71</v>
      </c>
      <c r="AQ2" s="53"/>
    </row>
    <row r="3" spans="1:43" x14ac:dyDescent="0.2">
      <c r="A3" s="56">
        <v>34516</v>
      </c>
      <c r="B3" s="59">
        <v>94.88</v>
      </c>
      <c r="C3" s="58">
        <v>7.75</v>
      </c>
      <c r="D3" s="55"/>
      <c r="E3" s="59"/>
      <c r="F3" s="55"/>
      <c r="G3" s="55"/>
      <c r="H3" s="55"/>
      <c r="I3" s="55"/>
      <c r="J3" s="53"/>
      <c r="K3" s="16" t="s">
        <v>72</v>
      </c>
      <c r="L3" s="61"/>
      <c r="M3" s="61"/>
      <c r="N3" s="61"/>
      <c r="O3" s="61"/>
      <c r="P3" s="61"/>
      <c r="Q3" s="61"/>
      <c r="R3" s="53"/>
      <c r="S3" s="53"/>
      <c r="T3" s="53"/>
      <c r="U3" s="53" t="s">
        <v>73</v>
      </c>
      <c r="V3" s="53"/>
      <c r="W3" s="53"/>
      <c r="X3" s="53"/>
      <c r="Y3" s="53"/>
      <c r="Z3" s="53"/>
      <c r="AA3" s="53"/>
      <c r="AB3" s="55"/>
      <c r="AC3" s="53"/>
      <c r="AD3" s="55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</row>
    <row r="4" spans="1:43" x14ac:dyDescent="0.2">
      <c r="A4" s="56">
        <v>34547</v>
      </c>
      <c r="B4" s="57">
        <v>91.5</v>
      </c>
      <c r="C4" s="58">
        <v>1.85</v>
      </c>
      <c r="D4" s="55">
        <v>100</v>
      </c>
      <c r="E4" s="59">
        <v>0.9</v>
      </c>
      <c r="F4" s="55">
        <v>100</v>
      </c>
      <c r="G4" s="55"/>
      <c r="H4" s="55"/>
      <c r="I4" s="55"/>
      <c r="J4" s="53"/>
      <c r="K4" s="54" t="s">
        <v>74</v>
      </c>
      <c r="L4" s="54"/>
      <c r="M4" s="53"/>
      <c r="N4" s="53"/>
      <c r="O4" s="53"/>
      <c r="P4" s="53"/>
      <c r="Q4" s="53"/>
      <c r="R4" s="53"/>
      <c r="S4" s="53"/>
      <c r="T4" s="53"/>
      <c r="U4" s="56">
        <v>34486</v>
      </c>
      <c r="V4" s="53">
        <v>100</v>
      </c>
      <c r="W4" s="53"/>
      <c r="X4" s="53"/>
      <c r="Y4" s="53"/>
      <c r="Z4" s="53"/>
      <c r="AA4" s="56">
        <v>34486</v>
      </c>
      <c r="AB4" s="55"/>
      <c r="AC4" s="53"/>
      <c r="AD4" s="55"/>
      <c r="AE4" s="53" t="s">
        <v>75</v>
      </c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</row>
    <row r="5" spans="1:43" x14ac:dyDescent="0.2">
      <c r="A5" s="56">
        <v>34578</v>
      </c>
      <c r="B5" s="57">
        <v>88.5</v>
      </c>
      <c r="C5" s="58">
        <v>1.4</v>
      </c>
      <c r="D5" s="55">
        <v>101.85</v>
      </c>
      <c r="E5" s="59">
        <v>0.87</v>
      </c>
      <c r="F5" s="55">
        <v>96.67</v>
      </c>
      <c r="G5" s="55"/>
      <c r="H5" s="55"/>
      <c r="I5" s="55"/>
      <c r="J5" s="53"/>
      <c r="K5" s="54" t="s">
        <v>76</v>
      </c>
      <c r="L5" s="54"/>
      <c r="M5" s="54"/>
      <c r="N5" s="54"/>
      <c r="O5" s="54"/>
      <c r="P5" s="54"/>
      <c r="Q5" s="54"/>
      <c r="R5" s="54"/>
      <c r="S5" s="53"/>
      <c r="T5" s="53"/>
      <c r="U5" s="56">
        <v>34516</v>
      </c>
      <c r="V5" s="53">
        <v>94.88</v>
      </c>
      <c r="W5" s="53"/>
      <c r="X5" s="53"/>
      <c r="Y5" s="53"/>
      <c r="Z5" s="53"/>
      <c r="AA5" s="56">
        <v>34516</v>
      </c>
      <c r="AB5" s="55"/>
      <c r="AC5" s="53" t="s">
        <v>77</v>
      </c>
      <c r="AD5" s="55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</row>
    <row r="6" spans="1:43" x14ac:dyDescent="0.2">
      <c r="A6" s="56">
        <v>34608</v>
      </c>
      <c r="B6" s="57">
        <v>87.3</v>
      </c>
      <c r="C6" s="58">
        <v>2.82</v>
      </c>
      <c r="D6" s="55">
        <v>103.28</v>
      </c>
      <c r="E6" s="59">
        <v>0.85</v>
      </c>
      <c r="F6" s="55">
        <v>94.44</v>
      </c>
      <c r="G6" s="62">
        <v>16.47</v>
      </c>
      <c r="H6" s="55"/>
      <c r="I6" s="55"/>
      <c r="J6" s="63"/>
      <c r="K6" s="54" t="s">
        <v>78</v>
      </c>
      <c r="L6" s="63"/>
      <c r="M6" s="63"/>
      <c r="N6" s="63"/>
      <c r="O6" s="53"/>
      <c r="P6" s="63"/>
      <c r="Q6" s="63" t="s">
        <v>79</v>
      </c>
      <c r="R6" s="63" t="s">
        <v>80</v>
      </c>
      <c r="S6" s="63"/>
      <c r="T6" s="63"/>
      <c r="U6" s="64">
        <v>34547</v>
      </c>
      <c r="V6" s="63">
        <v>91.45</v>
      </c>
      <c r="W6" s="63"/>
      <c r="X6" s="63"/>
      <c r="Y6" s="63"/>
      <c r="Z6" s="63"/>
      <c r="AA6" s="56">
        <v>34547</v>
      </c>
      <c r="AB6" s="55"/>
      <c r="AC6" s="65">
        <v>103.28</v>
      </c>
      <c r="AD6" s="65">
        <v>100</v>
      </c>
      <c r="AE6" s="63"/>
      <c r="AF6" s="6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x14ac:dyDescent="0.2">
      <c r="A7" s="56">
        <v>34639</v>
      </c>
      <c r="B7" s="57">
        <v>86.5</v>
      </c>
      <c r="C7" s="58">
        <v>2.96</v>
      </c>
      <c r="D7" s="55">
        <v>106.19</v>
      </c>
      <c r="E7" s="59">
        <v>0.84</v>
      </c>
      <c r="F7" s="55">
        <v>93.33</v>
      </c>
      <c r="G7" s="66">
        <v>17.079999999999998</v>
      </c>
      <c r="H7" s="55"/>
      <c r="I7" s="55"/>
      <c r="J7" s="55"/>
      <c r="K7" s="55"/>
      <c r="L7" s="55"/>
      <c r="M7" s="53">
        <v>1.8758999999999999</v>
      </c>
      <c r="N7" s="53"/>
      <c r="O7" s="53" t="s">
        <v>81</v>
      </c>
      <c r="P7" s="53"/>
      <c r="Q7" s="53">
        <v>2019</v>
      </c>
      <c r="R7" s="53">
        <v>2019</v>
      </c>
      <c r="S7" s="53"/>
      <c r="T7" s="53"/>
      <c r="U7" s="56">
        <v>34578</v>
      </c>
      <c r="V7" s="53">
        <v>88.46</v>
      </c>
      <c r="W7" s="53"/>
      <c r="X7" s="53"/>
      <c r="Y7" s="53"/>
      <c r="Z7" s="53"/>
      <c r="AA7" s="56">
        <v>34578</v>
      </c>
      <c r="AB7" s="67">
        <v>2.8199999999999999E-2</v>
      </c>
      <c r="AC7" s="65">
        <v>106.19</v>
      </c>
      <c r="AD7" s="55">
        <v>568.05999999999995</v>
      </c>
      <c r="AE7" s="68">
        <v>5.1100000000000003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x14ac:dyDescent="0.2">
      <c r="A8" s="56">
        <v>34669</v>
      </c>
      <c r="B8" s="57">
        <v>86.1</v>
      </c>
      <c r="C8" s="58">
        <v>1.7</v>
      </c>
      <c r="D8" s="55">
        <v>109.33</v>
      </c>
      <c r="E8" s="59">
        <v>0.85</v>
      </c>
      <c r="F8" s="55">
        <v>94.44</v>
      </c>
      <c r="G8" s="66">
        <v>15.94</v>
      </c>
      <c r="H8" s="55"/>
      <c r="I8" s="55"/>
      <c r="J8" s="55"/>
      <c r="K8" s="55"/>
      <c r="L8" s="55"/>
      <c r="M8" s="53">
        <v>4.6959</v>
      </c>
      <c r="N8" s="53"/>
      <c r="O8" s="53"/>
      <c r="P8" s="62" t="s">
        <v>82</v>
      </c>
      <c r="Q8" s="62"/>
      <c r="R8" s="62"/>
      <c r="S8" s="62"/>
      <c r="T8" s="63"/>
      <c r="U8" s="56">
        <v>34608</v>
      </c>
      <c r="V8" s="53">
        <v>87.33</v>
      </c>
      <c r="W8" s="53"/>
      <c r="X8" s="53"/>
      <c r="Y8" s="53">
        <v>100</v>
      </c>
      <c r="Z8" s="53"/>
      <c r="AA8" s="56">
        <v>34608</v>
      </c>
      <c r="AB8" s="55"/>
      <c r="AC8" s="65">
        <v>109.33</v>
      </c>
      <c r="AD8" s="55">
        <v>568</v>
      </c>
      <c r="AE8" s="68">
        <v>4.9400000000000004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</row>
    <row r="9" spans="1:43" x14ac:dyDescent="0.2">
      <c r="A9" s="56">
        <v>34700</v>
      </c>
      <c r="B9" s="57">
        <v>85.8</v>
      </c>
      <c r="C9" s="58">
        <v>1.44</v>
      </c>
      <c r="D9" s="55">
        <v>111.19</v>
      </c>
      <c r="E9" s="59">
        <v>0.85</v>
      </c>
      <c r="F9" s="55">
        <v>94.44</v>
      </c>
      <c r="G9" s="66">
        <v>16.899999999999999</v>
      </c>
      <c r="H9" s="55"/>
      <c r="I9" s="55"/>
      <c r="J9" s="55"/>
      <c r="K9" s="55"/>
      <c r="L9" s="55"/>
      <c r="M9" s="53">
        <v>7.6558999999999999</v>
      </c>
      <c r="N9" s="53"/>
      <c r="O9" s="53"/>
      <c r="P9" s="69">
        <v>3.6999999999999998E-2</v>
      </c>
      <c r="Q9" s="70">
        <v>82.43</v>
      </c>
      <c r="R9" s="70">
        <v>20.010000000000002</v>
      </c>
      <c r="S9" s="69"/>
      <c r="T9" s="53"/>
      <c r="U9" s="56">
        <v>34639</v>
      </c>
      <c r="V9" s="53">
        <v>86.45</v>
      </c>
      <c r="W9" s="53"/>
      <c r="X9" s="53"/>
      <c r="Y9" s="55">
        <v>98.99</v>
      </c>
      <c r="Z9" s="53"/>
      <c r="AA9" s="56">
        <v>34639</v>
      </c>
      <c r="AB9" s="55"/>
      <c r="AC9" s="65">
        <v>111.19</v>
      </c>
      <c r="AD9" s="55">
        <v>567.77</v>
      </c>
      <c r="AE9" s="68">
        <v>4.83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43" x14ac:dyDescent="0.2">
      <c r="A10" s="56">
        <v>34731</v>
      </c>
      <c r="B10" s="57">
        <v>85.7</v>
      </c>
      <c r="C10" s="58">
        <v>1.01</v>
      </c>
      <c r="D10" s="55">
        <v>112.79</v>
      </c>
      <c r="E10" s="59">
        <v>0.84</v>
      </c>
      <c r="F10" s="55">
        <v>93.33</v>
      </c>
      <c r="G10" s="66">
        <v>17.420000000000002</v>
      </c>
      <c r="H10" s="55"/>
      <c r="I10" s="55"/>
      <c r="J10" s="55"/>
      <c r="K10" s="55"/>
      <c r="L10" s="55"/>
      <c r="M10" s="53">
        <v>9.3559000000000001</v>
      </c>
      <c r="N10" s="53"/>
      <c r="O10" s="53"/>
      <c r="P10" s="69">
        <v>-6.6699999999999995E-2</v>
      </c>
      <c r="Q10" s="70">
        <v>75.97</v>
      </c>
      <c r="R10" s="70">
        <v>18.440000000000001</v>
      </c>
      <c r="S10" s="69"/>
      <c r="T10" s="53"/>
      <c r="U10" s="56">
        <v>34669</v>
      </c>
      <c r="V10" s="53">
        <v>86.1</v>
      </c>
      <c r="W10" s="53"/>
      <c r="X10" s="53"/>
      <c r="Y10" s="55">
        <v>98.59</v>
      </c>
      <c r="Z10" s="53"/>
      <c r="AA10" s="56">
        <v>34669</v>
      </c>
      <c r="AB10" s="55"/>
      <c r="AC10" s="65">
        <v>112.79</v>
      </c>
      <c r="AD10" s="55">
        <v>567.38</v>
      </c>
      <c r="AE10" s="68">
        <v>4.7699999999999996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43" x14ac:dyDescent="0.2">
      <c r="A11" s="56">
        <v>34759</v>
      </c>
      <c r="B11" s="57">
        <v>93.1</v>
      </c>
      <c r="C11" s="58">
        <v>1.62</v>
      </c>
      <c r="D11" s="55">
        <v>113.93</v>
      </c>
      <c r="E11" s="59">
        <v>0.89</v>
      </c>
      <c r="F11" s="55">
        <v>98.89</v>
      </c>
      <c r="G11" s="66">
        <v>17.350000000000001</v>
      </c>
      <c r="H11" s="55"/>
      <c r="I11" s="55"/>
      <c r="J11" s="55"/>
      <c r="K11" s="55"/>
      <c r="L11" s="55"/>
      <c r="M11" s="53">
        <v>10.7959</v>
      </c>
      <c r="N11" s="53"/>
      <c r="O11" s="53"/>
      <c r="P11" s="69">
        <v>6.0199999999999997E-2</v>
      </c>
      <c r="Q11" s="70">
        <v>81.42</v>
      </c>
      <c r="R11" s="70">
        <v>19.760000000000002</v>
      </c>
      <c r="S11" s="69"/>
      <c r="T11" s="53"/>
      <c r="U11" s="56">
        <v>34700</v>
      </c>
      <c r="V11" s="53">
        <v>85.78</v>
      </c>
      <c r="W11" s="53"/>
      <c r="X11" s="53"/>
      <c r="Y11" s="55">
        <v>98.23</v>
      </c>
      <c r="Z11" s="53"/>
      <c r="AA11" s="56">
        <v>34700</v>
      </c>
      <c r="AB11" s="55"/>
      <c r="AC11" s="65">
        <v>113.93</v>
      </c>
      <c r="AD11" s="55">
        <v>566.80999999999995</v>
      </c>
      <c r="AE11" s="68">
        <v>4.82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</row>
    <row r="12" spans="1:43" x14ac:dyDescent="0.2">
      <c r="A12" s="56">
        <v>34790</v>
      </c>
      <c r="B12" s="57">
        <v>96.8</v>
      </c>
      <c r="C12" s="58">
        <v>2.4900000000000002</v>
      </c>
      <c r="D12" s="55">
        <v>115.78</v>
      </c>
      <c r="E12" s="59">
        <v>0.91</v>
      </c>
      <c r="F12" s="55">
        <v>101.11</v>
      </c>
      <c r="G12" s="66">
        <v>18.649999999999999</v>
      </c>
      <c r="H12" s="55"/>
      <c r="I12" s="55"/>
      <c r="J12" s="55"/>
      <c r="K12" s="55"/>
      <c r="L12" s="55"/>
      <c r="M12" s="53">
        <v>11.805899999999999</v>
      </c>
      <c r="N12" s="53"/>
      <c r="O12" s="53"/>
      <c r="P12" s="69">
        <v>3.0800000000000001E-2</v>
      </c>
      <c r="Q12" s="70">
        <v>83.92</v>
      </c>
      <c r="R12" s="70">
        <v>20.37</v>
      </c>
      <c r="S12" s="69"/>
      <c r="T12" s="53"/>
      <c r="U12" s="56">
        <v>34731</v>
      </c>
      <c r="V12" s="53">
        <v>85.72</v>
      </c>
      <c r="W12" s="53"/>
      <c r="X12" s="53"/>
      <c r="Y12" s="55">
        <v>98.16</v>
      </c>
      <c r="Z12" s="53"/>
      <c r="AA12" s="56">
        <v>34731</v>
      </c>
      <c r="AB12" s="55"/>
      <c r="AC12" s="65">
        <v>115.78</v>
      </c>
      <c r="AD12" s="55">
        <v>566.75</v>
      </c>
      <c r="AE12" s="68">
        <v>4.82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</row>
    <row r="13" spans="1:43" x14ac:dyDescent="0.2">
      <c r="A13" s="56">
        <v>34820</v>
      </c>
      <c r="B13" s="57">
        <v>95.2</v>
      </c>
      <c r="C13" s="58">
        <v>2.1</v>
      </c>
      <c r="D13" s="55">
        <v>118.66</v>
      </c>
      <c r="E13" s="59">
        <v>0.9</v>
      </c>
      <c r="F13" s="55">
        <v>100</v>
      </c>
      <c r="G13" s="66">
        <v>18.420000000000002</v>
      </c>
      <c r="H13" s="55"/>
      <c r="I13" s="55"/>
      <c r="J13" s="55"/>
      <c r="K13" s="55"/>
      <c r="L13" s="55"/>
      <c r="M13" s="53">
        <v>13.4259</v>
      </c>
      <c r="N13" s="53"/>
      <c r="O13" s="53"/>
      <c r="P13" s="69">
        <v>-4.0000000000000001E-3</v>
      </c>
      <c r="Q13" s="70">
        <v>82.47</v>
      </c>
      <c r="R13" s="70">
        <v>20.02</v>
      </c>
      <c r="S13" s="69"/>
      <c r="T13" s="53"/>
      <c r="U13" s="56">
        <v>34759</v>
      </c>
      <c r="V13" s="53">
        <v>93.06</v>
      </c>
      <c r="W13" s="53"/>
      <c r="X13" s="53"/>
      <c r="Y13" s="55">
        <v>106.56</v>
      </c>
      <c r="Z13" s="53"/>
      <c r="AA13" s="56">
        <v>34759</v>
      </c>
      <c r="AB13" s="55"/>
      <c r="AC13" s="65">
        <v>118.66</v>
      </c>
      <c r="AD13" s="55">
        <v>565.9</v>
      </c>
      <c r="AE13" s="68">
        <v>4.75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</row>
    <row r="14" spans="1:43" x14ac:dyDescent="0.2">
      <c r="A14" s="56">
        <v>34851</v>
      </c>
      <c r="B14" s="57">
        <v>97.1</v>
      </c>
      <c r="C14" s="58">
        <v>2.1800000000000002</v>
      </c>
      <c r="D14" s="55">
        <v>121.15</v>
      </c>
      <c r="E14" s="59">
        <v>0.91</v>
      </c>
      <c r="F14" s="55">
        <v>101.11</v>
      </c>
      <c r="G14" s="66">
        <v>17.36</v>
      </c>
      <c r="H14" s="55"/>
      <c r="I14" s="55"/>
      <c r="J14" s="55"/>
      <c r="K14" s="55"/>
      <c r="L14" s="55"/>
      <c r="M14" s="53">
        <v>15.915900000000001</v>
      </c>
      <c r="N14" s="53"/>
      <c r="O14" s="53"/>
      <c r="P14" s="69">
        <v>7.4899999999999994E-2</v>
      </c>
      <c r="Q14" s="70">
        <v>93.37</v>
      </c>
      <c r="R14" s="70">
        <v>22.66</v>
      </c>
      <c r="S14" s="69"/>
      <c r="T14" s="53"/>
      <c r="U14" s="56">
        <v>34790</v>
      </c>
      <c r="V14" s="53">
        <v>96.83</v>
      </c>
      <c r="W14" s="53"/>
      <c r="X14" s="53"/>
      <c r="Y14" s="55">
        <v>110.88</v>
      </c>
      <c r="Z14" s="53"/>
      <c r="AA14" s="56">
        <v>34790</v>
      </c>
      <c r="AB14" s="55"/>
      <c r="AC14" s="65">
        <v>121.15</v>
      </c>
      <c r="AD14" s="55">
        <v>562.53</v>
      </c>
      <c r="AE14" s="68">
        <v>5.01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</row>
    <row r="15" spans="1:43" x14ac:dyDescent="0.2">
      <c r="A15" s="56">
        <v>34881</v>
      </c>
      <c r="B15" s="57">
        <v>98.7</v>
      </c>
      <c r="C15" s="58">
        <v>2.46</v>
      </c>
      <c r="D15" s="55">
        <v>123.79</v>
      </c>
      <c r="E15" s="59">
        <v>0.93</v>
      </c>
      <c r="F15" s="55">
        <v>103.33</v>
      </c>
      <c r="G15" s="66">
        <v>16.079999999999998</v>
      </c>
      <c r="H15" s="55"/>
      <c r="I15" s="55"/>
      <c r="J15" s="55"/>
      <c r="K15" s="55"/>
      <c r="L15" s="55"/>
      <c r="M15" s="53">
        <v>18.015899999999998</v>
      </c>
      <c r="N15" s="53"/>
      <c r="O15" s="53"/>
      <c r="P15" s="69">
        <v>-1.23E-2</v>
      </c>
      <c r="Q15" s="70">
        <v>93.57</v>
      </c>
      <c r="R15" s="70">
        <v>22.71</v>
      </c>
      <c r="S15" s="69"/>
      <c r="T15" s="53"/>
      <c r="U15" s="56">
        <v>34820</v>
      </c>
      <c r="V15" s="53">
        <v>95.18</v>
      </c>
      <c r="W15" s="53"/>
      <c r="X15" s="53"/>
      <c r="Y15" s="55">
        <v>108.99</v>
      </c>
      <c r="Z15" s="53"/>
      <c r="AA15" s="56">
        <v>34820</v>
      </c>
      <c r="AB15" s="55"/>
      <c r="AC15" s="65">
        <v>123.79</v>
      </c>
      <c r="AD15" s="55">
        <v>558.23</v>
      </c>
      <c r="AE15" s="68">
        <v>5.08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1:43" x14ac:dyDescent="0.2">
      <c r="A16" s="56">
        <v>34912</v>
      </c>
      <c r="B16" s="57">
        <v>97.9</v>
      </c>
      <c r="C16" s="58">
        <v>1.02</v>
      </c>
      <c r="D16" s="55">
        <v>126.84</v>
      </c>
      <c r="E16" s="59">
        <v>0.94</v>
      </c>
      <c r="F16" s="55">
        <v>104.44</v>
      </c>
      <c r="G16" s="66">
        <v>16.47</v>
      </c>
      <c r="H16" s="55"/>
      <c r="I16" s="55"/>
      <c r="J16" s="55"/>
      <c r="K16" s="55"/>
      <c r="L16" s="55"/>
      <c r="M16" s="53">
        <v>20.195900000000002</v>
      </c>
      <c r="N16" s="53"/>
      <c r="O16" s="53"/>
      <c r="P16" s="69">
        <v>-5.7500000000000002E-2</v>
      </c>
      <c r="Q16" s="70">
        <v>86.75</v>
      </c>
      <c r="R16" s="70">
        <v>21.06</v>
      </c>
      <c r="S16" s="69"/>
      <c r="T16" s="53"/>
      <c r="U16" s="56">
        <v>34851</v>
      </c>
      <c r="V16" s="53">
        <v>97.12</v>
      </c>
      <c r="W16" s="53"/>
      <c r="X16" s="53"/>
      <c r="Y16" s="55">
        <v>111.21</v>
      </c>
      <c r="Z16" s="53"/>
      <c r="AA16" s="56">
        <v>34851</v>
      </c>
      <c r="AB16" s="55"/>
      <c r="AC16" s="65">
        <v>126.84</v>
      </c>
      <c r="AD16" s="55">
        <v>555.23</v>
      </c>
      <c r="AE16" s="68">
        <v>5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</row>
    <row r="17" spans="1:43" x14ac:dyDescent="0.2">
      <c r="A17" s="56">
        <v>34943</v>
      </c>
      <c r="B17" s="57">
        <v>97.9</v>
      </c>
      <c r="C17" s="58">
        <v>1.17</v>
      </c>
      <c r="D17" s="55">
        <v>128.13</v>
      </c>
      <c r="E17" s="59">
        <v>0.95</v>
      </c>
      <c r="F17" s="55">
        <v>105.56</v>
      </c>
      <c r="G17" s="66">
        <v>16.82</v>
      </c>
      <c r="H17" s="55"/>
      <c r="I17" s="55"/>
      <c r="J17" s="55"/>
      <c r="K17" s="55"/>
      <c r="L17" s="55"/>
      <c r="M17" s="53">
        <v>22.655899999999999</v>
      </c>
      <c r="N17" s="53"/>
      <c r="O17" s="53"/>
      <c r="P17" s="69">
        <v>-7.3700000000000002E-2</v>
      </c>
      <c r="Q17" s="70">
        <v>81.040000000000006</v>
      </c>
      <c r="R17" s="70">
        <v>19.670000000000002</v>
      </c>
      <c r="S17" s="69"/>
      <c r="T17" s="53"/>
      <c r="U17" s="56">
        <v>34881</v>
      </c>
      <c r="V17" s="53">
        <v>98.71</v>
      </c>
      <c r="W17" s="53"/>
      <c r="X17" s="53"/>
      <c r="Y17" s="55">
        <v>113.03</v>
      </c>
      <c r="Z17" s="53"/>
      <c r="AA17" s="56">
        <v>34881</v>
      </c>
      <c r="AB17" s="55"/>
      <c r="AC17" s="65">
        <v>128.13</v>
      </c>
      <c r="AD17" s="55">
        <v>553.85</v>
      </c>
      <c r="AE17" s="68">
        <v>5.04</v>
      </c>
      <c r="AF17" s="53"/>
      <c r="AG17" s="53"/>
      <c r="AH17" s="53"/>
      <c r="AI17" s="53"/>
      <c r="AJ17" s="53"/>
      <c r="AK17" s="53"/>
      <c r="AL17" s="53"/>
      <c r="AM17" s="71">
        <v>0.12</v>
      </c>
      <c r="AN17" s="53"/>
      <c r="AO17" s="53"/>
      <c r="AP17" s="53"/>
      <c r="AQ17" s="53"/>
    </row>
    <row r="18" spans="1:43" x14ac:dyDescent="0.2">
      <c r="A18" s="56">
        <v>34973</v>
      </c>
      <c r="B18" s="57">
        <v>99.6</v>
      </c>
      <c r="C18" s="58">
        <v>1.4</v>
      </c>
      <c r="D18" s="55">
        <v>129.63</v>
      </c>
      <c r="E18" s="59">
        <v>0.96</v>
      </c>
      <c r="F18" s="55">
        <v>106.67</v>
      </c>
      <c r="G18" s="66">
        <v>16.12</v>
      </c>
      <c r="H18" s="55"/>
      <c r="I18" s="55"/>
      <c r="J18" s="55"/>
      <c r="K18" s="55"/>
      <c r="L18" s="55"/>
      <c r="M18" s="53">
        <v>23.675899999999999</v>
      </c>
      <c r="N18" s="53"/>
      <c r="O18" s="53"/>
      <c r="P18" s="69">
        <v>2.4299999999999999E-2</v>
      </c>
      <c r="Q18" s="70">
        <v>84.74</v>
      </c>
      <c r="R18" s="70">
        <v>20.57</v>
      </c>
      <c r="S18" s="69"/>
      <c r="T18" s="53"/>
      <c r="U18" s="56">
        <v>34912</v>
      </c>
      <c r="V18" s="53">
        <v>97.86</v>
      </c>
      <c r="W18" s="53"/>
      <c r="X18" s="53"/>
      <c r="Y18" s="55">
        <v>112.06</v>
      </c>
      <c r="Z18" s="53"/>
      <c r="AA18" s="56">
        <v>34912</v>
      </c>
      <c r="AB18" s="55"/>
      <c r="AC18" s="65">
        <v>129.63</v>
      </c>
      <c r="AD18" s="55">
        <v>553.24</v>
      </c>
      <c r="AE18" s="68">
        <v>5.15</v>
      </c>
      <c r="AF18" s="53"/>
      <c r="AG18" s="53"/>
      <c r="AH18" s="53"/>
      <c r="AI18" s="53"/>
      <c r="AJ18" s="53"/>
      <c r="AK18" s="53"/>
      <c r="AL18" s="53"/>
      <c r="AM18" s="53">
        <v>56.1</v>
      </c>
      <c r="AN18" s="53"/>
      <c r="AO18" s="53"/>
      <c r="AP18" s="53"/>
      <c r="AQ18" s="53"/>
    </row>
    <row r="19" spans="1:43" x14ac:dyDescent="0.2">
      <c r="A19" s="56">
        <v>35004</v>
      </c>
      <c r="B19" s="57">
        <v>99.3</v>
      </c>
      <c r="C19" s="58">
        <v>1.51</v>
      </c>
      <c r="D19" s="55">
        <v>131.44</v>
      </c>
      <c r="E19" s="59">
        <v>0.96</v>
      </c>
      <c r="F19" s="55">
        <v>106.67</v>
      </c>
      <c r="G19" s="66">
        <v>16.739999999999998</v>
      </c>
      <c r="H19" s="55"/>
      <c r="I19" s="55"/>
      <c r="J19" s="55"/>
      <c r="K19" s="55"/>
      <c r="L19" s="55"/>
      <c r="M19" s="53">
        <v>24.8459</v>
      </c>
      <c r="N19" s="53"/>
      <c r="O19" s="53"/>
      <c r="P19" s="69">
        <v>2.1299999999999999E-2</v>
      </c>
      <c r="Q19" s="70">
        <v>87.35</v>
      </c>
      <c r="R19" s="70">
        <v>21.2</v>
      </c>
      <c r="S19" s="69"/>
      <c r="T19" s="53"/>
      <c r="U19" s="56">
        <v>34943</v>
      </c>
      <c r="V19" s="53">
        <v>97.93</v>
      </c>
      <c r="W19" s="53"/>
      <c r="X19" s="53"/>
      <c r="Y19" s="55">
        <v>112.14</v>
      </c>
      <c r="Z19" s="53"/>
      <c r="AA19" s="56">
        <v>34943</v>
      </c>
      <c r="AB19" s="55"/>
      <c r="AC19" s="65">
        <v>131.44</v>
      </c>
      <c r="AD19" s="55">
        <v>552.47</v>
      </c>
      <c r="AE19" s="68">
        <v>5.19</v>
      </c>
      <c r="AF19" s="53"/>
      <c r="AG19" s="53"/>
      <c r="AH19" s="53"/>
      <c r="AI19" s="53"/>
      <c r="AJ19" s="53"/>
      <c r="AK19" s="53"/>
      <c r="AL19" s="53"/>
      <c r="AM19" s="53">
        <v>2</v>
      </c>
      <c r="AN19" s="53"/>
      <c r="AO19" s="53"/>
      <c r="AP19" s="53"/>
      <c r="AQ19" s="53"/>
    </row>
    <row r="20" spans="1:43" x14ac:dyDescent="0.2">
      <c r="A20" s="56">
        <v>35034</v>
      </c>
      <c r="B20" s="57">
        <v>99.1</v>
      </c>
      <c r="C20" s="58">
        <v>1.65</v>
      </c>
      <c r="D20" s="55">
        <v>133.43</v>
      </c>
      <c r="E20" s="59">
        <v>0.97</v>
      </c>
      <c r="F20" s="55">
        <v>107.78</v>
      </c>
      <c r="G20" s="66">
        <v>17.87</v>
      </c>
      <c r="H20" s="55"/>
      <c r="I20" s="55"/>
      <c r="J20" s="55"/>
      <c r="K20" s="55"/>
      <c r="L20" s="55"/>
      <c r="M20" s="53">
        <v>26.245899999999999</v>
      </c>
      <c r="N20" s="53"/>
      <c r="O20" s="53"/>
      <c r="P20" s="69">
        <v>-4.1599999999999998E-2</v>
      </c>
      <c r="Q20" s="70">
        <v>84.48</v>
      </c>
      <c r="R20" s="70">
        <v>20.5</v>
      </c>
      <c r="S20" s="69"/>
      <c r="T20" s="53"/>
      <c r="U20" s="56">
        <v>34973</v>
      </c>
      <c r="V20" s="53">
        <v>99.57</v>
      </c>
      <c r="W20" s="53"/>
      <c r="X20" s="53"/>
      <c r="Y20" s="55">
        <v>114.02</v>
      </c>
      <c r="Z20" s="53"/>
      <c r="AA20" s="56">
        <v>34973</v>
      </c>
      <c r="AB20" s="55"/>
      <c r="AC20" s="65">
        <v>133.43</v>
      </c>
      <c r="AD20" s="55">
        <v>551.64</v>
      </c>
      <c r="AE20" s="68">
        <v>5.24</v>
      </c>
      <c r="AF20" s="53"/>
      <c r="AG20" s="53"/>
      <c r="AH20" s="53"/>
      <c r="AI20" s="53"/>
      <c r="AJ20" s="53"/>
      <c r="AK20" s="53"/>
      <c r="AL20" s="53"/>
      <c r="AM20" s="72">
        <v>-33.19</v>
      </c>
      <c r="AN20" s="53"/>
      <c r="AO20" s="53"/>
      <c r="AP20" s="53"/>
      <c r="AQ20" s="53"/>
    </row>
    <row r="21" spans="1:43" x14ac:dyDescent="0.2">
      <c r="A21" s="56">
        <v>35065</v>
      </c>
      <c r="B21" s="57">
        <v>99</v>
      </c>
      <c r="C21" s="58">
        <v>1.46</v>
      </c>
      <c r="D21" s="55">
        <v>135.63</v>
      </c>
      <c r="E21" s="59">
        <v>0.97</v>
      </c>
      <c r="F21" s="55">
        <v>107.78</v>
      </c>
      <c r="G21" s="66">
        <v>17.8</v>
      </c>
      <c r="H21" s="55"/>
      <c r="I21" s="55"/>
      <c r="J21" s="55"/>
      <c r="K21" s="55"/>
      <c r="L21" s="55"/>
      <c r="M21" s="53">
        <v>27.7559</v>
      </c>
      <c r="N21" s="53"/>
      <c r="O21" s="53"/>
      <c r="P21" s="69">
        <v>3.85E-2</v>
      </c>
      <c r="Q21" s="70">
        <v>88.39</v>
      </c>
      <c r="R21" s="70">
        <v>21.45</v>
      </c>
      <c r="S21" s="69"/>
      <c r="T21" s="53"/>
      <c r="U21" s="56">
        <v>35004</v>
      </c>
      <c r="V21" s="53">
        <v>99.32</v>
      </c>
      <c r="W21" s="53"/>
      <c r="X21" s="53"/>
      <c r="Y21" s="55">
        <v>113.73</v>
      </c>
      <c r="Z21" s="53"/>
      <c r="AA21" s="56">
        <v>35004</v>
      </c>
      <c r="AB21" s="55"/>
      <c r="AC21" s="65">
        <v>135.63</v>
      </c>
      <c r="AD21" s="55">
        <v>549.99</v>
      </c>
      <c r="AE21" s="68">
        <v>5.28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</row>
    <row r="22" spans="1:43" x14ac:dyDescent="0.2">
      <c r="A22" s="56">
        <v>35096</v>
      </c>
      <c r="B22" s="57">
        <v>99.5</v>
      </c>
      <c r="C22" s="58">
        <v>0.71</v>
      </c>
      <c r="D22" s="55">
        <v>137.61000000000001</v>
      </c>
      <c r="E22" s="59">
        <v>0.98</v>
      </c>
      <c r="F22" s="55">
        <v>108.89</v>
      </c>
      <c r="G22" s="66">
        <v>17.7</v>
      </c>
      <c r="H22" s="55"/>
      <c r="I22" s="55"/>
      <c r="J22" s="55"/>
      <c r="K22" s="55"/>
      <c r="L22" s="55"/>
      <c r="M22" s="53">
        <v>29.405899999999999</v>
      </c>
      <c r="N22" s="53"/>
      <c r="O22" s="53"/>
      <c r="P22" s="69">
        <v>6.7500000000000004E-2</v>
      </c>
      <c r="Q22" s="70">
        <v>94.35</v>
      </c>
      <c r="R22" s="70">
        <v>22.9</v>
      </c>
      <c r="S22" s="69"/>
      <c r="T22" s="53"/>
      <c r="U22" s="56">
        <v>35034</v>
      </c>
      <c r="V22" s="53">
        <v>99.11</v>
      </c>
      <c r="W22" s="53"/>
      <c r="X22" s="53"/>
      <c r="Y22" s="55">
        <v>113.49</v>
      </c>
      <c r="Z22" s="53"/>
      <c r="AA22" s="56">
        <v>35034</v>
      </c>
      <c r="AB22" s="55"/>
      <c r="AC22" s="65">
        <v>137.61000000000001</v>
      </c>
      <c r="AD22" s="55">
        <v>549.99</v>
      </c>
      <c r="AE22" s="68">
        <v>5.28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</row>
    <row r="23" spans="1:43" x14ac:dyDescent="0.2">
      <c r="A23" s="56">
        <v>35125</v>
      </c>
      <c r="B23" s="57">
        <v>99.7</v>
      </c>
      <c r="C23" s="58">
        <v>0.28999999999999998</v>
      </c>
      <c r="D23" s="55">
        <v>138.59</v>
      </c>
      <c r="E23" s="59">
        <v>0.99</v>
      </c>
      <c r="F23" s="55">
        <v>110</v>
      </c>
      <c r="G23" s="66">
        <v>19.399999999999999</v>
      </c>
      <c r="H23" s="55"/>
      <c r="I23" s="55"/>
      <c r="J23" s="55"/>
      <c r="K23" s="55"/>
      <c r="L23" s="55"/>
      <c r="M23" s="53">
        <v>30.8659</v>
      </c>
      <c r="N23" s="53"/>
      <c r="O23" s="53"/>
      <c r="P23" s="69">
        <v>-3.8999999999999998E-3</v>
      </c>
      <c r="Q23" s="70">
        <v>94.73</v>
      </c>
      <c r="R23" s="70">
        <v>22.99</v>
      </c>
      <c r="S23" s="69"/>
      <c r="T23" s="53"/>
      <c r="U23" s="56">
        <v>35065</v>
      </c>
      <c r="V23" s="53">
        <v>99.02</v>
      </c>
      <c r="W23" s="53"/>
      <c r="X23" s="53"/>
      <c r="Y23" s="55">
        <v>113.39</v>
      </c>
      <c r="Z23" s="53"/>
      <c r="AA23" s="56">
        <v>35065</v>
      </c>
      <c r="AB23" s="55"/>
      <c r="AC23" s="65">
        <v>138.59</v>
      </c>
      <c r="AD23" s="55">
        <v>548.62</v>
      </c>
      <c r="AE23" s="68">
        <v>5.32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</row>
    <row r="24" spans="1:43" x14ac:dyDescent="0.2">
      <c r="A24" s="56">
        <v>35156</v>
      </c>
      <c r="B24" s="57">
        <v>99.4</v>
      </c>
      <c r="C24" s="58">
        <v>0.93</v>
      </c>
      <c r="D24" s="55">
        <v>138.99</v>
      </c>
      <c r="E24" s="59">
        <v>0.99</v>
      </c>
      <c r="F24" s="55">
        <v>110</v>
      </c>
      <c r="G24" s="66">
        <v>20.66</v>
      </c>
      <c r="H24" s="55"/>
      <c r="I24" s="55"/>
      <c r="J24" s="55"/>
      <c r="K24" s="55"/>
      <c r="L24" s="55"/>
      <c r="M24" s="53">
        <v>31.575900000000001</v>
      </c>
      <c r="N24" s="53"/>
      <c r="O24" s="53"/>
      <c r="P24" s="69">
        <v>-5.5999999999999999E-3</v>
      </c>
      <c r="Q24" s="70">
        <v>92.87</v>
      </c>
      <c r="R24" s="70">
        <v>22.54</v>
      </c>
      <c r="S24" s="69"/>
      <c r="T24" s="53"/>
      <c r="U24" s="56">
        <v>35096</v>
      </c>
      <c r="V24" s="53">
        <v>99.51</v>
      </c>
      <c r="W24" s="53"/>
      <c r="X24" s="53"/>
      <c r="Y24" s="55">
        <v>113.95</v>
      </c>
      <c r="Z24" s="53"/>
      <c r="AA24" s="56">
        <v>35096</v>
      </c>
      <c r="AB24" s="55"/>
      <c r="AC24" s="65">
        <v>138.99</v>
      </c>
      <c r="AD24" s="55">
        <v>540.89</v>
      </c>
      <c r="AE24" s="68">
        <v>5.25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3" x14ac:dyDescent="0.2">
      <c r="A25" s="56">
        <v>35186</v>
      </c>
      <c r="B25" s="57">
        <v>99.4</v>
      </c>
      <c r="C25" s="58">
        <v>1.28</v>
      </c>
      <c r="D25" s="55">
        <v>140.28</v>
      </c>
      <c r="E25" s="59">
        <v>1</v>
      </c>
      <c r="F25" s="55">
        <v>111.11</v>
      </c>
      <c r="G25" s="66">
        <v>19.059999999999999</v>
      </c>
      <c r="H25" s="55"/>
      <c r="I25" s="55"/>
      <c r="J25" s="55"/>
      <c r="K25" s="55"/>
      <c r="L25" s="55"/>
      <c r="M25" s="53">
        <v>31.8659</v>
      </c>
      <c r="N25" s="53"/>
      <c r="O25" s="53"/>
      <c r="P25" s="69">
        <v>9.6000000000000002E-2</v>
      </c>
      <c r="Q25" s="70">
        <v>102.39</v>
      </c>
      <c r="R25" s="70">
        <v>24.85</v>
      </c>
      <c r="S25" s="69"/>
      <c r="T25" s="53"/>
      <c r="U25" s="56">
        <v>35125</v>
      </c>
      <c r="V25" s="53">
        <v>99.71</v>
      </c>
      <c r="W25" s="53"/>
      <c r="X25" s="53"/>
      <c r="Y25" s="55">
        <v>114.18</v>
      </c>
      <c r="Z25" s="53"/>
      <c r="AA25" s="56">
        <v>35125</v>
      </c>
      <c r="AB25" s="55"/>
      <c r="AC25" s="65">
        <v>140.28</v>
      </c>
      <c r="AD25" s="55">
        <v>538.57000000000005</v>
      </c>
      <c r="AE25" s="68">
        <v>5.28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</row>
    <row r="26" spans="1:43" x14ac:dyDescent="0.2">
      <c r="A26" s="56">
        <v>35217</v>
      </c>
      <c r="B26" s="57">
        <v>99.9</v>
      </c>
      <c r="C26" s="58">
        <v>1.33</v>
      </c>
      <c r="D26" s="55">
        <v>142.08000000000001</v>
      </c>
      <c r="E26" s="59">
        <v>1</v>
      </c>
      <c r="F26" s="55">
        <v>111.11</v>
      </c>
      <c r="G26" s="66">
        <v>18.510000000000002</v>
      </c>
      <c r="H26" s="55"/>
      <c r="I26" s="55"/>
      <c r="J26" s="55"/>
      <c r="K26" s="55"/>
      <c r="L26" s="55"/>
      <c r="M26" s="53">
        <v>32.795900000000003</v>
      </c>
      <c r="N26" s="53"/>
      <c r="O26" s="53"/>
      <c r="P26" s="69">
        <v>6.4899999999999999E-2</v>
      </c>
      <c r="Q26" s="70">
        <v>109.93</v>
      </c>
      <c r="R26" s="70">
        <v>26.68</v>
      </c>
      <c r="S26" s="69"/>
      <c r="T26" s="53"/>
      <c r="U26" s="56">
        <v>35156</v>
      </c>
      <c r="V26" s="53">
        <v>99.39</v>
      </c>
      <c r="W26" s="53"/>
      <c r="X26" s="53"/>
      <c r="Y26" s="55">
        <v>113.81</v>
      </c>
      <c r="Z26" s="53"/>
      <c r="AA26" s="56">
        <v>35156</v>
      </c>
      <c r="AB26" s="55"/>
      <c r="AC26" s="65">
        <v>142.08000000000001</v>
      </c>
      <c r="AD26" s="55">
        <v>537.44000000000005</v>
      </c>
      <c r="AE26" s="68">
        <v>5.32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</row>
    <row r="27" spans="1:43" x14ac:dyDescent="0.2">
      <c r="A27" s="56">
        <v>35247</v>
      </c>
      <c r="B27" s="57">
        <v>101</v>
      </c>
      <c r="C27" s="58">
        <v>1.2</v>
      </c>
      <c r="D27" s="55">
        <v>143.97</v>
      </c>
      <c r="E27" s="59">
        <v>1.01</v>
      </c>
      <c r="F27" s="55">
        <v>112.22</v>
      </c>
      <c r="G27" s="66">
        <v>19.59</v>
      </c>
      <c r="H27" s="55"/>
      <c r="I27" s="55"/>
      <c r="J27" s="55"/>
      <c r="K27" s="55"/>
      <c r="L27" s="55"/>
      <c r="M27" s="53">
        <v>34.075899999999997</v>
      </c>
      <c r="N27" s="53"/>
      <c r="O27" s="53"/>
      <c r="P27" s="69">
        <v>-7.7399999999999997E-2</v>
      </c>
      <c r="Q27" s="70">
        <v>101.34</v>
      </c>
      <c r="R27" s="70">
        <v>24.6</v>
      </c>
      <c r="S27" s="69"/>
      <c r="T27" s="53"/>
      <c r="U27" s="56">
        <v>35186</v>
      </c>
      <c r="V27" s="53">
        <v>99.39</v>
      </c>
      <c r="W27" s="53"/>
      <c r="X27" s="53"/>
      <c r="Y27" s="55">
        <v>113.81</v>
      </c>
      <c r="Z27" s="53"/>
      <c r="AA27" s="56">
        <v>35186</v>
      </c>
      <c r="AB27" s="55"/>
      <c r="AC27" s="65">
        <v>143.97</v>
      </c>
      <c r="AD27" s="55">
        <v>537.07000000000005</v>
      </c>
      <c r="AE27" s="68">
        <v>5.32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</row>
    <row r="28" spans="1:43" x14ac:dyDescent="0.2">
      <c r="A28" s="56">
        <v>35278</v>
      </c>
      <c r="B28" s="57">
        <v>102.3</v>
      </c>
      <c r="C28" s="58">
        <v>0.5</v>
      </c>
      <c r="D28" s="55">
        <v>145.69999999999999</v>
      </c>
      <c r="E28" s="59">
        <v>1.01</v>
      </c>
      <c r="F28" s="55">
        <v>112.22</v>
      </c>
      <c r="G28" s="66">
        <v>20.440000000000001</v>
      </c>
      <c r="H28" s="55"/>
      <c r="I28" s="55"/>
      <c r="J28" s="55"/>
      <c r="K28" s="55"/>
      <c r="L28" s="55"/>
      <c r="M28" s="53">
        <v>35.405900000000003</v>
      </c>
      <c r="N28" s="53"/>
      <c r="O28" s="53"/>
      <c r="P28" s="69">
        <v>-2.8899999999999999E-2</v>
      </c>
      <c r="Q28" s="70">
        <v>99.23</v>
      </c>
      <c r="R28" s="70">
        <v>24.09</v>
      </c>
      <c r="S28" s="69"/>
      <c r="T28" s="53"/>
      <c r="U28" s="56">
        <v>35217</v>
      </c>
      <c r="V28" s="53">
        <v>99.93</v>
      </c>
      <c r="W28" s="53"/>
      <c r="X28" s="53"/>
      <c r="Y28" s="55">
        <v>114.43</v>
      </c>
      <c r="Z28" s="53"/>
      <c r="AA28" s="56">
        <v>35217</v>
      </c>
      <c r="AB28" s="55"/>
      <c r="AC28" s="65">
        <v>145.69999999999999</v>
      </c>
      <c r="AD28" s="55">
        <v>536.1</v>
      </c>
      <c r="AE28" s="68">
        <v>5.36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</row>
    <row r="29" spans="1:43" x14ac:dyDescent="0.2">
      <c r="A29" s="56">
        <v>35309</v>
      </c>
      <c r="B29" s="57">
        <v>102.2</v>
      </c>
      <c r="C29" s="58">
        <v>0.02</v>
      </c>
      <c r="D29" s="55">
        <v>146.41999999999999</v>
      </c>
      <c r="E29" s="59">
        <v>1.02</v>
      </c>
      <c r="F29" s="55">
        <v>113.33</v>
      </c>
      <c r="G29" s="66">
        <v>22.26</v>
      </c>
      <c r="H29" s="55"/>
      <c r="I29" s="55"/>
      <c r="J29" s="55"/>
      <c r="K29" s="55"/>
      <c r="L29" s="55"/>
      <c r="M29" s="53">
        <v>36.605899999999998</v>
      </c>
      <c r="N29" s="53"/>
      <c r="O29" s="53"/>
      <c r="P29" s="69">
        <v>5.8299999999999998E-2</v>
      </c>
      <c r="Q29" s="70">
        <v>104.78</v>
      </c>
      <c r="R29" s="70">
        <v>25.43</v>
      </c>
      <c r="S29" s="69"/>
      <c r="T29" s="53"/>
      <c r="U29" s="56">
        <v>35247</v>
      </c>
      <c r="V29" s="53">
        <v>100.95</v>
      </c>
      <c r="W29" s="53"/>
      <c r="X29" s="53"/>
      <c r="Y29" s="55">
        <v>115.6</v>
      </c>
      <c r="Z29" s="53"/>
      <c r="AA29" s="56">
        <v>35247</v>
      </c>
      <c r="AB29" s="55"/>
      <c r="AC29" s="65">
        <v>146.41999999999999</v>
      </c>
      <c r="AD29" s="55">
        <v>534.87</v>
      </c>
      <c r="AE29" s="68">
        <v>5.35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</row>
    <row r="30" spans="1:43" x14ac:dyDescent="0.2">
      <c r="A30" s="56">
        <v>35339</v>
      </c>
      <c r="B30" s="57">
        <v>102</v>
      </c>
      <c r="C30" s="58">
        <v>0.38</v>
      </c>
      <c r="D30" s="55">
        <v>146.44999999999999</v>
      </c>
      <c r="E30" s="59">
        <v>1.03</v>
      </c>
      <c r="F30" s="55">
        <v>114.44</v>
      </c>
      <c r="G30" s="66">
        <v>23.61</v>
      </c>
      <c r="H30" s="55"/>
      <c r="I30" s="55"/>
      <c r="J30" s="55"/>
      <c r="K30" s="55"/>
      <c r="L30" s="55"/>
      <c r="M30" s="53">
        <v>37.105899999999998</v>
      </c>
      <c r="N30" s="53"/>
      <c r="O30" s="53"/>
      <c r="P30" s="69">
        <v>4.3400000000000001E-2</v>
      </c>
      <c r="Q30" s="70">
        <v>110.13</v>
      </c>
      <c r="R30" s="70">
        <v>26.73</v>
      </c>
      <c r="S30" s="69"/>
      <c r="T30" s="53"/>
      <c r="U30" s="56">
        <v>35278</v>
      </c>
      <c r="V30" s="53">
        <v>102.3</v>
      </c>
      <c r="W30" s="53"/>
      <c r="X30" s="53"/>
      <c r="Y30" s="55">
        <v>117.14</v>
      </c>
      <c r="Z30" s="53"/>
      <c r="AA30" s="56">
        <v>35278</v>
      </c>
      <c r="AB30" s="55"/>
      <c r="AC30" s="65">
        <v>146.44999999999999</v>
      </c>
      <c r="AD30" s="55">
        <v>533.49</v>
      </c>
      <c r="AE30" s="68">
        <v>5.39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</row>
    <row r="31" spans="1:43" x14ac:dyDescent="0.2">
      <c r="A31" s="56">
        <v>35370</v>
      </c>
      <c r="B31" s="57">
        <v>103</v>
      </c>
      <c r="C31" s="58">
        <v>0.34</v>
      </c>
      <c r="D31" s="55">
        <v>147.01</v>
      </c>
      <c r="E31" s="59">
        <v>1.03</v>
      </c>
      <c r="F31" s="55">
        <v>114.44</v>
      </c>
      <c r="G31" s="66">
        <v>22.39</v>
      </c>
      <c r="H31" s="55"/>
      <c r="I31" s="55"/>
      <c r="J31" s="55"/>
      <c r="K31" s="55"/>
      <c r="L31" s="55"/>
      <c r="M31" s="53">
        <v>37.125900000000001</v>
      </c>
      <c r="N31" s="53"/>
      <c r="O31" s="53"/>
      <c r="P31" s="69">
        <v>8.8999999999999996E-2</v>
      </c>
      <c r="Q31" s="70">
        <v>119.73</v>
      </c>
      <c r="R31" s="70">
        <v>29.06</v>
      </c>
      <c r="S31" s="69"/>
      <c r="T31" s="53"/>
      <c r="U31" s="56">
        <v>35309</v>
      </c>
      <c r="V31" s="53">
        <v>102.15</v>
      </c>
      <c r="W31" s="53"/>
      <c r="X31" s="53"/>
      <c r="Y31" s="55">
        <v>116.97</v>
      </c>
      <c r="Z31" s="53"/>
      <c r="AA31" s="56">
        <v>35309</v>
      </c>
      <c r="AB31" s="55"/>
      <c r="AC31" s="65">
        <v>147.01</v>
      </c>
      <c r="AD31" s="55">
        <v>532.53</v>
      </c>
      <c r="AE31" s="68">
        <v>5.38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</row>
    <row r="32" spans="1:43" x14ac:dyDescent="0.2">
      <c r="A32" s="56">
        <v>35400</v>
      </c>
      <c r="B32" s="57">
        <v>102.6</v>
      </c>
      <c r="C32" s="58">
        <v>0.33</v>
      </c>
      <c r="D32" s="55">
        <v>147.51</v>
      </c>
      <c r="E32" s="59">
        <v>1.04</v>
      </c>
      <c r="F32" s="55">
        <v>115.56</v>
      </c>
      <c r="G32" s="66">
        <v>23.62</v>
      </c>
      <c r="H32" s="55"/>
      <c r="I32" s="55"/>
      <c r="J32" s="55"/>
      <c r="K32" s="55"/>
      <c r="L32" s="55"/>
      <c r="M32" s="53">
        <v>37.505899999999997</v>
      </c>
      <c r="N32" s="53"/>
      <c r="O32" s="53"/>
      <c r="P32" s="69">
        <v>6.0600000000000001E-2</v>
      </c>
      <c r="Q32" s="70">
        <v>128</v>
      </c>
      <c r="R32" s="70">
        <v>31.07</v>
      </c>
      <c r="S32" s="69"/>
      <c r="T32" s="53"/>
      <c r="U32" s="56">
        <v>35339</v>
      </c>
      <c r="V32" s="53">
        <v>102.03</v>
      </c>
      <c r="W32" s="53"/>
      <c r="X32" s="53"/>
      <c r="Y32" s="55">
        <v>116.83</v>
      </c>
      <c r="Z32" s="53"/>
      <c r="AA32" s="56">
        <v>35339</v>
      </c>
      <c r="AB32" s="55"/>
      <c r="AC32" s="65">
        <v>147.51</v>
      </c>
      <c r="AD32" s="55">
        <v>531.52</v>
      </c>
      <c r="AE32" s="68">
        <v>5.42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x14ac:dyDescent="0.2">
      <c r="A33" s="56">
        <v>35431</v>
      </c>
      <c r="B33" s="57">
        <v>101.6</v>
      </c>
      <c r="C33" s="58">
        <v>0.81</v>
      </c>
      <c r="D33" s="55">
        <v>148</v>
      </c>
      <c r="E33" s="59">
        <v>1.04</v>
      </c>
      <c r="F33" s="55">
        <v>115.56</v>
      </c>
      <c r="G33" s="66">
        <v>23.23</v>
      </c>
      <c r="H33" s="55"/>
      <c r="I33" s="55"/>
      <c r="J33" s="55"/>
      <c r="K33" s="55"/>
      <c r="L33" s="55"/>
      <c r="M33" s="53">
        <v>37.8459</v>
      </c>
      <c r="N33" s="53"/>
      <c r="O33" s="53"/>
      <c r="P33" s="69">
        <v>-5.1700000000000003E-2</v>
      </c>
      <c r="Q33" s="70">
        <v>122.42</v>
      </c>
      <c r="R33" s="70">
        <v>29.71</v>
      </c>
      <c r="S33" s="69"/>
      <c r="T33" s="53"/>
      <c r="U33" s="56">
        <v>35370</v>
      </c>
      <c r="V33" s="53">
        <v>103.03</v>
      </c>
      <c r="W33" s="53"/>
      <c r="X33" s="53"/>
      <c r="Y33" s="55">
        <v>117.98</v>
      </c>
      <c r="Z33" s="53"/>
      <c r="AA33" s="56">
        <v>35370</v>
      </c>
      <c r="AB33" s="55"/>
      <c r="AC33" s="65">
        <v>148</v>
      </c>
      <c r="AD33" s="55">
        <v>530.83000000000004</v>
      </c>
      <c r="AE33" s="68">
        <v>5.47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</row>
    <row r="34" spans="1:43" x14ac:dyDescent="0.2">
      <c r="A34" s="56">
        <v>35462</v>
      </c>
      <c r="B34" s="57">
        <v>100.4</v>
      </c>
      <c r="C34" s="58">
        <v>0.45</v>
      </c>
      <c r="D34" s="55">
        <v>149.19999999999999</v>
      </c>
      <c r="E34" s="59">
        <v>1.05</v>
      </c>
      <c r="F34" s="55">
        <v>116.67</v>
      </c>
      <c r="G34" s="66">
        <v>20.420000000000002</v>
      </c>
      <c r="H34" s="55"/>
      <c r="I34" s="55"/>
      <c r="J34" s="55"/>
      <c r="K34" s="55"/>
      <c r="L34" s="55"/>
      <c r="M34" s="53">
        <v>38.175899999999999</v>
      </c>
      <c r="N34" s="53"/>
      <c r="O34" s="53"/>
      <c r="P34" s="69">
        <v>5.4899999999999997E-2</v>
      </c>
      <c r="Q34" s="70">
        <v>129.1</v>
      </c>
      <c r="R34" s="70">
        <v>31.34</v>
      </c>
      <c r="S34" s="69"/>
      <c r="T34" s="53"/>
      <c r="U34" s="56">
        <v>35400</v>
      </c>
      <c r="V34" s="53">
        <v>102.62</v>
      </c>
      <c r="W34" s="53"/>
      <c r="X34" s="53"/>
      <c r="Y34" s="55">
        <v>117.51</v>
      </c>
      <c r="Z34" s="53"/>
      <c r="AA34" s="56">
        <v>35400</v>
      </c>
      <c r="AB34" s="55"/>
      <c r="AC34" s="65">
        <v>149.19999999999999</v>
      </c>
      <c r="AD34" s="55">
        <v>530.66999999999996</v>
      </c>
      <c r="AE34" s="68">
        <v>5.47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</row>
    <row r="35" spans="1:43" x14ac:dyDescent="0.2">
      <c r="A35" s="56">
        <v>35490</v>
      </c>
      <c r="B35" s="57">
        <v>100.5</v>
      </c>
      <c r="C35" s="58">
        <v>0.68</v>
      </c>
      <c r="D35" s="55">
        <v>149.87</v>
      </c>
      <c r="E35" s="59">
        <v>1.06</v>
      </c>
      <c r="F35" s="55">
        <v>117.78</v>
      </c>
      <c r="G35" s="66">
        <v>19.329999999999998</v>
      </c>
      <c r="H35" s="55"/>
      <c r="I35" s="55"/>
      <c r="J35" s="55"/>
      <c r="K35" s="55"/>
      <c r="L35" s="55"/>
      <c r="M35" s="53">
        <v>38.985900000000001</v>
      </c>
      <c r="N35" s="53"/>
      <c r="O35" s="53"/>
      <c r="P35" s="69">
        <v>-1.6500000000000001E-2</v>
      </c>
      <c r="Q35" s="70">
        <v>128.18</v>
      </c>
      <c r="R35" s="70">
        <v>31.11</v>
      </c>
      <c r="S35" s="69"/>
      <c r="T35" s="53"/>
      <c r="U35" s="56">
        <v>35431</v>
      </c>
      <c r="V35" s="53">
        <v>101.63</v>
      </c>
      <c r="W35" s="53"/>
      <c r="X35" s="53"/>
      <c r="Y35" s="55">
        <v>116.37</v>
      </c>
      <c r="Z35" s="53"/>
      <c r="AA35" s="56">
        <v>35431</v>
      </c>
      <c r="AB35" s="55"/>
      <c r="AC35" s="65">
        <v>149.87</v>
      </c>
      <c r="AD35" s="55">
        <v>530.55999999999995</v>
      </c>
      <c r="AE35" s="68">
        <v>5.52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</row>
    <row r="36" spans="1:43" x14ac:dyDescent="0.2">
      <c r="A36" s="56">
        <v>35521</v>
      </c>
      <c r="B36" s="57">
        <v>100.5</v>
      </c>
      <c r="C36" s="58">
        <v>0.6</v>
      </c>
      <c r="D36" s="55">
        <v>150.88999999999999</v>
      </c>
      <c r="E36" s="59">
        <v>1.06</v>
      </c>
      <c r="F36" s="55">
        <v>117.78</v>
      </c>
      <c r="G36" s="66">
        <v>17.88</v>
      </c>
      <c r="H36" s="55"/>
      <c r="I36" s="55"/>
      <c r="J36" s="55"/>
      <c r="K36" s="55"/>
      <c r="L36" s="55"/>
      <c r="M36" s="53">
        <v>39.435899999999997</v>
      </c>
      <c r="N36" s="53"/>
      <c r="O36" s="53"/>
      <c r="P36" s="69">
        <v>-0.121</v>
      </c>
      <c r="Q36" s="70">
        <v>112.54</v>
      </c>
      <c r="R36" s="70">
        <v>27.32</v>
      </c>
      <c r="S36" s="69"/>
      <c r="T36" s="53"/>
      <c r="U36" s="56">
        <v>35462</v>
      </c>
      <c r="V36" s="53">
        <v>100.35</v>
      </c>
      <c r="W36" s="53"/>
      <c r="X36" s="53"/>
      <c r="Y36" s="55">
        <v>114.91</v>
      </c>
      <c r="Z36" s="53"/>
      <c r="AA36" s="56">
        <v>35462</v>
      </c>
      <c r="AB36" s="55"/>
      <c r="AC36" s="65">
        <v>150.88999999999999</v>
      </c>
      <c r="AD36" s="55">
        <v>529.92999999999995</v>
      </c>
      <c r="AE36" s="68">
        <v>5.51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1:43" x14ac:dyDescent="0.2">
      <c r="A37" s="56">
        <v>35551</v>
      </c>
      <c r="B37" s="57">
        <v>101.9</v>
      </c>
      <c r="C37" s="58">
        <v>0.11</v>
      </c>
      <c r="D37" s="55">
        <v>151.79</v>
      </c>
      <c r="E37" s="59">
        <v>1.07</v>
      </c>
      <c r="F37" s="55">
        <v>118.89</v>
      </c>
      <c r="G37" s="66">
        <v>19.37</v>
      </c>
      <c r="H37" s="55"/>
      <c r="I37" s="55"/>
      <c r="J37" s="55"/>
      <c r="K37" s="55"/>
      <c r="L37" s="55"/>
      <c r="M37" s="53">
        <v>40.115900000000003</v>
      </c>
      <c r="N37" s="53"/>
      <c r="O37" s="53"/>
      <c r="P37" s="69">
        <v>-5.3400000000000003E-2</v>
      </c>
      <c r="Q37" s="70">
        <v>107.49</v>
      </c>
      <c r="R37" s="70">
        <v>26.09</v>
      </c>
      <c r="S37" s="69"/>
      <c r="T37" s="53"/>
      <c r="U37" s="56">
        <v>35490</v>
      </c>
      <c r="V37" s="53">
        <v>100.52</v>
      </c>
      <c r="W37" s="53"/>
      <c r="X37" s="53"/>
      <c r="Y37" s="55">
        <v>115.1</v>
      </c>
      <c r="Z37" s="53"/>
      <c r="AA37" s="56">
        <v>35490</v>
      </c>
      <c r="AB37" s="55"/>
      <c r="AC37" s="65">
        <v>151.79</v>
      </c>
      <c r="AD37" s="55">
        <v>529.62</v>
      </c>
      <c r="AE37" s="68">
        <v>5.56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  <row r="38" spans="1:43" x14ac:dyDescent="0.2">
      <c r="A38" s="56">
        <v>35582</v>
      </c>
      <c r="B38" s="57">
        <v>102.4</v>
      </c>
      <c r="C38" s="58">
        <v>0.35</v>
      </c>
      <c r="D38" s="55">
        <v>151.96</v>
      </c>
      <c r="E38" s="59">
        <v>1.07</v>
      </c>
      <c r="F38" s="55">
        <v>118.89</v>
      </c>
      <c r="G38" s="66">
        <v>17.920000000000002</v>
      </c>
      <c r="H38" s="55"/>
      <c r="I38" s="55"/>
      <c r="J38" s="55"/>
      <c r="K38" s="55"/>
      <c r="L38" s="55"/>
      <c r="M38" s="53">
        <v>40.715899999999998</v>
      </c>
      <c r="N38" s="53"/>
      <c r="O38" s="53"/>
      <c r="P38" s="69">
        <v>-7.4999999999999997E-2</v>
      </c>
      <c r="Q38" s="70">
        <v>100.3</v>
      </c>
      <c r="R38" s="70">
        <v>24.34</v>
      </c>
      <c r="S38" s="69"/>
      <c r="T38" s="53"/>
      <c r="U38" s="56">
        <v>35521</v>
      </c>
      <c r="V38" s="53">
        <v>100.45</v>
      </c>
      <c r="W38" s="53"/>
      <c r="X38" s="53"/>
      <c r="Y38" s="55">
        <v>115.02</v>
      </c>
      <c r="Z38" s="53"/>
      <c r="AA38" s="56">
        <v>35521</v>
      </c>
      <c r="AB38" s="55"/>
      <c r="AC38" s="65">
        <v>151.96</v>
      </c>
      <c r="AD38" s="55">
        <v>529.19000000000005</v>
      </c>
      <c r="AE38" s="68">
        <v>5.61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</row>
    <row r="39" spans="1:43" x14ac:dyDescent="0.2">
      <c r="A39" s="56">
        <v>35612</v>
      </c>
      <c r="B39" s="57">
        <v>101.7</v>
      </c>
      <c r="C39" s="58">
        <v>0.18</v>
      </c>
      <c r="D39" s="55">
        <v>152.49</v>
      </c>
      <c r="E39" s="59">
        <v>1.08</v>
      </c>
      <c r="F39" s="55">
        <v>120</v>
      </c>
      <c r="G39" s="66">
        <v>18.329999999999998</v>
      </c>
      <c r="H39" s="55"/>
      <c r="I39" s="55"/>
      <c r="J39" s="55"/>
      <c r="K39" s="55"/>
      <c r="L39" s="55"/>
      <c r="M39" s="53">
        <v>40.825899999999997</v>
      </c>
      <c r="N39" s="53"/>
      <c r="O39" s="53"/>
      <c r="P39" s="69">
        <v>8.3299999999999999E-2</v>
      </c>
      <c r="Q39" s="70">
        <v>108.31</v>
      </c>
      <c r="R39" s="70">
        <v>26.29</v>
      </c>
      <c r="S39" s="69"/>
      <c r="T39" s="53"/>
      <c r="U39" s="56">
        <v>35551</v>
      </c>
      <c r="V39" s="53">
        <v>101.86</v>
      </c>
      <c r="W39" s="53"/>
      <c r="X39" s="53"/>
      <c r="Y39" s="55">
        <v>116.64</v>
      </c>
      <c r="Z39" s="53"/>
      <c r="AA39" s="56">
        <v>35551</v>
      </c>
      <c r="AB39" s="55"/>
      <c r="AC39" s="65">
        <v>152.49</v>
      </c>
      <c r="AD39" s="55">
        <v>527.51</v>
      </c>
      <c r="AE39" s="68">
        <v>5.59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1:43" x14ac:dyDescent="0.2">
      <c r="A40" s="56">
        <v>35643</v>
      </c>
      <c r="B40" s="57">
        <v>101.1</v>
      </c>
      <c r="C40" s="58">
        <v>-0.03</v>
      </c>
      <c r="D40" s="55">
        <v>152.76</v>
      </c>
      <c r="E40" s="59">
        <v>1.0900000000000001</v>
      </c>
      <c r="F40" s="55">
        <v>121.11</v>
      </c>
      <c r="G40" s="66">
        <v>18.7</v>
      </c>
      <c r="H40" s="55"/>
      <c r="I40" s="55"/>
      <c r="J40" s="55"/>
      <c r="K40" s="55"/>
      <c r="L40" s="55"/>
      <c r="M40" s="53">
        <v>41.175899999999999</v>
      </c>
      <c r="N40" s="53"/>
      <c r="O40" s="53"/>
      <c r="P40" s="69">
        <v>-7.4899999999999994E-2</v>
      </c>
      <c r="Q40" s="70">
        <v>100.9</v>
      </c>
      <c r="R40" s="70">
        <v>24.49</v>
      </c>
      <c r="S40" s="69"/>
      <c r="T40" s="53"/>
      <c r="U40" s="56">
        <v>35582</v>
      </c>
      <c r="V40" s="53">
        <v>102.39</v>
      </c>
      <c r="W40" s="53"/>
      <c r="X40" s="53"/>
      <c r="Y40" s="55">
        <v>117.24</v>
      </c>
      <c r="Z40" s="53"/>
      <c r="AA40" s="56">
        <v>35582</v>
      </c>
      <c r="AB40" s="55"/>
      <c r="AC40" s="65">
        <v>152.76</v>
      </c>
      <c r="AD40" s="55">
        <v>526.24</v>
      </c>
      <c r="AE40" s="68">
        <v>5.63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</row>
    <row r="41" spans="1:43" x14ac:dyDescent="0.2">
      <c r="A41" s="56">
        <v>35674</v>
      </c>
      <c r="B41" s="57">
        <v>102.4</v>
      </c>
      <c r="C41" s="58">
        <v>0.1</v>
      </c>
      <c r="D41" s="55">
        <v>152.72</v>
      </c>
      <c r="E41" s="59">
        <v>1.0900000000000001</v>
      </c>
      <c r="F41" s="55">
        <v>121.11</v>
      </c>
      <c r="G41" s="66">
        <v>18.66</v>
      </c>
      <c r="H41" s="55"/>
      <c r="I41" s="55"/>
      <c r="J41" s="55"/>
      <c r="K41" s="55"/>
      <c r="L41" s="55"/>
      <c r="M41" s="53">
        <v>41.355899999999998</v>
      </c>
      <c r="N41" s="53"/>
      <c r="O41" s="53"/>
      <c r="P41" s="69">
        <v>2.29E-2</v>
      </c>
      <c r="Q41" s="70">
        <v>102.78</v>
      </c>
      <c r="R41" s="70">
        <v>24.95</v>
      </c>
      <c r="S41" s="69"/>
      <c r="T41" s="53"/>
      <c r="U41" s="56">
        <v>35612</v>
      </c>
      <c r="V41" s="53">
        <v>101.72</v>
      </c>
      <c r="W41" s="53"/>
      <c r="X41" s="53"/>
      <c r="Y41" s="55">
        <v>116.48</v>
      </c>
      <c r="Z41" s="53"/>
      <c r="AA41" s="56">
        <v>35612</v>
      </c>
      <c r="AB41" s="55"/>
      <c r="AC41" s="65">
        <v>152.72</v>
      </c>
      <c r="AD41" s="55">
        <v>524.04</v>
      </c>
      <c r="AE41" s="68">
        <v>5.61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1:43" x14ac:dyDescent="0.2">
      <c r="A42" s="56">
        <v>35704</v>
      </c>
      <c r="B42" s="57">
        <v>103.8</v>
      </c>
      <c r="C42" s="58">
        <v>0.28999999999999998</v>
      </c>
      <c r="D42" s="55">
        <v>152.87</v>
      </c>
      <c r="E42" s="59">
        <v>1.1000000000000001</v>
      </c>
      <c r="F42" s="55">
        <v>122.22</v>
      </c>
      <c r="G42" s="66">
        <v>20.04</v>
      </c>
      <c r="H42" s="55"/>
      <c r="I42" s="55"/>
      <c r="J42" s="55"/>
      <c r="K42" s="55"/>
      <c r="L42" s="55"/>
      <c r="M42" s="53">
        <v>41.325899999999997</v>
      </c>
      <c r="N42" s="53"/>
      <c r="O42" s="53"/>
      <c r="P42" s="69">
        <v>2.0199999999999999E-2</v>
      </c>
      <c r="Q42" s="70">
        <v>105.69</v>
      </c>
      <c r="R42" s="70">
        <v>25.65</v>
      </c>
      <c r="S42" s="69"/>
      <c r="T42" s="53"/>
      <c r="U42" s="56">
        <v>35643</v>
      </c>
      <c r="V42" s="53">
        <v>101.07</v>
      </c>
      <c r="W42" s="53"/>
      <c r="X42" s="53"/>
      <c r="Y42" s="55">
        <v>115.73</v>
      </c>
      <c r="Z42" s="53"/>
      <c r="AA42" s="56">
        <v>35643</v>
      </c>
      <c r="AB42" s="55"/>
      <c r="AC42" s="65">
        <v>152.87</v>
      </c>
      <c r="AD42" s="55">
        <v>523.30999999999995</v>
      </c>
      <c r="AE42" s="68">
        <v>5.65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</row>
    <row r="43" spans="1:43" x14ac:dyDescent="0.2">
      <c r="A43" s="56">
        <v>35735</v>
      </c>
      <c r="B43" s="57">
        <v>104.5</v>
      </c>
      <c r="C43" s="58">
        <v>0.15</v>
      </c>
      <c r="D43" s="55">
        <v>153.31</v>
      </c>
      <c r="E43" s="59">
        <v>1.1100000000000001</v>
      </c>
      <c r="F43" s="55">
        <v>123.33</v>
      </c>
      <c r="G43" s="66">
        <v>19.09</v>
      </c>
      <c r="H43" s="55"/>
      <c r="I43" s="55"/>
      <c r="J43" s="55"/>
      <c r="K43" s="55"/>
      <c r="L43" s="55"/>
      <c r="M43" s="53">
        <v>41.425899999999999</v>
      </c>
      <c r="N43" s="53"/>
      <c r="O43" s="53"/>
      <c r="P43" s="69">
        <v>-2.0999999999999999E-3</v>
      </c>
      <c r="Q43" s="70">
        <v>106.36</v>
      </c>
      <c r="R43" s="70">
        <v>25.82</v>
      </c>
      <c r="S43" s="69"/>
      <c r="T43" s="53"/>
      <c r="U43" s="56">
        <v>35674</v>
      </c>
      <c r="V43" s="53">
        <v>102.4</v>
      </c>
      <c r="W43" s="53"/>
      <c r="X43" s="53"/>
      <c r="Y43" s="55">
        <v>117.26</v>
      </c>
      <c r="Z43" s="53"/>
      <c r="AA43" s="56">
        <v>35674</v>
      </c>
      <c r="AB43" s="55"/>
      <c r="AC43" s="65">
        <v>153.31</v>
      </c>
      <c r="AD43" s="55">
        <v>522.94000000000005</v>
      </c>
      <c r="AE43" s="68">
        <v>5.7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1:43" x14ac:dyDescent="0.2">
      <c r="A44" s="56">
        <v>35765</v>
      </c>
      <c r="B44" s="57">
        <v>103.8</v>
      </c>
      <c r="C44" s="58">
        <v>0.56999999999999995</v>
      </c>
      <c r="D44" s="55">
        <v>153.54</v>
      </c>
      <c r="E44" s="59">
        <v>1.1100000000000001</v>
      </c>
      <c r="F44" s="55">
        <v>123.33</v>
      </c>
      <c r="G44" s="66">
        <v>17.09</v>
      </c>
      <c r="H44" s="55"/>
      <c r="I44" s="55"/>
      <c r="J44" s="55"/>
      <c r="K44" s="55"/>
      <c r="L44" s="55"/>
      <c r="M44" s="53">
        <v>41.715899999999998</v>
      </c>
      <c r="N44" s="53"/>
      <c r="O44" s="53"/>
      <c r="P44" s="69">
        <v>7.3999999999999996E-2</v>
      </c>
      <c r="Q44" s="70">
        <v>114.04</v>
      </c>
      <c r="R44" s="70">
        <v>27.68</v>
      </c>
      <c r="S44" s="69"/>
      <c r="T44" s="53"/>
      <c r="U44" s="56">
        <v>35704</v>
      </c>
      <c r="V44" s="53">
        <v>103.75</v>
      </c>
      <c r="W44" s="53"/>
      <c r="X44" s="53"/>
      <c r="Y44" s="55">
        <v>118.8</v>
      </c>
      <c r="Z44" s="53"/>
      <c r="AA44" s="56">
        <v>35704</v>
      </c>
      <c r="AB44" s="55"/>
      <c r="AC44" s="65">
        <v>153.54</v>
      </c>
      <c r="AD44" s="55">
        <v>522.05999999999995</v>
      </c>
      <c r="AE44" s="68">
        <v>5.69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</row>
    <row r="45" spans="1:43" x14ac:dyDescent="0.2">
      <c r="A45" s="56">
        <v>35796</v>
      </c>
      <c r="B45" s="57">
        <v>103.3</v>
      </c>
      <c r="C45" s="58">
        <v>0.85</v>
      </c>
      <c r="D45" s="55">
        <v>154.41999999999999</v>
      </c>
      <c r="E45" s="59">
        <v>1.1200000000000001</v>
      </c>
      <c r="F45" s="55">
        <v>124.44</v>
      </c>
      <c r="G45" s="66">
        <v>15</v>
      </c>
      <c r="H45" s="55"/>
      <c r="I45" s="55"/>
      <c r="J45" s="55"/>
      <c r="K45" s="55"/>
      <c r="L45" s="55"/>
      <c r="M45" s="53">
        <v>41.865900000000003</v>
      </c>
      <c r="N45" s="53"/>
      <c r="O45" s="53"/>
      <c r="P45" s="69">
        <v>-4.7399999999999998E-2</v>
      </c>
      <c r="Q45" s="70">
        <v>109.54</v>
      </c>
      <c r="R45" s="70">
        <v>26.59</v>
      </c>
      <c r="S45" s="69"/>
      <c r="T45" s="53"/>
      <c r="U45" s="56">
        <v>35735</v>
      </c>
      <c r="V45" s="53">
        <v>104.5</v>
      </c>
      <c r="W45" s="53"/>
      <c r="X45" s="53"/>
      <c r="Y45" s="55">
        <v>119.66</v>
      </c>
      <c r="Z45" s="53"/>
      <c r="AA45" s="56">
        <v>35735</v>
      </c>
      <c r="AB45" s="55"/>
      <c r="AC45" s="65">
        <v>154.41999999999999</v>
      </c>
      <c r="AD45" s="55">
        <v>521.64</v>
      </c>
      <c r="AE45" s="68">
        <v>5.74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</row>
    <row r="46" spans="1:43" x14ac:dyDescent="0.2">
      <c r="A46" s="56">
        <v>35827</v>
      </c>
      <c r="B46" s="57">
        <v>104.2</v>
      </c>
      <c r="C46" s="58">
        <v>0.54</v>
      </c>
      <c r="D46" s="55">
        <v>155.72999999999999</v>
      </c>
      <c r="E46" s="59">
        <v>1.1299999999999999</v>
      </c>
      <c r="F46" s="55">
        <v>125.56</v>
      </c>
      <c r="G46" s="66">
        <v>14.1</v>
      </c>
      <c r="H46" s="55"/>
      <c r="I46" s="55"/>
      <c r="J46" s="55"/>
      <c r="K46" s="55"/>
      <c r="L46" s="55"/>
      <c r="M46" s="53">
        <v>42.435899999999997</v>
      </c>
      <c r="N46" s="53"/>
      <c r="O46" s="53"/>
      <c r="P46" s="69">
        <v>-0.1048</v>
      </c>
      <c r="Q46" s="70">
        <v>98.65</v>
      </c>
      <c r="R46" s="70">
        <v>23.94</v>
      </c>
      <c r="S46" s="69"/>
      <c r="T46" s="53"/>
      <c r="U46" s="56">
        <v>35765</v>
      </c>
      <c r="V46" s="53">
        <v>103.75</v>
      </c>
      <c r="W46" s="53"/>
      <c r="X46" s="53"/>
      <c r="Y46" s="55">
        <v>118.8</v>
      </c>
      <c r="Z46" s="53"/>
      <c r="AA46" s="56">
        <v>35765</v>
      </c>
      <c r="AB46" s="55"/>
      <c r="AC46" s="65">
        <v>155.72999999999999</v>
      </c>
      <c r="AD46" s="55">
        <v>520.03</v>
      </c>
      <c r="AE46" s="68">
        <v>5.77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1:43" x14ac:dyDescent="0.2">
      <c r="A47" s="56">
        <v>35855</v>
      </c>
      <c r="B47" s="57">
        <v>104.4</v>
      </c>
      <c r="C47" s="58">
        <v>0.49</v>
      </c>
      <c r="D47" s="55">
        <v>156.57</v>
      </c>
      <c r="E47" s="59">
        <v>1.1299999999999999</v>
      </c>
      <c r="F47" s="55">
        <v>125.56</v>
      </c>
      <c r="G47" s="66">
        <v>13.12</v>
      </c>
      <c r="H47" s="55"/>
      <c r="I47" s="55"/>
      <c r="J47" s="55"/>
      <c r="K47" s="55"/>
      <c r="L47" s="55"/>
      <c r="M47" s="53">
        <v>43.285899999999998</v>
      </c>
      <c r="N47" s="53"/>
      <c r="O47" s="53"/>
      <c r="P47" s="69">
        <v>-0.12230000000000001</v>
      </c>
      <c r="Q47" s="70">
        <v>86.03</v>
      </c>
      <c r="R47" s="70">
        <v>20.88</v>
      </c>
      <c r="S47" s="69"/>
      <c r="T47" s="53"/>
      <c r="U47" s="56">
        <v>35796</v>
      </c>
      <c r="V47" s="53">
        <v>103.29</v>
      </c>
      <c r="W47" s="53"/>
      <c r="X47" s="53"/>
      <c r="Y47" s="55">
        <v>118.28</v>
      </c>
      <c r="Z47" s="53"/>
      <c r="AA47" s="56">
        <v>35796</v>
      </c>
      <c r="AB47" s="55"/>
      <c r="AC47" s="65">
        <v>156.57</v>
      </c>
      <c r="AD47" s="55">
        <v>516.72</v>
      </c>
      <c r="AE47" s="68">
        <v>5.74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</row>
    <row r="48" spans="1:43" x14ac:dyDescent="0.2">
      <c r="A48" s="56">
        <v>35886</v>
      </c>
      <c r="B48" s="57">
        <v>105.1</v>
      </c>
      <c r="C48" s="58">
        <v>0.45</v>
      </c>
      <c r="D48" s="55">
        <v>157.34</v>
      </c>
      <c r="E48" s="59">
        <v>1.1399999999999999</v>
      </c>
      <c r="F48" s="55">
        <v>126.67</v>
      </c>
      <c r="G48" s="66">
        <v>13.5</v>
      </c>
      <c r="H48" s="55"/>
      <c r="I48" s="55"/>
      <c r="J48" s="55"/>
      <c r="K48" s="55"/>
      <c r="L48" s="55"/>
      <c r="M48" s="53">
        <v>43.825899999999997</v>
      </c>
      <c r="N48" s="53"/>
      <c r="O48" s="53"/>
      <c r="P48" s="69">
        <v>-0.06</v>
      </c>
      <c r="Q48" s="70">
        <v>81.22</v>
      </c>
      <c r="R48" s="70">
        <v>19.71</v>
      </c>
      <c r="S48" s="69"/>
      <c r="T48" s="53"/>
      <c r="U48" s="56">
        <v>35827</v>
      </c>
      <c r="V48" s="53">
        <v>104.23</v>
      </c>
      <c r="W48" s="53"/>
      <c r="X48" s="53"/>
      <c r="Y48" s="55">
        <v>119.35</v>
      </c>
      <c r="Z48" s="53"/>
      <c r="AA48" s="56">
        <v>35827</v>
      </c>
      <c r="AB48" s="55"/>
      <c r="AC48" s="65">
        <v>157.34</v>
      </c>
      <c r="AD48" s="55">
        <v>514.29999999999995</v>
      </c>
      <c r="AE48" s="68">
        <v>5.76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</row>
    <row r="49" spans="1:43" x14ac:dyDescent="0.2">
      <c r="A49" s="56">
        <v>35916</v>
      </c>
      <c r="B49" s="57">
        <v>106.2</v>
      </c>
      <c r="C49" s="58">
        <v>0.72</v>
      </c>
      <c r="D49" s="55">
        <v>158.05000000000001</v>
      </c>
      <c r="E49" s="59">
        <v>1.1499999999999999</v>
      </c>
      <c r="F49" s="55">
        <v>127.78</v>
      </c>
      <c r="G49" s="66">
        <v>14.03</v>
      </c>
      <c r="H49" s="55"/>
      <c r="I49" s="55"/>
      <c r="J49" s="55"/>
      <c r="K49" s="55"/>
      <c r="L49" s="55"/>
      <c r="M49" s="53">
        <v>44.315899999999999</v>
      </c>
      <c r="N49" s="53"/>
      <c r="O49" s="53"/>
      <c r="P49" s="69">
        <v>-6.9500000000000006E-2</v>
      </c>
      <c r="Q49" s="70">
        <v>75.510000000000005</v>
      </c>
      <c r="R49" s="70">
        <v>18.329999999999998</v>
      </c>
      <c r="S49" s="69"/>
      <c r="T49" s="53"/>
      <c r="U49" s="56">
        <v>35855</v>
      </c>
      <c r="V49" s="53">
        <v>104.41</v>
      </c>
      <c r="W49" s="53"/>
      <c r="X49" s="53"/>
      <c r="Y49" s="55">
        <v>119.56</v>
      </c>
      <c r="Z49" s="53"/>
      <c r="AA49" s="56">
        <v>35855</v>
      </c>
      <c r="AB49" s="55"/>
      <c r="AC49" s="65">
        <v>158.05000000000001</v>
      </c>
      <c r="AD49" s="55">
        <v>509.31</v>
      </c>
      <c r="AE49" s="68">
        <v>5.76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1:43" x14ac:dyDescent="0.2">
      <c r="A50" s="56">
        <v>35947</v>
      </c>
      <c r="B50" s="57">
        <v>106</v>
      </c>
      <c r="C50" s="58">
        <v>0.15</v>
      </c>
      <c r="D50" s="55">
        <v>159.19</v>
      </c>
      <c r="E50" s="59">
        <v>1.1499999999999999</v>
      </c>
      <c r="F50" s="55">
        <v>127.78</v>
      </c>
      <c r="G50" s="66">
        <v>12.48</v>
      </c>
      <c r="H50" s="55"/>
      <c r="I50" s="55"/>
      <c r="J50" s="55"/>
      <c r="K50" s="55"/>
      <c r="L50" s="55"/>
      <c r="M50" s="53">
        <v>44.765900000000002</v>
      </c>
      <c r="N50" s="53"/>
      <c r="O50" s="53"/>
      <c r="P50" s="69">
        <v>2.9000000000000001E-2</v>
      </c>
      <c r="Q50" s="70">
        <v>77.2</v>
      </c>
      <c r="R50" s="70">
        <v>18.739999999999998</v>
      </c>
      <c r="S50" s="69"/>
      <c r="T50" s="53"/>
      <c r="U50" s="56">
        <v>35886</v>
      </c>
      <c r="V50" s="53">
        <v>105.13</v>
      </c>
      <c r="W50" s="53"/>
      <c r="X50" s="53"/>
      <c r="Y50" s="55">
        <v>120.38</v>
      </c>
      <c r="Z50" s="53"/>
      <c r="AA50" s="56">
        <v>35886</v>
      </c>
      <c r="AB50" s="55"/>
      <c r="AC50" s="65">
        <v>159.19</v>
      </c>
      <c r="AD50" s="55">
        <v>506.07</v>
      </c>
      <c r="AE50" s="68">
        <v>5.72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</row>
    <row r="51" spans="1:43" x14ac:dyDescent="0.2">
      <c r="A51" s="56">
        <v>35977</v>
      </c>
      <c r="B51" s="57">
        <v>106.3</v>
      </c>
      <c r="C51" s="58">
        <v>-0.28000000000000003</v>
      </c>
      <c r="D51" s="55">
        <v>159.43</v>
      </c>
      <c r="E51" s="59">
        <v>1.1599999999999999</v>
      </c>
      <c r="F51" s="55">
        <v>128.88999999999999</v>
      </c>
      <c r="G51" s="66">
        <v>12.7</v>
      </c>
      <c r="H51" s="55"/>
      <c r="I51" s="55"/>
      <c r="J51" s="55"/>
      <c r="K51" s="55"/>
      <c r="L51" s="55"/>
      <c r="M51" s="53">
        <v>45.485900000000001</v>
      </c>
      <c r="N51" s="53"/>
      <c r="O51" s="53"/>
      <c r="P51" s="69">
        <v>3.9300000000000002E-2</v>
      </c>
      <c r="Q51" s="70">
        <v>80.59</v>
      </c>
      <c r="R51" s="70">
        <v>19.559999999999999</v>
      </c>
      <c r="S51" s="69"/>
      <c r="T51" s="53"/>
      <c r="U51" s="56">
        <v>35916</v>
      </c>
      <c r="V51" s="53">
        <v>106.23</v>
      </c>
      <c r="W51" s="53"/>
      <c r="X51" s="53"/>
      <c r="Y51" s="55">
        <v>121.64</v>
      </c>
      <c r="Z51" s="53"/>
      <c r="AA51" s="56">
        <v>35916</v>
      </c>
      <c r="AB51" s="55"/>
      <c r="AC51" s="65">
        <v>159.43</v>
      </c>
      <c r="AD51" s="55">
        <v>503.85</v>
      </c>
      <c r="AE51" s="68">
        <v>5.74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</row>
    <row r="52" spans="1:43" x14ac:dyDescent="0.2">
      <c r="A52" s="56">
        <v>36008</v>
      </c>
      <c r="B52" s="57">
        <v>106.9</v>
      </c>
      <c r="C52" s="58">
        <v>-0.49</v>
      </c>
      <c r="D52" s="55">
        <v>158.97999999999999</v>
      </c>
      <c r="E52" s="59">
        <v>1.17</v>
      </c>
      <c r="F52" s="55">
        <v>130</v>
      </c>
      <c r="G52" s="66">
        <v>12.49</v>
      </c>
      <c r="H52" s="55"/>
      <c r="I52" s="55"/>
      <c r="J52" s="55"/>
      <c r="K52" s="55"/>
      <c r="L52" s="55"/>
      <c r="M52" s="53">
        <v>45.635899999999999</v>
      </c>
      <c r="N52" s="53"/>
      <c r="O52" s="53"/>
      <c r="P52" s="69">
        <v>-0.1105</v>
      </c>
      <c r="Q52" s="70">
        <v>71.63</v>
      </c>
      <c r="R52" s="70">
        <v>17.39</v>
      </c>
      <c r="S52" s="69"/>
      <c r="T52" s="53"/>
      <c r="U52" s="56">
        <v>35947</v>
      </c>
      <c r="V52" s="53">
        <v>105.96</v>
      </c>
      <c r="W52" s="53"/>
      <c r="X52" s="53"/>
      <c r="Y52" s="55">
        <v>121.33</v>
      </c>
      <c r="Z52" s="53"/>
      <c r="AA52" s="56">
        <v>35947</v>
      </c>
      <c r="AB52" s="55"/>
      <c r="AC52" s="65">
        <v>158.97999999999999</v>
      </c>
      <c r="AD52" s="55">
        <v>499.11</v>
      </c>
      <c r="AE52" s="68">
        <v>5.74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43" x14ac:dyDescent="0.2">
      <c r="A53" s="56">
        <v>36039</v>
      </c>
      <c r="B53" s="57">
        <v>110.3</v>
      </c>
      <c r="C53" s="58">
        <v>-0.31</v>
      </c>
      <c r="D53" s="55">
        <v>158.19999999999999</v>
      </c>
      <c r="E53" s="59">
        <v>1.18</v>
      </c>
      <c r="F53" s="55">
        <v>131.11000000000001</v>
      </c>
      <c r="G53" s="66">
        <v>13.8</v>
      </c>
      <c r="H53" s="55"/>
      <c r="I53" s="55"/>
      <c r="J53" s="55"/>
      <c r="K53" s="55"/>
      <c r="L53" s="55"/>
      <c r="M53" s="53">
        <v>45.355899999999998</v>
      </c>
      <c r="N53" s="53"/>
      <c r="O53" s="53"/>
      <c r="P53" s="69">
        <v>1.7600000000000001E-2</v>
      </c>
      <c r="Q53" s="70">
        <v>71.81</v>
      </c>
      <c r="R53" s="70">
        <v>17.43</v>
      </c>
      <c r="S53" s="69"/>
      <c r="T53" s="53"/>
      <c r="U53" s="56">
        <v>35977</v>
      </c>
      <c r="V53" s="53">
        <v>106.33</v>
      </c>
      <c r="W53" s="53"/>
      <c r="X53" s="53"/>
      <c r="Y53" s="55">
        <v>121.76</v>
      </c>
      <c r="Z53" s="53"/>
      <c r="AA53" s="56">
        <v>35977</v>
      </c>
      <c r="AB53" s="55"/>
      <c r="AC53" s="65">
        <v>158.19999999999999</v>
      </c>
      <c r="AD53" s="55">
        <v>491.69</v>
      </c>
      <c r="AE53" s="68">
        <v>5.65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x14ac:dyDescent="0.2">
      <c r="A54" s="56">
        <v>36069</v>
      </c>
      <c r="B54" s="57">
        <v>113.8</v>
      </c>
      <c r="C54" s="58">
        <v>0.11</v>
      </c>
      <c r="D54" s="55">
        <v>157.71</v>
      </c>
      <c r="E54" s="59">
        <v>1.19</v>
      </c>
      <c r="F54" s="55">
        <v>132.22</v>
      </c>
      <c r="G54" s="66">
        <v>13.26</v>
      </c>
      <c r="H54" s="55"/>
      <c r="I54" s="55"/>
      <c r="J54" s="55"/>
      <c r="K54" s="55"/>
      <c r="L54" s="55"/>
      <c r="M54" s="53">
        <v>44.865900000000003</v>
      </c>
      <c r="N54" s="53"/>
      <c r="O54" s="53"/>
      <c r="P54" s="69">
        <v>-1.6500000000000001E-2</v>
      </c>
      <c r="Q54" s="70">
        <v>70.599999999999994</v>
      </c>
      <c r="R54" s="70">
        <v>17.14</v>
      </c>
      <c r="S54" s="69"/>
      <c r="T54" s="53"/>
      <c r="U54" s="56">
        <v>36008</v>
      </c>
      <c r="V54" s="53">
        <v>106.94</v>
      </c>
      <c r="W54" s="53"/>
      <c r="X54" s="53"/>
      <c r="Y54" s="55">
        <v>122.46</v>
      </c>
      <c r="Z54" s="53"/>
      <c r="AA54" s="56">
        <v>36008</v>
      </c>
      <c r="AB54" s="55"/>
      <c r="AC54" s="65">
        <v>157.71</v>
      </c>
      <c r="AD54" s="55">
        <v>487.3</v>
      </c>
      <c r="AE54" s="68">
        <v>5.65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</row>
    <row r="55" spans="1:43" x14ac:dyDescent="0.2">
      <c r="A55" s="56">
        <v>36100</v>
      </c>
      <c r="B55" s="57">
        <v>113.3</v>
      </c>
      <c r="C55" s="58">
        <v>-0.18</v>
      </c>
      <c r="D55" s="55">
        <v>157.88</v>
      </c>
      <c r="E55" s="59">
        <v>1.19</v>
      </c>
      <c r="F55" s="55">
        <v>132.22</v>
      </c>
      <c r="G55" s="66">
        <v>11.88</v>
      </c>
      <c r="H55" s="55"/>
      <c r="I55" s="55"/>
      <c r="J55" s="55"/>
      <c r="K55" s="55"/>
      <c r="L55" s="55"/>
      <c r="M55" s="53">
        <v>44.555900000000001</v>
      </c>
      <c r="N55" s="53"/>
      <c r="O55" s="53"/>
      <c r="P55" s="69">
        <v>0.10489999999999999</v>
      </c>
      <c r="Q55" s="70">
        <v>77.819999999999993</v>
      </c>
      <c r="R55" s="70">
        <v>18.89</v>
      </c>
      <c r="S55" s="69"/>
      <c r="T55" s="53"/>
      <c r="U55" s="56">
        <v>36039</v>
      </c>
      <c r="V55" s="53">
        <v>110.34</v>
      </c>
      <c r="W55" s="53"/>
      <c r="X55" s="53"/>
      <c r="Y55" s="55">
        <v>126.35</v>
      </c>
      <c r="Z55" s="53"/>
      <c r="AA55" s="56">
        <v>36039</v>
      </c>
      <c r="AB55" s="55"/>
      <c r="AC55" s="65">
        <v>157.88</v>
      </c>
      <c r="AD55" s="55">
        <v>481.95</v>
      </c>
      <c r="AE55" s="68">
        <v>5.64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1:43" x14ac:dyDescent="0.2">
      <c r="A56" s="56">
        <v>36130</v>
      </c>
      <c r="B56" s="57">
        <v>114.9</v>
      </c>
      <c r="C56" s="58">
        <v>0.42</v>
      </c>
      <c r="D56" s="55">
        <v>157.6</v>
      </c>
      <c r="E56" s="59">
        <v>1.21</v>
      </c>
      <c r="F56" s="55">
        <v>134.44</v>
      </c>
      <c r="G56" s="66">
        <v>10.41</v>
      </c>
      <c r="H56" s="55"/>
      <c r="I56" s="55"/>
      <c r="J56" s="55"/>
      <c r="K56" s="55"/>
      <c r="L56" s="55"/>
      <c r="M56" s="53">
        <v>44.665900000000001</v>
      </c>
      <c r="N56" s="53"/>
      <c r="O56" s="53"/>
      <c r="P56" s="69">
        <v>-3.9100000000000003E-2</v>
      </c>
      <c r="Q56" s="70">
        <v>74.83</v>
      </c>
      <c r="R56" s="70">
        <v>18.16</v>
      </c>
      <c r="S56" s="69"/>
      <c r="T56" s="53"/>
      <c r="U56" s="56">
        <v>36069</v>
      </c>
      <c r="V56" s="53">
        <v>113.8</v>
      </c>
      <c r="W56" s="53"/>
      <c r="X56" s="53"/>
      <c r="Y56" s="55">
        <v>130.31</v>
      </c>
      <c r="Z56" s="53"/>
      <c r="AA56" s="56">
        <v>36069</v>
      </c>
      <c r="AB56" s="55"/>
      <c r="AC56" s="65">
        <v>157.6</v>
      </c>
      <c r="AD56" s="55">
        <v>478.27</v>
      </c>
      <c r="AE56" s="68">
        <v>5.64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</row>
    <row r="57" spans="1:43" x14ac:dyDescent="0.2">
      <c r="A57" s="56">
        <v>36161</v>
      </c>
      <c r="B57" s="57">
        <v>143.19999999999999</v>
      </c>
      <c r="C57" s="58">
        <v>0.65</v>
      </c>
      <c r="D57" s="55">
        <v>158.26</v>
      </c>
      <c r="E57" s="59">
        <v>1.5</v>
      </c>
      <c r="F57" s="55">
        <v>166.67</v>
      </c>
      <c r="G57" s="66">
        <v>11.44</v>
      </c>
      <c r="H57" s="55"/>
      <c r="I57" s="55"/>
      <c r="J57" s="55"/>
      <c r="K57" s="55"/>
      <c r="L57" s="55"/>
      <c r="M57" s="53">
        <v>44.485900000000001</v>
      </c>
      <c r="N57" s="53"/>
      <c r="O57" s="53"/>
      <c r="P57" s="69">
        <v>-0.1041</v>
      </c>
      <c r="Q57" s="70">
        <v>67.27</v>
      </c>
      <c r="R57" s="70">
        <v>16.329999999999998</v>
      </c>
      <c r="S57" s="69"/>
      <c r="T57" s="53"/>
      <c r="U57" s="56">
        <v>36100</v>
      </c>
      <c r="V57" s="53">
        <v>113.29</v>
      </c>
      <c r="W57" s="53"/>
      <c r="X57" s="53"/>
      <c r="Y57" s="55">
        <v>129.72999999999999</v>
      </c>
      <c r="Z57" s="53"/>
      <c r="AA57" s="56">
        <v>36100</v>
      </c>
      <c r="AB57" s="55"/>
      <c r="AC57" s="65">
        <v>158.26</v>
      </c>
      <c r="AD57" s="55">
        <v>475.84</v>
      </c>
      <c r="AE57" s="68">
        <v>5.66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</row>
    <row r="58" spans="1:43" x14ac:dyDescent="0.2">
      <c r="A58" s="56">
        <v>36192</v>
      </c>
      <c r="B58" s="57">
        <v>179.5</v>
      </c>
      <c r="C58" s="58">
        <v>1.29</v>
      </c>
      <c r="D58" s="55">
        <v>159.29</v>
      </c>
      <c r="E58" s="59">
        <v>1.91</v>
      </c>
      <c r="F58" s="55">
        <v>212.22</v>
      </c>
      <c r="G58" s="66">
        <v>10.75</v>
      </c>
      <c r="H58" s="55"/>
      <c r="I58" s="55"/>
      <c r="J58" s="55"/>
      <c r="K58" s="55"/>
      <c r="L58" s="55"/>
      <c r="M58" s="53">
        <v>44.905900000000003</v>
      </c>
      <c r="N58" s="53"/>
      <c r="O58" s="53"/>
      <c r="P58" s="69">
        <v>-0.1237</v>
      </c>
      <c r="Q58" s="70">
        <v>58.8</v>
      </c>
      <c r="R58" s="70">
        <v>14.27</v>
      </c>
      <c r="S58" s="69"/>
      <c r="T58" s="53"/>
      <c r="U58" s="56">
        <v>36130</v>
      </c>
      <c r="V58" s="53">
        <v>114.94</v>
      </c>
      <c r="W58" s="53"/>
      <c r="X58" s="53"/>
      <c r="Y58" s="55">
        <v>131.62</v>
      </c>
      <c r="Z58" s="53"/>
      <c r="AA58" s="56">
        <v>36130</v>
      </c>
      <c r="AB58" s="55"/>
      <c r="AC58" s="65">
        <v>159.29</v>
      </c>
      <c r="AD58" s="55">
        <v>474.66</v>
      </c>
      <c r="AE58" s="68">
        <v>5.65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</row>
    <row r="59" spans="1:43" x14ac:dyDescent="0.2">
      <c r="A59" s="56">
        <v>36220</v>
      </c>
      <c r="B59" s="57">
        <v>175.7</v>
      </c>
      <c r="C59" s="58">
        <v>1.28</v>
      </c>
      <c r="D59" s="55">
        <v>161.34</v>
      </c>
      <c r="E59" s="59">
        <v>1.9</v>
      </c>
      <c r="F59" s="55">
        <v>211.11</v>
      </c>
      <c r="G59" s="66">
        <v>13.17</v>
      </c>
      <c r="H59" s="55"/>
      <c r="I59" s="55"/>
      <c r="J59" s="55"/>
      <c r="K59" s="55"/>
      <c r="L59" s="55"/>
      <c r="M59" s="53">
        <v>45.555900000000001</v>
      </c>
      <c r="N59" s="53"/>
      <c r="O59" s="53"/>
      <c r="P59" s="69">
        <v>9.8900000000000002E-2</v>
      </c>
      <c r="Q59" s="70">
        <v>65.33</v>
      </c>
      <c r="R59" s="70">
        <v>15.86</v>
      </c>
      <c r="S59" s="69"/>
      <c r="T59" s="53"/>
      <c r="U59" s="56">
        <v>36161</v>
      </c>
      <c r="V59" s="53">
        <v>143.16</v>
      </c>
      <c r="W59" s="53"/>
      <c r="X59" s="53"/>
      <c r="Y59" s="55">
        <v>163.93</v>
      </c>
      <c r="Z59" s="53"/>
      <c r="AA59" s="56">
        <v>36161</v>
      </c>
      <c r="AB59" s="55"/>
      <c r="AC59" s="65">
        <v>161.34</v>
      </c>
      <c r="AD59" s="55">
        <v>471.92</v>
      </c>
      <c r="AE59" s="68">
        <v>5.71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</row>
    <row r="60" spans="1:43" x14ac:dyDescent="0.2">
      <c r="A60" s="56">
        <v>36251</v>
      </c>
      <c r="B60" s="57">
        <v>156.30000000000001</v>
      </c>
      <c r="C60" s="58">
        <v>0.47</v>
      </c>
      <c r="D60" s="55">
        <v>163.41</v>
      </c>
      <c r="E60" s="59">
        <v>1.69</v>
      </c>
      <c r="F60" s="55">
        <v>187.78</v>
      </c>
      <c r="G60" s="66">
        <v>15.87</v>
      </c>
      <c r="H60" s="55"/>
      <c r="I60" s="55"/>
      <c r="J60" s="55"/>
      <c r="K60" s="55"/>
      <c r="L60" s="55"/>
      <c r="M60" s="53">
        <v>46.8459</v>
      </c>
      <c r="N60" s="53"/>
      <c r="O60" s="53"/>
      <c r="P60" s="69">
        <v>-6.0299999999999999E-2</v>
      </c>
      <c r="Q60" s="70">
        <v>75.52</v>
      </c>
      <c r="R60" s="70">
        <v>18.329999999999998</v>
      </c>
      <c r="S60" s="69"/>
      <c r="T60" s="53"/>
      <c r="U60" s="56">
        <v>36192</v>
      </c>
      <c r="V60" s="53">
        <v>179.48</v>
      </c>
      <c r="W60" s="53"/>
      <c r="X60" s="53"/>
      <c r="Y60" s="55">
        <v>205.52</v>
      </c>
      <c r="Z60" s="53"/>
      <c r="AA60" s="56">
        <v>36192</v>
      </c>
      <c r="AB60" s="55"/>
      <c r="AC60" s="65">
        <v>163.41</v>
      </c>
      <c r="AD60" s="55">
        <v>468.31</v>
      </c>
      <c r="AE60" s="68">
        <v>7.02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</row>
    <row r="61" spans="1:43" x14ac:dyDescent="0.2">
      <c r="A61" s="56">
        <v>36281</v>
      </c>
      <c r="B61" s="57">
        <v>154.69999999999999</v>
      </c>
      <c r="C61" s="58">
        <v>0.05</v>
      </c>
      <c r="D61" s="55">
        <v>164.18</v>
      </c>
      <c r="E61" s="59">
        <v>1.68</v>
      </c>
      <c r="F61" s="55">
        <v>186.67</v>
      </c>
      <c r="G61" s="66">
        <v>16.059999999999999</v>
      </c>
      <c r="H61" s="55"/>
      <c r="I61" s="55"/>
      <c r="J61" s="55"/>
      <c r="K61" s="55"/>
      <c r="L61" s="55"/>
      <c r="M61" s="53">
        <v>48.125900000000001</v>
      </c>
      <c r="N61" s="53"/>
      <c r="O61" s="53"/>
      <c r="P61" s="69">
        <v>0.22509999999999999</v>
      </c>
      <c r="Q61" s="70">
        <v>116.65</v>
      </c>
      <c r="R61" s="70">
        <v>28.31</v>
      </c>
      <c r="S61" s="69"/>
      <c r="T61" s="53"/>
      <c r="U61" s="56">
        <v>36220</v>
      </c>
      <c r="V61" s="53">
        <v>175.71</v>
      </c>
      <c r="W61" s="53"/>
      <c r="X61" s="53"/>
      <c r="Y61" s="55">
        <v>201.2</v>
      </c>
      <c r="Z61" s="53"/>
      <c r="AA61" s="56">
        <v>36220</v>
      </c>
      <c r="AB61" s="55"/>
      <c r="AC61" s="65">
        <v>164.18</v>
      </c>
      <c r="AD61" s="55">
        <v>463.72</v>
      </c>
      <c r="AE61" s="68">
        <v>8.86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</row>
    <row r="62" spans="1:43" x14ac:dyDescent="0.2">
      <c r="A62" s="56">
        <v>36312</v>
      </c>
      <c r="B62" s="57">
        <v>160.69999999999999</v>
      </c>
      <c r="C62" s="58">
        <v>7.0000000000000007E-2</v>
      </c>
      <c r="D62" s="55">
        <v>164.26</v>
      </c>
      <c r="E62" s="59">
        <v>1.77</v>
      </c>
      <c r="F62" s="55">
        <v>196.67</v>
      </c>
      <c r="G62" s="66">
        <v>16.39</v>
      </c>
      <c r="H62" s="55"/>
      <c r="I62" s="55"/>
      <c r="J62" s="55"/>
      <c r="K62" s="55"/>
      <c r="L62" s="55"/>
      <c r="M62" s="53">
        <v>48.5959</v>
      </c>
      <c r="N62" s="53"/>
      <c r="O62" s="53"/>
      <c r="P62" s="69">
        <v>0.20499999999999999</v>
      </c>
      <c r="Q62" s="70">
        <v>138.84</v>
      </c>
      <c r="R62" s="70">
        <v>33.700000000000003</v>
      </c>
      <c r="S62" s="69"/>
      <c r="T62" s="53"/>
      <c r="U62" s="56">
        <v>36251</v>
      </c>
      <c r="V62" s="53">
        <v>156.28</v>
      </c>
      <c r="W62" s="53"/>
      <c r="X62" s="53"/>
      <c r="Y62" s="55">
        <v>178.95</v>
      </c>
      <c r="Z62" s="53"/>
      <c r="AA62" s="56">
        <v>36251</v>
      </c>
      <c r="AB62" s="55"/>
      <c r="AC62" s="65">
        <v>164.26</v>
      </c>
      <c r="AD62" s="55">
        <v>460.45</v>
      </c>
      <c r="AE62" s="68">
        <v>8.75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</row>
    <row r="63" spans="1:43" x14ac:dyDescent="0.2">
      <c r="A63" s="56">
        <v>36342</v>
      </c>
      <c r="B63" s="57">
        <v>163.69999999999999</v>
      </c>
      <c r="C63" s="58">
        <v>0.74</v>
      </c>
      <c r="D63" s="55">
        <v>164.37</v>
      </c>
      <c r="E63" s="59">
        <v>1.8</v>
      </c>
      <c r="F63" s="55">
        <v>200</v>
      </c>
      <c r="G63" s="66">
        <v>18.989999999999998</v>
      </c>
      <c r="H63" s="55"/>
      <c r="I63" s="55"/>
      <c r="J63" s="55"/>
      <c r="K63" s="55"/>
      <c r="L63" s="55"/>
      <c r="M63" s="53">
        <v>48.645899999999997</v>
      </c>
      <c r="N63" s="53"/>
      <c r="O63" s="53"/>
      <c r="P63" s="69">
        <v>1.2E-2</v>
      </c>
      <c r="Q63" s="70">
        <v>123.11</v>
      </c>
      <c r="R63" s="70">
        <v>29.88</v>
      </c>
      <c r="S63" s="69"/>
      <c r="T63" s="53"/>
      <c r="U63" s="56">
        <v>36281</v>
      </c>
      <c r="V63" s="53">
        <v>154.69999999999999</v>
      </c>
      <c r="W63" s="53"/>
      <c r="X63" s="53"/>
      <c r="Y63" s="55">
        <v>177.14</v>
      </c>
      <c r="Z63" s="53"/>
      <c r="AA63" s="56">
        <v>36281</v>
      </c>
      <c r="AB63" s="55"/>
      <c r="AC63" s="65">
        <v>164.37</v>
      </c>
      <c r="AD63" s="55">
        <v>453.6</v>
      </c>
      <c r="AE63" s="68">
        <v>7.67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</row>
    <row r="64" spans="1:43" x14ac:dyDescent="0.2">
      <c r="A64" s="56">
        <v>36373</v>
      </c>
      <c r="B64" s="57">
        <v>173.5</v>
      </c>
      <c r="C64" s="58">
        <v>0.55000000000000004</v>
      </c>
      <c r="D64" s="55">
        <v>165.59</v>
      </c>
      <c r="E64" s="59">
        <v>1.88</v>
      </c>
      <c r="F64" s="55">
        <v>208.89</v>
      </c>
      <c r="G64" s="66">
        <v>20.27</v>
      </c>
      <c r="H64" s="55"/>
      <c r="I64" s="55"/>
      <c r="J64" s="55"/>
      <c r="K64" s="55"/>
      <c r="L64" s="55"/>
      <c r="M64" s="53">
        <v>48.715899999999998</v>
      </c>
      <c r="N64" s="53"/>
      <c r="O64" s="53"/>
      <c r="P64" s="69">
        <v>2.0500000000000001E-2</v>
      </c>
      <c r="Q64" s="70">
        <v>123.47</v>
      </c>
      <c r="R64" s="70">
        <v>29.97</v>
      </c>
      <c r="S64" s="69"/>
      <c r="T64" s="53"/>
      <c r="U64" s="56">
        <v>36312</v>
      </c>
      <c r="V64" s="53">
        <v>160.71</v>
      </c>
      <c r="W64" s="53"/>
      <c r="X64" s="53"/>
      <c r="Y64" s="55">
        <v>184.03</v>
      </c>
      <c r="Z64" s="53"/>
      <c r="AA64" s="56">
        <v>36312</v>
      </c>
      <c r="AB64" s="55"/>
      <c r="AC64" s="65">
        <v>165.59</v>
      </c>
      <c r="AD64" s="55">
        <v>448.4</v>
      </c>
      <c r="AE64" s="68">
        <v>7.53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</row>
    <row r="65" spans="1:43" x14ac:dyDescent="0.2">
      <c r="A65" s="56">
        <v>36404</v>
      </c>
      <c r="B65" s="57">
        <v>175.8</v>
      </c>
      <c r="C65" s="58">
        <v>0.39</v>
      </c>
      <c r="D65" s="55">
        <v>166.5</v>
      </c>
      <c r="E65" s="59">
        <v>1.9</v>
      </c>
      <c r="F65" s="55">
        <v>211.11</v>
      </c>
      <c r="G65" s="66">
        <v>22.7</v>
      </c>
      <c r="H65" s="55"/>
      <c r="I65" s="55"/>
      <c r="J65" s="55"/>
      <c r="K65" s="55"/>
      <c r="L65" s="55"/>
      <c r="M65" s="53">
        <v>49.4559</v>
      </c>
      <c r="N65" s="53"/>
      <c r="O65" s="53"/>
      <c r="P65" s="69">
        <v>0.15859999999999999</v>
      </c>
      <c r="Q65" s="70">
        <v>148.52000000000001</v>
      </c>
      <c r="R65" s="70">
        <v>36.049999999999997</v>
      </c>
      <c r="S65" s="69"/>
      <c r="T65" s="53"/>
      <c r="U65" s="56">
        <v>36342</v>
      </c>
      <c r="V65" s="53">
        <v>163.65</v>
      </c>
      <c r="W65" s="53"/>
      <c r="X65" s="53"/>
      <c r="Y65" s="55">
        <v>187.39</v>
      </c>
      <c r="Z65" s="53"/>
      <c r="AA65" s="56">
        <v>36342</v>
      </c>
      <c r="AB65" s="55"/>
      <c r="AC65" s="65">
        <v>166.5</v>
      </c>
      <c r="AD65" s="55">
        <v>441.86</v>
      </c>
      <c r="AE65" s="68">
        <v>7.82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</row>
    <row r="66" spans="1:43" x14ac:dyDescent="0.2">
      <c r="A66" s="56">
        <v>36434</v>
      </c>
      <c r="B66" s="57">
        <v>183.4</v>
      </c>
      <c r="C66" s="58">
        <v>0.96</v>
      </c>
      <c r="D66" s="55">
        <v>167.15</v>
      </c>
      <c r="E66" s="59">
        <v>1.97</v>
      </c>
      <c r="F66" s="55">
        <v>218.89</v>
      </c>
      <c r="G66" s="66">
        <v>21.95</v>
      </c>
      <c r="H66" s="55"/>
      <c r="I66" s="55"/>
      <c r="J66" s="55"/>
      <c r="K66" s="55"/>
      <c r="L66" s="55"/>
      <c r="M66" s="53">
        <v>50.005899999999997</v>
      </c>
      <c r="N66" s="53"/>
      <c r="O66" s="53"/>
      <c r="P66" s="69">
        <v>6.7400000000000002E-2</v>
      </c>
      <c r="Q66" s="70">
        <v>160.22</v>
      </c>
      <c r="R66" s="70">
        <v>38.89</v>
      </c>
      <c r="S66" s="69"/>
      <c r="T66" s="53"/>
      <c r="U66" s="56">
        <v>36373</v>
      </c>
      <c r="V66" s="53">
        <v>173.51</v>
      </c>
      <c r="W66" s="53"/>
      <c r="X66" s="53"/>
      <c r="Y66" s="55">
        <v>198.68</v>
      </c>
      <c r="Z66" s="53"/>
      <c r="AA66" s="56">
        <v>36373</v>
      </c>
      <c r="AB66" s="55"/>
      <c r="AC66" s="65">
        <v>167.15</v>
      </c>
      <c r="AD66" s="55">
        <v>439.14</v>
      </c>
      <c r="AE66" s="68">
        <v>7.9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</row>
    <row r="67" spans="1:43" x14ac:dyDescent="0.2">
      <c r="A67" s="56">
        <v>36465</v>
      </c>
      <c r="B67" s="57">
        <v>178.3</v>
      </c>
      <c r="C67" s="58">
        <v>0.94</v>
      </c>
      <c r="D67" s="55">
        <v>168.76</v>
      </c>
      <c r="E67" s="59">
        <v>1.93</v>
      </c>
      <c r="F67" s="55">
        <v>214.44</v>
      </c>
      <c r="G67" s="66">
        <v>24.16</v>
      </c>
      <c r="H67" s="55"/>
      <c r="I67" s="55"/>
      <c r="J67" s="55"/>
      <c r="K67" s="55"/>
      <c r="L67" s="55"/>
      <c r="M67" s="53">
        <v>50.395899999999997</v>
      </c>
      <c r="N67" s="53"/>
      <c r="O67" s="53"/>
      <c r="P67" s="69">
        <v>0.11990000000000001</v>
      </c>
      <c r="Q67" s="70">
        <v>186.42</v>
      </c>
      <c r="R67" s="70">
        <v>45.25</v>
      </c>
      <c r="S67" s="69"/>
      <c r="T67" s="53"/>
      <c r="U67" s="56">
        <v>36404</v>
      </c>
      <c r="V67" s="53">
        <v>175.81</v>
      </c>
      <c r="W67" s="53"/>
      <c r="X67" s="53"/>
      <c r="Y67" s="55">
        <v>201.32</v>
      </c>
      <c r="Z67" s="53"/>
      <c r="AA67" s="56">
        <v>36404</v>
      </c>
      <c r="AB67" s="55"/>
      <c r="AC67" s="65">
        <v>168.76</v>
      </c>
      <c r="AD67" s="55">
        <v>436.83</v>
      </c>
      <c r="AE67" s="68">
        <v>8.2100000000000009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</row>
    <row r="68" spans="1:43" x14ac:dyDescent="0.2">
      <c r="A68" s="56">
        <v>36495</v>
      </c>
      <c r="B68" s="57">
        <v>168.7</v>
      </c>
      <c r="C68" s="58">
        <v>0.74</v>
      </c>
      <c r="D68" s="55">
        <v>170.34</v>
      </c>
      <c r="E68" s="59">
        <v>1.84</v>
      </c>
      <c r="F68" s="55">
        <v>204.44</v>
      </c>
      <c r="G68" s="66">
        <v>25.1</v>
      </c>
      <c r="H68" s="55"/>
      <c r="I68" s="55"/>
      <c r="J68" s="55"/>
      <c r="K68" s="55"/>
      <c r="L68" s="55"/>
      <c r="M68" s="53">
        <v>51.355899999999998</v>
      </c>
      <c r="N68" s="53"/>
      <c r="O68" s="53"/>
      <c r="P68" s="69">
        <v>-3.3000000000000002E-2</v>
      </c>
      <c r="Q68" s="70">
        <v>181.49</v>
      </c>
      <c r="R68" s="70">
        <v>44.05</v>
      </c>
      <c r="S68" s="69"/>
      <c r="T68" s="53"/>
      <c r="U68" s="56">
        <v>36434</v>
      </c>
      <c r="V68" s="53">
        <v>183.43</v>
      </c>
      <c r="W68" s="53"/>
      <c r="X68" s="53"/>
      <c r="Y68" s="55">
        <v>210.04</v>
      </c>
      <c r="Z68" s="53"/>
      <c r="AA68" s="56">
        <v>36434</v>
      </c>
      <c r="AB68" s="55"/>
      <c r="AC68" s="65">
        <v>170.34</v>
      </c>
      <c r="AD68" s="55">
        <v>435.17</v>
      </c>
      <c r="AE68" s="68">
        <v>8.27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</row>
    <row r="69" spans="1:43" x14ac:dyDescent="0.2">
      <c r="A69" s="56">
        <v>36526</v>
      </c>
      <c r="B69" s="57">
        <v>165</v>
      </c>
      <c r="C69" s="58">
        <v>0.61</v>
      </c>
      <c r="D69" s="55">
        <v>171.6</v>
      </c>
      <c r="E69" s="59">
        <v>1.8</v>
      </c>
      <c r="F69" s="55">
        <v>200</v>
      </c>
      <c r="G69" s="66">
        <v>25.31</v>
      </c>
      <c r="H69" s="55"/>
      <c r="I69" s="55"/>
      <c r="J69" s="55"/>
      <c r="K69" s="55"/>
      <c r="L69" s="55"/>
      <c r="M69" s="53">
        <v>52.295900000000003</v>
      </c>
      <c r="N69" s="53"/>
      <c r="O69" s="53"/>
      <c r="P69" s="69">
        <v>0.1007</v>
      </c>
      <c r="Q69" s="70">
        <v>206.11</v>
      </c>
      <c r="R69" s="70">
        <v>50.03</v>
      </c>
      <c r="S69" s="69"/>
      <c r="T69" s="53"/>
      <c r="U69" s="56">
        <v>36465</v>
      </c>
      <c r="V69" s="53">
        <v>178.26</v>
      </c>
      <c r="W69" s="53"/>
      <c r="X69" s="53"/>
      <c r="Y69" s="55">
        <v>204.12</v>
      </c>
      <c r="Z69" s="53"/>
      <c r="AA69" s="56">
        <v>36465</v>
      </c>
      <c r="AB69" s="55"/>
      <c r="AC69" s="65">
        <v>171.6</v>
      </c>
      <c r="AD69" s="55">
        <v>433.05</v>
      </c>
      <c r="AE69" s="68">
        <v>8.5299999999999994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</row>
    <row r="70" spans="1:43" x14ac:dyDescent="0.2">
      <c r="A70" s="56">
        <v>36557</v>
      </c>
      <c r="B70" s="57">
        <v>160.19999999999999</v>
      </c>
      <c r="C70" s="58">
        <v>0.05</v>
      </c>
      <c r="D70" s="55">
        <v>172.65</v>
      </c>
      <c r="E70" s="59">
        <v>1.78</v>
      </c>
      <c r="F70" s="55">
        <v>197.78</v>
      </c>
      <c r="G70" s="66">
        <v>27.22</v>
      </c>
      <c r="H70" s="55"/>
      <c r="I70" s="55"/>
      <c r="J70" s="55"/>
      <c r="K70" s="55"/>
      <c r="L70" s="55"/>
      <c r="M70" s="53">
        <v>53.035899999999998</v>
      </c>
      <c r="N70" s="53"/>
      <c r="O70" s="53"/>
      <c r="P70" s="69">
        <v>3.8899999999999997E-2</v>
      </c>
      <c r="Q70" s="70">
        <v>209.41</v>
      </c>
      <c r="R70" s="70">
        <v>50.83</v>
      </c>
      <c r="S70" s="69"/>
      <c r="T70" s="53"/>
      <c r="U70" s="56">
        <v>36495</v>
      </c>
      <c r="V70" s="53">
        <v>168.7</v>
      </c>
      <c r="W70" s="53"/>
      <c r="X70" s="53"/>
      <c r="Y70" s="55">
        <v>193.18</v>
      </c>
      <c r="Z70" s="53"/>
      <c r="AA70" s="56">
        <v>36495</v>
      </c>
      <c r="AB70" s="55"/>
      <c r="AC70" s="65">
        <v>172.65</v>
      </c>
      <c r="AD70" s="55">
        <v>432.27</v>
      </c>
      <c r="AE70" s="68">
        <v>8.34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</row>
    <row r="71" spans="1:43" x14ac:dyDescent="0.2">
      <c r="A71" s="56">
        <v>36586</v>
      </c>
      <c r="B71" s="57">
        <v>156.5</v>
      </c>
      <c r="C71" s="58">
        <v>0.13</v>
      </c>
      <c r="D71" s="55">
        <v>172.74</v>
      </c>
      <c r="E71" s="59">
        <v>1.74</v>
      </c>
      <c r="F71" s="55">
        <v>193.33</v>
      </c>
      <c r="G71" s="66">
        <v>27.49</v>
      </c>
      <c r="H71" s="55"/>
      <c r="I71" s="55"/>
      <c r="J71" s="55"/>
      <c r="K71" s="55"/>
      <c r="L71" s="55"/>
      <c r="M71" s="53">
        <v>53.645899999999997</v>
      </c>
      <c r="N71" s="53"/>
      <c r="O71" s="53"/>
      <c r="P71" s="69">
        <v>8.3999999999999995E-3</v>
      </c>
      <c r="Q71" s="70">
        <v>201.05</v>
      </c>
      <c r="R71" s="70">
        <v>48.8</v>
      </c>
      <c r="S71" s="69"/>
      <c r="T71" s="53"/>
      <c r="U71" s="56">
        <v>36526</v>
      </c>
      <c r="V71" s="53">
        <v>165.01</v>
      </c>
      <c r="W71" s="53"/>
      <c r="X71" s="53"/>
      <c r="Y71" s="55">
        <v>188.95</v>
      </c>
      <c r="Z71" s="53"/>
      <c r="AA71" s="56">
        <v>36526</v>
      </c>
      <c r="AB71" s="55"/>
      <c r="AC71" s="65">
        <v>172.74</v>
      </c>
      <c r="AD71" s="55">
        <v>431.71</v>
      </c>
      <c r="AE71" s="68">
        <v>7.94</v>
      </c>
      <c r="AF71" s="53"/>
      <c r="AG71" s="53"/>
      <c r="AH71" s="53"/>
      <c r="AI71" s="53"/>
      <c r="AJ71" s="53"/>
      <c r="AK71" s="53"/>
      <c r="AL71" s="53"/>
      <c r="AM71" s="53"/>
      <c r="AN71" s="53">
        <v>1.1956181699999999</v>
      </c>
      <c r="AO71" s="53"/>
      <c r="AP71" s="53"/>
      <c r="AQ71" s="53"/>
    </row>
    <row r="72" spans="1:43" x14ac:dyDescent="0.2">
      <c r="A72" s="56">
        <v>36617</v>
      </c>
      <c r="B72" s="57">
        <v>158</v>
      </c>
      <c r="C72" s="58">
        <v>0.09</v>
      </c>
      <c r="D72" s="55">
        <v>172.96</v>
      </c>
      <c r="E72" s="59">
        <v>1.77</v>
      </c>
      <c r="F72" s="55">
        <v>196.67</v>
      </c>
      <c r="G72" s="66">
        <v>23.47</v>
      </c>
      <c r="H72" s="55"/>
      <c r="I72" s="55"/>
      <c r="J72" s="55"/>
      <c r="K72" s="55"/>
      <c r="L72" s="55"/>
      <c r="M72" s="53">
        <v>53.695900000000002</v>
      </c>
      <c r="N72" s="53"/>
      <c r="O72" s="53"/>
      <c r="P72" s="69">
        <v>7.5499999999999998E-2</v>
      </c>
      <c r="Q72" s="70">
        <v>210.97</v>
      </c>
      <c r="R72" s="70">
        <v>51.21</v>
      </c>
      <c r="S72" s="69"/>
      <c r="T72" s="53"/>
      <c r="U72" s="56">
        <v>36557</v>
      </c>
      <c r="V72" s="53">
        <v>160.18</v>
      </c>
      <c r="W72" s="53"/>
      <c r="X72" s="53"/>
      <c r="Y72" s="55">
        <v>183.42</v>
      </c>
      <c r="Z72" s="53"/>
      <c r="AA72" s="56">
        <v>36557</v>
      </c>
      <c r="AB72" s="55"/>
      <c r="AC72" s="65">
        <v>172.96</v>
      </c>
      <c r="AD72" s="55">
        <v>430.59</v>
      </c>
      <c r="AE72" s="68">
        <v>7.75</v>
      </c>
      <c r="AF72" s="53"/>
      <c r="AG72" s="53"/>
      <c r="AH72" s="53"/>
      <c r="AI72" s="53"/>
      <c r="AJ72" s="53"/>
      <c r="AK72" s="53"/>
      <c r="AL72" s="53"/>
      <c r="AM72" s="53"/>
      <c r="AN72" s="55">
        <v>0.2</v>
      </c>
      <c r="AO72" s="53"/>
      <c r="AP72" s="53"/>
      <c r="AQ72" s="53"/>
    </row>
    <row r="73" spans="1:43" x14ac:dyDescent="0.2">
      <c r="A73" s="56">
        <v>36647</v>
      </c>
      <c r="B73" s="57">
        <v>160.30000000000001</v>
      </c>
      <c r="C73" s="58">
        <v>-0.05</v>
      </c>
      <c r="D73" s="55">
        <v>173.12</v>
      </c>
      <c r="E73" s="59">
        <v>1.83</v>
      </c>
      <c r="F73" s="55">
        <v>203.33</v>
      </c>
      <c r="G73" s="66">
        <v>27.19</v>
      </c>
      <c r="H73" s="55"/>
      <c r="I73" s="55"/>
      <c r="J73" s="55"/>
      <c r="K73" s="55"/>
      <c r="L73" s="55"/>
      <c r="M73" s="53">
        <v>53.825899999999997</v>
      </c>
      <c r="N73" s="53"/>
      <c r="O73" s="53"/>
      <c r="P73" s="69">
        <v>9.9000000000000008E-3</v>
      </c>
      <c r="Q73" s="70">
        <v>209.44</v>
      </c>
      <c r="R73" s="70">
        <v>50.84</v>
      </c>
      <c r="S73" s="69"/>
      <c r="T73" s="53"/>
      <c r="U73" s="56">
        <v>36586</v>
      </c>
      <c r="V73" s="53">
        <v>156.51</v>
      </c>
      <c r="W73" s="53"/>
      <c r="X73" s="53"/>
      <c r="Y73" s="55">
        <v>179.22</v>
      </c>
      <c r="Z73" s="53"/>
      <c r="AA73" s="56">
        <v>36586</v>
      </c>
      <c r="AB73" s="55"/>
      <c r="AC73" s="65">
        <v>173.12</v>
      </c>
      <c r="AD73" s="55">
        <v>428.02</v>
      </c>
      <c r="AE73" s="68">
        <v>7.62</v>
      </c>
      <c r="AF73" s="53"/>
      <c r="AG73" s="53"/>
      <c r="AH73" s="53"/>
      <c r="AI73" s="53"/>
      <c r="AJ73" s="53"/>
      <c r="AK73" s="53"/>
      <c r="AL73" s="53"/>
      <c r="AM73" s="53"/>
      <c r="AN73" s="68">
        <v>19.559999999999999</v>
      </c>
      <c r="AO73" s="53"/>
      <c r="AP73" s="53"/>
      <c r="AQ73" s="53"/>
    </row>
    <row r="74" spans="1:43" x14ac:dyDescent="0.2">
      <c r="A74" s="56">
        <v>36678</v>
      </c>
      <c r="B74" s="57">
        <v>161.30000000000001</v>
      </c>
      <c r="C74" s="58">
        <v>0.3</v>
      </c>
      <c r="D74" s="55">
        <v>173.03</v>
      </c>
      <c r="E74" s="59">
        <v>1.81</v>
      </c>
      <c r="F74" s="55">
        <v>201.11</v>
      </c>
      <c r="G74" s="66">
        <v>29.62</v>
      </c>
      <c r="H74" s="55"/>
      <c r="I74" s="55"/>
      <c r="J74" s="55"/>
      <c r="K74" s="55"/>
      <c r="L74" s="55"/>
      <c r="M74" s="53">
        <v>53.915900000000001</v>
      </c>
      <c r="N74" s="53"/>
      <c r="O74" s="53"/>
      <c r="P74" s="69">
        <v>-0.1462</v>
      </c>
      <c r="Q74" s="70">
        <v>173.44</v>
      </c>
      <c r="R74" s="70">
        <v>42.1</v>
      </c>
      <c r="S74" s="69"/>
      <c r="T74" s="53"/>
      <c r="U74" s="56">
        <v>36617</v>
      </c>
      <c r="V74" s="53">
        <v>157.96</v>
      </c>
      <c r="W74" s="53"/>
      <c r="X74" s="53"/>
      <c r="Y74" s="55">
        <v>180.88</v>
      </c>
      <c r="Z74" s="53"/>
      <c r="AA74" s="56">
        <v>36617</v>
      </c>
      <c r="AB74" s="55"/>
      <c r="AC74" s="65">
        <v>173.03</v>
      </c>
      <c r="AD74" s="55">
        <v>424.71</v>
      </c>
      <c r="AE74" s="68">
        <v>7.39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</row>
    <row r="75" spans="1:43" x14ac:dyDescent="0.2">
      <c r="A75" s="56">
        <v>36708</v>
      </c>
      <c r="B75" s="57">
        <v>159.6</v>
      </c>
      <c r="C75" s="58">
        <v>1.39</v>
      </c>
      <c r="D75" s="55">
        <v>173.55</v>
      </c>
      <c r="E75" s="59">
        <v>1.8</v>
      </c>
      <c r="F75" s="55">
        <v>200</v>
      </c>
      <c r="G75" s="66">
        <v>28.18</v>
      </c>
      <c r="H75" s="55"/>
      <c r="I75" s="55"/>
      <c r="J75" s="55"/>
      <c r="K75" s="55"/>
      <c r="L75" s="55"/>
      <c r="M75" s="53">
        <v>53.865900000000003</v>
      </c>
      <c r="N75" s="53"/>
      <c r="O75" s="53"/>
      <c r="P75" s="69">
        <v>0.1585</v>
      </c>
      <c r="Q75" s="70">
        <v>202.73</v>
      </c>
      <c r="R75" s="70">
        <v>49.21</v>
      </c>
      <c r="S75" s="69"/>
      <c r="T75" s="53"/>
      <c r="U75" s="56">
        <v>36647</v>
      </c>
      <c r="V75" s="53">
        <v>160.29</v>
      </c>
      <c r="W75" s="53"/>
      <c r="X75" s="53"/>
      <c r="Y75" s="55">
        <v>183.55</v>
      </c>
      <c r="Z75" s="53"/>
      <c r="AA75" s="56">
        <v>36647</v>
      </c>
      <c r="AB75" s="55"/>
      <c r="AC75" s="65">
        <v>173.55</v>
      </c>
      <c r="AD75" s="55">
        <v>421.26</v>
      </c>
      <c r="AE75" s="68">
        <v>7.46</v>
      </c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</row>
    <row r="76" spans="1:43" x14ac:dyDescent="0.2">
      <c r="A76" s="56">
        <v>36739</v>
      </c>
      <c r="B76" s="57">
        <v>158</v>
      </c>
      <c r="C76" s="58">
        <v>1.21</v>
      </c>
      <c r="D76" s="55">
        <v>175.96</v>
      </c>
      <c r="E76" s="59">
        <v>1.81</v>
      </c>
      <c r="F76" s="55">
        <v>201.11</v>
      </c>
      <c r="G76" s="66">
        <v>29.26</v>
      </c>
      <c r="H76" s="55"/>
      <c r="I76" s="55"/>
      <c r="J76" s="55"/>
      <c r="K76" s="55"/>
      <c r="L76" s="55"/>
      <c r="M76" s="53">
        <v>54.165900000000001</v>
      </c>
      <c r="N76" s="53"/>
      <c r="O76" s="53"/>
      <c r="P76" s="69">
        <v>8.9399999999999993E-2</v>
      </c>
      <c r="Q76" s="70">
        <v>226.89</v>
      </c>
      <c r="R76" s="70">
        <v>55.07</v>
      </c>
      <c r="S76" s="69"/>
      <c r="T76" s="53"/>
      <c r="U76" s="56">
        <v>36678</v>
      </c>
      <c r="V76" s="53">
        <v>161.30000000000001</v>
      </c>
      <c r="W76" s="53"/>
      <c r="X76" s="53"/>
      <c r="Y76" s="55">
        <v>184.7</v>
      </c>
      <c r="Z76" s="53"/>
      <c r="AA76" s="56">
        <v>36678</v>
      </c>
      <c r="AB76" s="55"/>
      <c r="AC76" s="65">
        <v>175.96</v>
      </c>
      <c r="AD76" s="55">
        <v>418.58</v>
      </c>
      <c r="AE76" s="68">
        <v>7.66</v>
      </c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</row>
    <row r="77" spans="1:43" x14ac:dyDescent="0.2">
      <c r="A77" s="56">
        <v>36770</v>
      </c>
      <c r="B77" s="57">
        <v>158.4</v>
      </c>
      <c r="C77" s="58">
        <v>0.43</v>
      </c>
      <c r="D77" s="55">
        <v>178.09</v>
      </c>
      <c r="E77" s="59">
        <v>1.84</v>
      </c>
      <c r="F77" s="55">
        <v>204.44</v>
      </c>
      <c r="G77" s="66">
        <v>32.08</v>
      </c>
      <c r="H77" s="55"/>
      <c r="I77" s="55"/>
      <c r="J77" s="55"/>
      <c r="K77" s="55"/>
      <c r="L77" s="55"/>
      <c r="M77" s="53">
        <v>55.555900000000001</v>
      </c>
      <c r="N77" s="53"/>
      <c r="O77" s="53"/>
      <c r="P77" s="69">
        <v>-4.8599999999999997E-2</v>
      </c>
      <c r="Q77" s="70">
        <v>212.16</v>
      </c>
      <c r="R77" s="70">
        <v>51.5</v>
      </c>
      <c r="S77" s="69"/>
      <c r="T77" s="53"/>
      <c r="U77" s="56">
        <v>36708</v>
      </c>
      <c r="V77" s="53">
        <v>159.6</v>
      </c>
      <c r="W77" s="53"/>
      <c r="X77" s="53"/>
      <c r="Y77" s="55">
        <v>182.76</v>
      </c>
      <c r="Z77" s="53"/>
      <c r="AA77" s="56">
        <v>36708</v>
      </c>
      <c r="AB77" s="55"/>
      <c r="AC77" s="65">
        <v>178.09</v>
      </c>
      <c r="AD77" s="55">
        <v>415.96</v>
      </c>
      <c r="AE77" s="68">
        <v>7.53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</row>
    <row r="78" spans="1:43" x14ac:dyDescent="0.2">
      <c r="A78" s="56">
        <v>36800</v>
      </c>
      <c r="B78" s="57">
        <v>160.6</v>
      </c>
      <c r="C78" s="58">
        <v>0.16</v>
      </c>
      <c r="D78" s="55">
        <v>178.86</v>
      </c>
      <c r="E78" s="59">
        <v>1.88</v>
      </c>
      <c r="F78" s="55">
        <v>208.89</v>
      </c>
      <c r="G78" s="66">
        <v>31.4</v>
      </c>
      <c r="H78" s="55"/>
      <c r="I78" s="55"/>
      <c r="J78" s="55"/>
      <c r="K78" s="55"/>
      <c r="L78" s="55"/>
      <c r="M78" s="53">
        <v>56.765900000000002</v>
      </c>
      <c r="N78" s="53"/>
      <c r="O78" s="53"/>
      <c r="P78" s="69">
        <v>3.8300000000000001E-2</v>
      </c>
      <c r="Q78" s="70">
        <v>217.51</v>
      </c>
      <c r="R78" s="70">
        <v>52.79</v>
      </c>
      <c r="S78" s="69"/>
      <c r="T78" s="53"/>
      <c r="U78" s="56">
        <v>36739</v>
      </c>
      <c r="V78" s="53">
        <v>157.97999999999999</v>
      </c>
      <c r="W78" s="53"/>
      <c r="X78" s="53"/>
      <c r="Y78" s="55">
        <v>180.9</v>
      </c>
      <c r="Z78" s="53"/>
      <c r="AA78" s="56">
        <v>36739</v>
      </c>
      <c r="AB78" s="55"/>
      <c r="AC78" s="65">
        <v>178.86</v>
      </c>
      <c r="AD78" s="55">
        <v>412.98</v>
      </c>
      <c r="AE78" s="68">
        <v>7.43</v>
      </c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</row>
    <row r="79" spans="1:43" x14ac:dyDescent="0.2">
      <c r="A79" s="56">
        <v>36831</v>
      </c>
      <c r="B79" s="57">
        <v>166.7</v>
      </c>
      <c r="C79" s="58">
        <v>0.28999999999999998</v>
      </c>
      <c r="D79" s="55">
        <v>179.14</v>
      </c>
      <c r="E79" s="59">
        <v>1.95</v>
      </c>
      <c r="F79" s="55">
        <v>216.67</v>
      </c>
      <c r="G79" s="66">
        <v>32.33</v>
      </c>
      <c r="H79" s="55"/>
      <c r="I79" s="55"/>
      <c r="J79" s="55"/>
      <c r="K79" s="55"/>
      <c r="L79" s="55"/>
      <c r="M79" s="53">
        <v>57.195900000000002</v>
      </c>
      <c r="N79" s="53"/>
      <c r="O79" s="53"/>
      <c r="P79" s="69">
        <v>9.64E-2</v>
      </c>
      <c r="Q79" s="70">
        <v>238.51</v>
      </c>
      <c r="R79" s="70">
        <v>57.89</v>
      </c>
      <c r="S79" s="69"/>
      <c r="T79" s="53"/>
      <c r="U79" s="56">
        <v>36770</v>
      </c>
      <c r="V79" s="53">
        <v>158.38</v>
      </c>
      <c r="W79" s="53"/>
      <c r="X79" s="53"/>
      <c r="Y79" s="55">
        <v>181.36</v>
      </c>
      <c r="Z79" s="53"/>
      <c r="AA79" s="56">
        <v>36770</v>
      </c>
      <c r="AB79" s="55"/>
      <c r="AC79" s="65">
        <v>179.14</v>
      </c>
      <c r="AD79" s="55">
        <v>410.76</v>
      </c>
      <c r="AE79" s="68">
        <v>7.43</v>
      </c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</row>
    <row r="80" spans="1:43" x14ac:dyDescent="0.2">
      <c r="A80" s="56">
        <v>36861</v>
      </c>
      <c r="B80" s="57">
        <v>170.5</v>
      </c>
      <c r="C80" s="58">
        <v>0.55000000000000004</v>
      </c>
      <c r="D80" s="55">
        <v>179.66</v>
      </c>
      <c r="E80" s="59">
        <v>1.96</v>
      </c>
      <c r="F80" s="55">
        <v>217.78</v>
      </c>
      <c r="G80" s="66">
        <v>25.2</v>
      </c>
      <c r="H80" s="55"/>
      <c r="I80" s="55"/>
      <c r="J80" s="55"/>
      <c r="K80" s="55"/>
      <c r="L80" s="55"/>
      <c r="M80" s="53">
        <v>57.355899999999998</v>
      </c>
      <c r="N80" s="53"/>
      <c r="O80" s="53"/>
      <c r="P80" s="69">
        <v>-2.12E-2</v>
      </c>
      <c r="Q80" s="70">
        <v>235.88</v>
      </c>
      <c r="R80" s="70">
        <v>57.25</v>
      </c>
      <c r="S80" s="69"/>
      <c r="T80" s="53"/>
      <c r="U80" s="56">
        <v>36800</v>
      </c>
      <c r="V80" s="53">
        <v>160.63999999999999</v>
      </c>
      <c r="W80" s="53"/>
      <c r="X80" s="53"/>
      <c r="Y80" s="55">
        <v>183.95</v>
      </c>
      <c r="Z80" s="53"/>
      <c r="AA80" s="56">
        <v>36800</v>
      </c>
      <c r="AB80" s="55"/>
      <c r="AC80" s="65">
        <v>179.66</v>
      </c>
      <c r="AD80" s="55">
        <v>408.27</v>
      </c>
      <c r="AE80" s="68">
        <v>7.51</v>
      </c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</row>
    <row r="81" spans="1:43" x14ac:dyDescent="0.2">
      <c r="A81" s="56">
        <v>36892</v>
      </c>
      <c r="B81" s="57">
        <v>171.2</v>
      </c>
      <c r="C81" s="58">
        <v>0.77</v>
      </c>
      <c r="D81" s="55">
        <v>180.65</v>
      </c>
      <c r="E81" s="59">
        <v>1.95</v>
      </c>
      <c r="F81" s="55">
        <v>216.67</v>
      </c>
      <c r="G81" s="66">
        <v>25.96</v>
      </c>
      <c r="H81" s="55"/>
      <c r="I81" s="55"/>
      <c r="J81" s="55"/>
      <c r="K81" s="55"/>
      <c r="L81" s="55"/>
      <c r="M81" s="53">
        <v>57.645899999999997</v>
      </c>
      <c r="N81" s="53"/>
      <c r="O81" s="53"/>
      <c r="P81" s="69">
        <v>2.9600000000000001E-2</v>
      </c>
      <c r="Q81" s="70">
        <v>247.48</v>
      </c>
      <c r="R81" s="70">
        <v>60.07</v>
      </c>
      <c r="S81" s="69"/>
      <c r="T81" s="53"/>
      <c r="U81" s="56">
        <v>36831</v>
      </c>
      <c r="V81" s="53">
        <v>166.72</v>
      </c>
      <c r="W81" s="53"/>
      <c r="X81" s="53"/>
      <c r="Y81" s="55">
        <v>190.91</v>
      </c>
      <c r="Z81" s="53"/>
      <c r="AA81" s="56">
        <v>36831</v>
      </c>
      <c r="AB81" s="55"/>
      <c r="AC81" s="65">
        <v>180.65</v>
      </c>
      <c r="AD81" s="55">
        <v>407.17</v>
      </c>
      <c r="AE81" s="68">
        <v>7.65</v>
      </c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</row>
    <row r="82" spans="1:43" x14ac:dyDescent="0.2">
      <c r="A82" s="56">
        <v>36923</v>
      </c>
      <c r="B82" s="57">
        <v>174.5</v>
      </c>
      <c r="C82" s="58">
        <v>0.49</v>
      </c>
      <c r="D82" s="55">
        <v>182.04</v>
      </c>
      <c r="E82" s="59">
        <v>2</v>
      </c>
      <c r="F82" s="55">
        <v>222.22</v>
      </c>
      <c r="G82" s="66">
        <v>27.24</v>
      </c>
      <c r="H82" s="55"/>
      <c r="I82" s="55"/>
      <c r="J82" s="55"/>
      <c r="K82" s="55"/>
      <c r="L82" s="55"/>
      <c r="M82" s="53">
        <v>58.195900000000002</v>
      </c>
      <c r="N82" s="53"/>
      <c r="O82" s="53"/>
      <c r="P82" s="69">
        <v>-0.2205</v>
      </c>
      <c r="Q82" s="70">
        <v>200.03</v>
      </c>
      <c r="R82" s="70">
        <v>48.55</v>
      </c>
      <c r="S82" s="69"/>
      <c r="T82" s="53"/>
      <c r="U82" s="56">
        <v>36861</v>
      </c>
      <c r="V82" s="53">
        <v>170.49</v>
      </c>
      <c r="W82" s="53"/>
      <c r="X82" s="53"/>
      <c r="Y82" s="55">
        <v>195.23</v>
      </c>
      <c r="Z82" s="53"/>
      <c r="AA82" s="56">
        <v>36861</v>
      </c>
      <c r="AB82" s="55"/>
      <c r="AC82" s="65">
        <v>182.04</v>
      </c>
      <c r="AD82" s="55">
        <v>407.05</v>
      </c>
      <c r="AE82" s="68">
        <v>7.94</v>
      </c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</row>
    <row r="83" spans="1:43" x14ac:dyDescent="0.2">
      <c r="A83" s="56">
        <v>36951</v>
      </c>
      <c r="B83" s="57">
        <v>180.6</v>
      </c>
      <c r="C83" s="58">
        <v>0.48</v>
      </c>
      <c r="D83" s="55">
        <v>182.93</v>
      </c>
      <c r="E83" s="59">
        <v>2.09</v>
      </c>
      <c r="F83" s="55">
        <v>232.22</v>
      </c>
      <c r="G83" s="66">
        <v>25.02</v>
      </c>
      <c r="H83" s="55"/>
      <c r="I83" s="55"/>
      <c r="J83" s="55"/>
      <c r="K83" s="55"/>
      <c r="L83" s="55"/>
      <c r="M83" s="53">
        <v>58.965899999999998</v>
      </c>
      <c r="N83" s="53"/>
      <c r="O83" s="53"/>
      <c r="P83" s="69">
        <v>3.0200000000000001E-2</v>
      </c>
      <c r="Q83" s="70">
        <v>206.85</v>
      </c>
      <c r="R83" s="70">
        <v>50.21</v>
      </c>
      <c r="S83" s="69"/>
      <c r="T83" s="53"/>
      <c r="U83" s="56">
        <v>36892</v>
      </c>
      <c r="V83" s="53">
        <v>171.22</v>
      </c>
      <c r="W83" s="53"/>
      <c r="X83" s="53"/>
      <c r="Y83" s="55">
        <v>196.06</v>
      </c>
      <c r="Z83" s="53"/>
      <c r="AA83" s="56">
        <v>36892</v>
      </c>
      <c r="AB83" s="55"/>
      <c r="AC83" s="65">
        <v>182.93</v>
      </c>
      <c r="AD83" s="55">
        <v>406.52</v>
      </c>
      <c r="AE83" s="68">
        <v>7.97</v>
      </c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</row>
    <row r="84" spans="1:43" x14ac:dyDescent="0.2">
      <c r="A84" s="56">
        <v>36982</v>
      </c>
      <c r="B84" s="57">
        <v>188.1</v>
      </c>
      <c r="C84" s="58">
        <v>0.84</v>
      </c>
      <c r="D84" s="55">
        <v>183.81</v>
      </c>
      <c r="E84" s="59">
        <v>2.19</v>
      </c>
      <c r="F84" s="55">
        <v>243.33</v>
      </c>
      <c r="G84" s="66">
        <v>25.72</v>
      </c>
      <c r="H84" s="55"/>
      <c r="I84" s="55"/>
      <c r="J84" s="55"/>
      <c r="K84" s="55"/>
      <c r="L84" s="55"/>
      <c r="M84" s="53">
        <v>59.4559</v>
      </c>
      <c r="N84" s="53"/>
      <c r="O84" s="53"/>
      <c r="P84" s="69">
        <v>4.9299999999999997E-2</v>
      </c>
      <c r="Q84" s="70">
        <v>215.61</v>
      </c>
      <c r="R84" s="70">
        <v>52.33</v>
      </c>
      <c r="S84" s="69"/>
      <c r="T84" s="53"/>
      <c r="U84" s="56">
        <v>36923</v>
      </c>
      <c r="V84" s="53">
        <v>174.51</v>
      </c>
      <c r="W84" s="53"/>
      <c r="X84" s="53"/>
      <c r="Y84" s="55">
        <v>199.83</v>
      </c>
      <c r="Z84" s="53"/>
      <c r="AA84" s="56">
        <v>36923</v>
      </c>
      <c r="AB84" s="55"/>
      <c r="AC84" s="65">
        <v>183.81</v>
      </c>
      <c r="AD84" s="55">
        <v>405.92</v>
      </c>
      <c r="AE84" s="68">
        <v>7.92</v>
      </c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</row>
    <row r="85" spans="1:43" x14ac:dyDescent="0.2">
      <c r="A85" s="56">
        <v>37012</v>
      </c>
      <c r="B85" s="57">
        <v>196.1</v>
      </c>
      <c r="C85" s="58">
        <v>0.56999999999999995</v>
      </c>
      <c r="D85" s="55">
        <v>185.35</v>
      </c>
      <c r="E85" s="59">
        <v>2.2999999999999998</v>
      </c>
      <c r="F85" s="55">
        <v>255.56</v>
      </c>
      <c r="G85" s="66">
        <v>27.55</v>
      </c>
      <c r="H85" s="55"/>
      <c r="I85" s="55"/>
      <c r="J85" s="55"/>
      <c r="K85" s="55"/>
      <c r="L85" s="55"/>
      <c r="M85" s="53">
        <v>59.935899999999997</v>
      </c>
      <c r="N85" s="53"/>
      <c r="O85" s="53"/>
      <c r="P85" s="69">
        <v>-8.1500000000000003E-2</v>
      </c>
      <c r="Q85" s="70">
        <v>202.41</v>
      </c>
      <c r="R85" s="70">
        <v>49.13</v>
      </c>
      <c r="S85" s="69"/>
      <c r="T85" s="53"/>
      <c r="U85" s="56">
        <v>36951</v>
      </c>
      <c r="V85" s="53">
        <v>180.57</v>
      </c>
      <c r="W85" s="53"/>
      <c r="X85" s="53"/>
      <c r="Y85" s="55">
        <v>206.77</v>
      </c>
      <c r="Z85" s="53"/>
      <c r="AA85" s="56">
        <v>36951</v>
      </c>
      <c r="AB85" s="55"/>
      <c r="AC85" s="65">
        <v>185.35</v>
      </c>
      <c r="AD85" s="55">
        <v>404.5</v>
      </c>
      <c r="AE85" s="68">
        <v>8.09</v>
      </c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</row>
    <row r="86" spans="1:43" x14ac:dyDescent="0.2">
      <c r="A86" s="56">
        <v>37043</v>
      </c>
      <c r="B86" s="57">
        <v>201</v>
      </c>
      <c r="C86" s="58">
        <v>0.6</v>
      </c>
      <c r="D86" s="55">
        <v>186.41</v>
      </c>
      <c r="E86" s="59">
        <v>2.38</v>
      </c>
      <c r="F86" s="55">
        <v>264.44</v>
      </c>
      <c r="G86" s="66">
        <v>26.97</v>
      </c>
      <c r="H86" s="55"/>
      <c r="I86" s="55"/>
      <c r="J86" s="55"/>
      <c r="K86" s="55"/>
      <c r="L86" s="55"/>
      <c r="M86" s="53">
        <v>60.7759</v>
      </c>
      <c r="N86" s="53"/>
      <c r="O86" s="53"/>
      <c r="P86" s="69">
        <v>2.8000000000000001E-2</v>
      </c>
      <c r="Q86" s="70">
        <v>216.16</v>
      </c>
      <c r="R86" s="70">
        <v>52.47</v>
      </c>
      <c r="S86" s="69"/>
      <c r="T86" s="53"/>
      <c r="U86" s="56">
        <v>36982</v>
      </c>
      <c r="V86" s="53">
        <v>188.05</v>
      </c>
      <c r="W86" s="53"/>
      <c r="X86" s="53"/>
      <c r="Y86" s="55">
        <v>215.33</v>
      </c>
      <c r="Z86" s="53"/>
      <c r="AA86" s="56">
        <v>36982</v>
      </c>
      <c r="AB86" s="55"/>
      <c r="AC86" s="65">
        <v>186.41</v>
      </c>
      <c r="AD86" s="55">
        <v>402.13</v>
      </c>
      <c r="AE86" s="68">
        <v>8.4</v>
      </c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</row>
    <row r="87" spans="1:43" x14ac:dyDescent="0.2">
      <c r="A87" s="56">
        <v>37073</v>
      </c>
      <c r="B87" s="57">
        <v>208.6</v>
      </c>
      <c r="C87" s="58">
        <v>1.1100000000000001</v>
      </c>
      <c r="D87" s="55">
        <v>187.53</v>
      </c>
      <c r="E87" s="59">
        <v>2.4700000000000002</v>
      </c>
      <c r="F87" s="55">
        <v>274.44</v>
      </c>
      <c r="G87" s="66">
        <v>24.8</v>
      </c>
      <c r="H87" s="55"/>
      <c r="I87" s="55"/>
      <c r="J87" s="55"/>
      <c r="K87" s="55"/>
      <c r="L87" s="55"/>
      <c r="M87" s="53">
        <v>61.3459</v>
      </c>
      <c r="N87" s="53"/>
      <c r="O87" s="53"/>
      <c r="P87" s="69">
        <v>7.1199999999999999E-2</v>
      </c>
      <c r="Q87" s="70">
        <v>241.18</v>
      </c>
      <c r="R87" s="70">
        <v>58.54</v>
      </c>
      <c r="S87" s="69"/>
      <c r="T87" s="53"/>
      <c r="U87" s="56">
        <v>37012</v>
      </c>
      <c r="V87" s="53">
        <v>196.07</v>
      </c>
      <c r="W87" s="53"/>
      <c r="X87" s="53"/>
      <c r="Y87" s="55">
        <v>224.52</v>
      </c>
      <c r="Z87" s="53"/>
      <c r="AA87" s="56">
        <v>37012</v>
      </c>
      <c r="AB87" s="55"/>
      <c r="AC87" s="65">
        <v>187.53</v>
      </c>
      <c r="AD87" s="55">
        <v>399.73</v>
      </c>
      <c r="AE87" s="68">
        <v>8.75</v>
      </c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</row>
    <row r="88" spans="1:43" x14ac:dyDescent="0.2">
      <c r="A88" s="56">
        <v>37104</v>
      </c>
      <c r="B88" s="57">
        <v>215.8</v>
      </c>
      <c r="C88" s="58">
        <v>0.79</v>
      </c>
      <c r="D88" s="55">
        <v>189.61</v>
      </c>
      <c r="E88" s="59">
        <v>2.5099999999999998</v>
      </c>
      <c r="F88" s="55">
        <v>278.89</v>
      </c>
      <c r="G88" s="66">
        <v>25.82</v>
      </c>
      <c r="H88" s="55"/>
      <c r="I88" s="55"/>
      <c r="J88" s="55"/>
      <c r="K88" s="55"/>
      <c r="L88" s="55"/>
      <c r="M88" s="53">
        <v>61.945900000000002</v>
      </c>
      <c r="N88" s="53"/>
      <c r="O88" s="53"/>
      <c r="P88" s="69">
        <v>-2.1100000000000001E-2</v>
      </c>
      <c r="Q88" s="70">
        <v>246.67</v>
      </c>
      <c r="R88" s="70">
        <v>59.87</v>
      </c>
      <c r="S88" s="69"/>
      <c r="T88" s="53"/>
      <c r="U88" s="56">
        <v>37043</v>
      </c>
      <c r="V88" s="53">
        <v>201.03</v>
      </c>
      <c r="W88" s="53"/>
      <c r="X88" s="53"/>
      <c r="Y88" s="55">
        <v>230.2</v>
      </c>
      <c r="Z88" s="53"/>
      <c r="AA88" s="56">
        <v>37043</v>
      </c>
      <c r="AB88" s="55"/>
      <c r="AC88" s="65">
        <v>189.61</v>
      </c>
      <c r="AD88" s="55">
        <v>397.66</v>
      </c>
      <c r="AE88" s="68">
        <v>9.15</v>
      </c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</row>
    <row r="89" spans="1:43" x14ac:dyDescent="0.2">
      <c r="A89" s="56">
        <v>37135</v>
      </c>
      <c r="B89" s="57">
        <v>230.7</v>
      </c>
      <c r="C89" s="58">
        <v>0.44</v>
      </c>
      <c r="D89" s="55">
        <v>191.11</v>
      </c>
      <c r="E89" s="59">
        <v>2.67</v>
      </c>
      <c r="F89" s="55">
        <v>296.67</v>
      </c>
      <c r="G89" s="66">
        <v>25.21</v>
      </c>
      <c r="H89" s="55"/>
      <c r="I89" s="55"/>
      <c r="J89" s="55"/>
      <c r="K89" s="55"/>
      <c r="L89" s="55"/>
      <c r="M89" s="53">
        <v>63.055900000000001</v>
      </c>
      <c r="N89" s="53"/>
      <c r="O89" s="53"/>
      <c r="P89" s="69">
        <v>-8.0500000000000002E-2</v>
      </c>
      <c r="Q89" s="70">
        <v>232.58</v>
      </c>
      <c r="R89" s="70">
        <v>56.45</v>
      </c>
      <c r="S89" s="69"/>
      <c r="T89" s="53"/>
      <c r="U89" s="56">
        <v>37073</v>
      </c>
      <c r="V89" s="53">
        <v>208.6</v>
      </c>
      <c r="W89" s="53"/>
      <c r="X89" s="53"/>
      <c r="Y89" s="55">
        <v>238.86</v>
      </c>
      <c r="Z89" s="53"/>
      <c r="AA89" s="56">
        <v>37073</v>
      </c>
      <c r="AB89" s="55"/>
      <c r="AC89" s="65">
        <v>191.11</v>
      </c>
      <c r="AD89" s="55">
        <v>394.04</v>
      </c>
      <c r="AE89" s="68">
        <v>9.3800000000000008</v>
      </c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</row>
    <row r="90" spans="1:43" x14ac:dyDescent="0.2">
      <c r="A90" s="56">
        <v>37165</v>
      </c>
      <c r="B90" s="57">
        <v>235.6</v>
      </c>
      <c r="C90" s="58">
        <v>0.94</v>
      </c>
      <c r="D90" s="55">
        <v>191.95</v>
      </c>
      <c r="E90" s="59">
        <v>2.74</v>
      </c>
      <c r="F90" s="55">
        <v>304.44</v>
      </c>
      <c r="G90" s="66">
        <v>20.73</v>
      </c>
      <c r="H90" s="55"/>
      <c r="I90" s="55"/>
      <c r="J90" s="55"/>
      <c r="K90" s="55"/>
      <c r="L90" s="55"/>
      <c r="M90" s="53">
        <v>63.8459</v>
      </c>
      <c r="N90" s="53"/>
      <c r="O90" s="53"/>
      <c r="P90" s="69">
        <v>4.1099999999999998E-2</v>
      </c>
      <c r="Q90" s="70">
        <v>249.45</v>
      </c>
      <c r="R90" s="70">
        <v>60.55</v>
      </c>
      <c r="S90" s="69"/>
      <c r="T90" s="53"/>
      <c r="U90" s="56">
        <v>37104</v>
      </c>
      <c r="V90" s="53">
        <v>215.83</v>
      </c>
      <c r="W90" s="53"/>
      <c r="X90" s="53"/>
      <c r="Y90" s="55">
        <v>247.14</v>
      </c>
      <c r="Z90" s="53"/>
      <c r="AA90" s="56">
        <v>37104</v>
      </c>
      <c r="AB90" s="55"/>
      <c r="AC90" s="65">
        <v>191.95</v>
      </c>
      <c r="AD90" s="55">
        <v>391.14</v>
      </c>
      <c r="AE90" s="68">
        <v>9.66</v>
      </c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</row>
    <row r="91" spans="1:43" x14ac:dyDescent="0.2">
      <c r="A91" s="56">
        <v>37196</v>
      </c>
      <c r="B91" s="57">
        <v>217.4</v>
      </c>
      <c r="C91" s="58">
        <v>1.29</v>
      </c>
      <c r="D91" s="55">
        <v>193.75</v>
      </c>
      <c r="E91" s="59">
        <v>2.54</v>
      </c>
      <c r="F91" s="55">
        <v>282.22000000000003</v>
      </c>
      <c r="G91" s="66">
        <v>18.690000000000001</v>
      </c>
      <c r="H91" s="55"/>
      <c r="I91" s="55"/>
      <c r="J91" s="55"/>
      <c r="K91" s="55"/>
      <c r="L91" s="55"/>
      <c r="M91" s="53">
        <v>64.285899999999998</v>
      </c>
      <c r="N91" s="53"/>
      <c r="O91" s="53"/>
      <c r="P91" s="69">
        <v>-2.3599999999999999E-2</v>
      </c>
      <c r="Q91" s="70">
        <v>246.17</v>
      </c>
      <c r="R91" s="70">
        <v>59.75</v>
      </c>
      <c r="S91" s="69"/>
      <c r="T91" s="53"/>
      <c r="U91" s="56">
        <v>37135</v>
      </c>
      <c r="V91" s="53">
        <v>230.68</v>
      </c>
      <c r="W91" s="53"/>
      <c r="X91" s="53"/>
      <c r="Y91" s="55">
        <v>264.14999999999998</v>
      </c>
      <c r="Z91" s="53"/>
      <c r="AA91" s="56">
        <v>37135</v>
      </c>
      <c r="AB91" s="55"/>
      <c r="AC91" s="65">
        <v>193.75</v>
      </c>
      <c r="AD91" s="55">
        <v>389.04</v>
      </c>
      <c r="AE91" s="68">
        <v>9.76</v>
      </c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</row>
    <row r="92" spans="1:43" x14ac:dyDescent="0.2">
      <c r="A92" s="56">
        <v>37226</v>
      </c>
      <c r="B92" s="57">
        <v>201.9</v>
      </c>
      <c r="C92" s="58">
        <v>0.74</v>
      </c>
      <c r="D92" s="55">
        <v>196.25</v>
      </c>
      <c r="E92" s="59">
        <v>2.36</v>
      </c>
      <c r="F92" s="55">
        <v>262.22000000000003</v>
      </c>
      <c r="G92" s="66">
        <v>18.52</v>
      </c>
      <c r="H92" s="55"/>
      <c r="I92" s="55"/>
      <c r="J92" s="55"/>
      <c r="K92" s="55"/>
      <c r="L92" s="55"/>
      <c r="M92" s="53">
        <v>65.225899999999996</v>
      </c>
      <c r="N92" s="53"/>
      <c r="O92" s="53"/>
      <c r="P92" s="69">
        <v>-0.1777</v>
      </c>
      <c r="Q92" s="70">
        <v>213.81</v>
      </c>
      <c r="R92" s="70">
        <v>51.9</v>
      </c>
      <c r="S92" s="69"/>
      <c r="T92" s="53"/>
      <c r="U92" s="56">
        <v>37165</v>
      </c>
      <c r="V92" s="53">
        <v>235.55</v>
      </c>
      <c r="W92" s="53"/>
      <c r="X92" s="53"/>
      <c r="Y92" s="55">
        <v>269.72000000000003</v>
      </c>
      <c r="Z92" s="53"/>
      <c r="AA92" s="56">
        <v>37165</v>
      </c>
      <c r="AB92" s="55"/>
      <c r="AC92" s="65">
        <v>196.25</v>
      </c>
      <c r="AD92" s="55">
        <v>386.3</v>
      </c>
      <c r="AE92" s="68">
        <v>10.31</v>
      </c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</row>
    <row r="93" spans="1:43" x14ac:dyDescent="0.2">
      <c r="A93" s="56">
        <v>37257</v>
      </c>
      <c r="B93" s="57">
        <v>193.7</v>
      </c>
      <c r="C93" s="58">
        <v>1.07</v>
      </c>
      <c r="D93" s="55">
        <v>197.71</v>
      </c>
      <c r="E93" s="59">
        <v>2.38</v>
      </c>
      <c r="F93" s="55">
        <v>264.44</v>
      </c>
      <c r="G93" s="66">
        <v>19.149999999999999</v>
      </c>
      <c r="H93" s="55"/>
      <c r="I93" s="55"/>
      <c r="J93" s="55"/>
      <c r="K93" s="55"/>
      <c r="L93" s="55"/>
      <c r="M93" s="53">
        <v>66.515900000000002</v>
      </c>
      <c r="N93" s="53"/>
      <c r="O93" s="53"/>
      <c r="P93" s="69">
        <v>-9.8400000000000001E-2</v>
      </c>
      <c r="Q93" s="70">
        <v>196.59</v>
      </c>
      <c r="R93" s="70">
        <v>47.72</v>
      </c>
      <c r="S93" s="69"/>
      <c r="T93" s="53"/>
      <c r="U93" s="56">
        <v>37196</v>
      </c>
      <c r="V93" s="53">
        <v>217.37</v>
      </c>
      <c r="W93" s="53"/>
      <c r="X93" s="53"/>
      <c r="Y93" s="55">
        <v>248.91</v>
      </c>
      <c r="Z93" s="53"/>
      <c r="AA93" s="56">
        <v>37196</v>
      </c>
      <c r="AB93" s="55"/>
      <c r="AC93" s="65">
        <v>197.71</v>
      </c>
      <c r="AD93" s="55">
        <v>383.88</v>
      </c>
      <c r="AE93" s="68">
        <v>10.52</v>
      </c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</row>
    <row r="94" spans="1:43" x14ac:dyDescent="0.2">
      <c r="A94" s="56">
        <v>37288</v>
      </c>
      <c r="B94" s="57">
        <v>188.1</v>
      </c>
      <c r="C94" s="58">
        <v>0.31</v>
      </c>
      <c r="D94" s="55">
        <v>199.82</v>
      </c>
      <c r="E94" s="59">
        <v>2.42</v>
      </c>
      <c r="F94" s="55">
        <v>268.89</v>
      </c>
      <c r="G94" s="66">
        <v>19.98</v>
      </c>
      <c r="H94" s="55"/>
      <c r="I94" s="55"/>
      <c r="J94" s="55"/>
      <c r="K94" s="55"/>
      <c r="L94" s="55"/>
      <c r="M94" s="53">
        <v>67.255899999999997</v>
      </c>
      <c r="N94" s="53"/>
      <c r="O94" s="53"/>
      <c r="P94" s="69">
        <v>-9.1000000000000004E-3</v>
      </c>
      <c r="Q94" s="70">
        <v>179.77</v>
      </c>
      <c r="R94" s="70">
        <v>43.63</v>
      </c>
      <c r="S94" s="69"/>
      <c r="T94" s="53"/>
      <c r="U94" s="56">
        <v>37226</v>
      </c>
      <c r="V94" s="53">
        <v>201.9</v>
      </c>
      <c r="W94" s="53"/>
      <c r="X94" s="53"/>
      <c r="Y94" s="55">
        <v>231.19</v>
      </c>
      <c r="Z94" s="53"/>
      <c r="AA94" s="56">
        <v>37226</v>
      </c>
      <c r="AB94" s="55"/>
      <c r="AC94" s="65">
        <v>199.82</v>
      </c>
      <c r="AD94" s="55">
        <v>382.16</v>
      </c>
      <c r="AE94" s="68">
        <v>9.7100000000000009</v>
      </c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</row>
    <row r="95" spans="1:43" x14ac:dyDescent="0.2">
      <c r="A95" s="56">
        <v>37316</v>
      </c>
      <c r="B95" s="57">
        <v>178.5</v>
      </c>
      <c r="C95" s="58">
        <v>0.62</v>
      </c>
      <c r="D95" s="55">
        <v>200.44</v>
      </c>
      <c r="E95" s="59">
        <v>2.35</v>
      </c>
      <c r="F95" s="55">
        <v>261.11</v>
      </c>
      <c r="G95" s="66">
        <v>23.64</v>
      </c>
      <c r="H95" s="55"/>
      <c r="I95" s="55"/>
      <c r="J95" s="55"/>
      <c r="K95" s="55"/>
      <c r="L95" s="55"/>
      <c r="M95" s="53">
        <v>68.325900000000004</v>
      </c>
      <c r="N95" s="53"/>
      <c r="O95" s="53"/>
      <c r="P95" s="69">
        <v>3.4000000000000002E-2</v>
      </c>
      <c r="Q95" s="70">
        <v>171.97</v>
      </c>
      <c r="R95" s="70">
        <v>41.74</v>
      </c>
      <c r="S95" s="69"/>
      <c r="T95" s="53"/>
      <c r="U95" s="56">
        <v>37257</v>
      </c>
      <c r="V95" s="53">
        <v>193.74</v>
      </c>
      <c r="W95" s="53"/>
      <c r="X95" s="53"/>
      <c r="Y95" s="55">
        <v>221.85</v>
      </c>
      <c r="Z95" s="53"/>
      <c r="AA95" s="56">
        <v>37257</v>
      </c>
      <c r="AB95" s="55"/>
      <c r="AC95" s="65">
        <v>200.44</v>
      </c>
      <c r="AD95" s="55">
        <v>380.52</v>
      </c>
      <c r="AE95" s="68">
        <v>8.98</v>
      </c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</row>
    <row r="96" spans="1:43" x14ac:dyDescent="0.2">
      <c r="A96" s="56">
        <v>37347</v>
      </c>
      <c r="B96" s="57">
        <v>173.2</v>
      </c>
      <c r="C96" s="58">
        <v>0.68</v>
      </c>
      <c r="D96" s="55">
        <v>201.68</v>
      </c>
      <c r="E96" s="59">
        <v>2.3199999999999998</v>
      </c>
      <c r="F96" s="55">
        <v>257.77999999999997</v>
      </c>
      <c r="G96" s="66">
        <v>25.43</v>
      </c>
      <c r="H96" s="55"/>
      <c r="I96" s="55"/>
      <c r="J96" s="55"/>
      <c r="K96" s="55"/>
      <c r="L96" s="55"/>
      <c r="M96" s="53">
        <v>68.635900000000007</v>
      </c>
      <c r="N96" s="53"/>
      <c r="O96" s="53"/>
      <c r="P96" s="69">
        <v>4.3299999999999998E-2</v>
      </c>
      <c r="Q96" s="70">
        <v>180.48</v>
      </c>
      <c r="R96" s="70">
        <v>43.81</v>
      </c>
      <c r="S96" s="69"/>
      <c r="T96" s="53"/>
      <c r="U96" s="56">
        <v>37288</v>
      </c>
      <c r="V96" s="53">
        <v>188.11</v>
      </c>
      <c r="W96" s="53"/>
      <c r="X96" s="53"/>
      <c r="Y96" s="55">
        <v>215.4</v>
      </c>
      <c r="Z96" s="53"/>
      <c r="AA96" s="56">
        <v>37288</v>
      </c>
      <c r="AB96" s="55"/>
      <c r="AC96" s="65">
        <v>201.68</v>
      </c>
      <c r="AD96" s="55">
        <v>379.54</v>
      </c>
      <c r="AE96" s="68">
        <v>9.0299999999999994</v>
      </c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</row>
    <row r="97" spans="1:43" x14ac:dyDescent="0.2">
      <c r="A97" s="56">
        <v>37377</v>
      </c>
      <c r="B97" s="57">
        <v>183.6</v>
      </c>
      <c r="C97" s="58">
        <v>0.09</v>
      </c>
      <c r="D97" s="55">
        <v>203.06</v>
      </c>
      <c r="E97" s="59">
        <v>2.48</v>
      </c>
      <c r="F97" s="55">
        <v>275.56</v>
      </c>
      <c r="G97" s="66">
        <v>25.67</v>
      </c>
      <c r="H97" s="55"/>
      <c r="I97" s="55"/>
      <c r="J97" s="55"/>
      <c r="K97" s="55"/>
      <c r="L97" s="55"/>
      <c r="M97" s="53">
        <v>69.255899999999997</v>
      </c>
      <c r="N97" s="53"/>
      <c r="O97" s="53"/>
      <c r="P97" s="69">
        <v>0.1832</v>
      </c>
      <c r="Q97" s="70">
        <v>215.94</v>
      </c>
      <c r="R97" s="70">
        <v>52.41</v>
      </c>
      <c r="S97" s="69"/>
      <c r="T97" s="53"/>
      <c r="U97" s="56">
        <v>37316</v>
      </c>
      <c r="V97" s="53">
        <v>178.46</v>
      </c>
      <c r="W97" s="53"/>
      <c r="X97" s="53"/>
      <c r="Y97" s="55">
        <v>204.35</v>
      </c>
      <c r="Z97" s="53"/>
      <c r="AA97" s="56">
        <v>37316</v>
      </c>
      <c r="AB97" s="55"/>
      <c r="AC97" s="65">
        <v>203.06</v>
      </c>
      <c r="AD97" s="55">
        <v>377.46</v>
      </c>
      <c r="AE97" s="68">
        <v>9.1300000000000008</v>
      </c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</row>
    <row r="98" spans="1:43" x14ac:dyDescent="0.2">
      <c r="A98" s="56">
        <v>37408</v>
      </c>
      <c r="B98" s="57">
        <v>201.3</v>
      </c>
      <c r="C98" s="58">
        <v>0.61</v>
      </c>
      <c r="D98" s="55">
        <v>203.24</v>
      </c>
      <c r="E98" s="59">
        <v>2.71</v>
      </c>
      <c r="F98" s="55">
        <v>301.11</v>
      </c>
      <c r="G98" s="66">
        <v>24.49</v>
      </c>
      <c r="H98" s="55"/>
      <c r="I98" s="55"/>
      <c r="J98" s="55"/>
      <c r="K98" s="55"/>
      <c r="L98" s="55"/>
      <c r="M98" s="53">
        <v>69.935900000000004</v>
      </c>
      <c r="N98" s="53"/>
      <c r="O98" s="53"/>
      <c r="P98" s="69">
        <v>7.5700000000000003E-2</v>
      </c>
      <c r="Q98" s="70">
        <v>224.14</v>
      </c>
      <c r="R98" s="70">
        <v>54.4</v>
      </c>
      <c r="S98" s="69"/>
      <c r="T98" s="53"/>
      <c r="U98" s="56">
        <v>37347</v>
      </c>
      <c r="V98" s="53">
        <v>173.2</v>
      </c>
      <c r="W98" s="53"/>
      <c r="X98" s="53"/>
      <c r="Y98" s="55">
        <v>198.33</v>
      </c>
      <c r="Z98" s="53"/>
      <c r="AA98" s="56">
        <v>37347</v>
      </c>
      <c r="AB98" s="55"/>
      <c r="AC98" s="65">
        <v>203.24</v>
      </c>
      <c r="AD98" s="55">
        <v>375.06</v>
      </c>
      <c r="AE98" s="68">
        <v>8.81</v>
      </c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</row>
    <row r="99" spans="1:43" x14ac:dyDescent="0.2">
      <c r="A99" s="56">
        <v>37438</v>
      </c>
      <c r="B99" s="57">
        <v>221.2</v>
      </c>
      <c r="C99" s="58">
        <v>1.1499999999999999</v>
      </c>
      <c r="D99" s="55">
        <v>204.48</v>
      </c>
      <c r="E99" s="59">
        <v>2.93</v>
      </c>
      <c r="F99" s="55">
        <v>325.56</v>
      </c>
      <c r="G99" s="66">
        <v>25.75</v>
      </c>
      <c r="H99" s="55"/>
      <c r="I99" s="55"/>
      <c r="J99" s="55"/>
      <c r="K99" s="55"/>
      <c r="L99" s="55"/>
      <c r="M99" s="53">
        <v>70.025899999999993</v>
      </c>
      <c r="N99" s="53"/>
      <c r="O99" s="53"/>
      <c r="P99" s="69">
        <v>9.4000000000000004E-3</v>
      </c>
      <c r="Q99" s="70">
        <v>222.96</v>
      </c>
      <c r="R99" s="70">
        <v>54.12</v>
      </c>
      <c r="S99" s="69"/>
      <c r="T99" s="53"/>
      <c r="U99" s="56">
        <v>37377</v>
      </c>
      <c r="V99" s="53">
        <v>183.61</v>
      </c>
      <c r="W99" s="53"/>
      <c r="X99" s="53"/>
      <c r="Y99" s="55">
        <v>210.25</v>
      </c>
      <c r="Z99" s="53"/>
      <c r="AA99" s="56">
        <v>37377</v>
      </c>
      <c r="AB99" s="55"/>
      <c r="AC99" s="65">
        <v>204.48</v>
      </c>
      <c r="AD99" s="55">
        <v>374.39</v>
      </c>
      <c r="AE99" s="68">
        <v>8.69</v>
      </c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</row>
    <row r="100" spans="1:43" x14ac:dyDescent="0.2">
      <c r="A100" s="56">
        <v>37469</v>
      </c>
      <c r="B100" s="57">
        <v>232.5</v>
      </c>
      <c r="C100" s="58">
        <v>0.86</v>
      </c>
      <c r="D100" s="55">
        <v>206.83</v>
      </c>
      <c r="E100" s="59">
        <v>3.11</v>
      </c>
      <c r="F100" s="55">
        <v>345.56</v>
      </c>
      <c r="G100" s="66">
        <v>26.78</v>
      </c>
      <c r="H100" s="55"/>
      <c r="I100" s="55"/>
      <c r="J100" s="55"/>
      <c r="K100" s="55"/>
      <c r="L100" s="55"/>
      <c r="M100" s="53">
        <v>70.635900000000007</v>
      </c>
      <c r="N100" s="53"/>
      <c r="O100" s="53"/>
      <c r="P100" s="69">
        <v>-4.5999999999999999E-2</v>
      </c>
      <c r="Q100" s="70">
        <v>226.5</v>
      </c>
      <c r="R100" s="70">
        <v>54.98</v>
      </c>
      <c r="S100" s="69"/>
      <c r="T100" s="53"/>
      <c r="U100" s="56">
        <v>37408</v>
      </c>
      <c r="V100" s="53">
        <v>201.25</v>
      </c>
      <c r="W100" s="53"/>
      <c r="X100" s="53"/>
      <c r="Y100" s="55">
        <v>230.45</v>
      </c>
      <c r="Z100" s="53"/>
      <c r="AA100" s="56">
        <v>37408</v>
      </c>
      <c r="AB100" s="55"/>
      <c r="AC100" s="65">
        <v>206.83</v>
      </c>
      <c r="AD100" s="55">
        <v>372.93</v>
      </c>
      <c r="AE100" s="68">
        <v>9.25</v>
      </c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</row>
    <row r="101" spans="1:43" x14ac:dyDescent="0.2">
      <c r="A101" s="56">
        <v>37500</v>
      </c>
      <c r="B101" s="57">
        <v>249</v>
      </c>
      <c r="C101" s="58">
        <v>0.83</v>
      </c>
      <c r="D101" s="55">
        <v>208.61</v>
      </c>
      <c r="E101" s="59">
        <v>3.34</v>
      </c>
      <c r="F101" s="55">
        <v>371.11</v>
      </c>
      <c r="G101" s="66">
        <v>28.28</v>
      </c>
      <c r="H101" s="55"/>
      <c r="I101" s="55"/>
      <c r="J101" s="55"/>
      <c r="K101" s="55"/>
      <c r="L101" s="55"/>
      <c r="M101" s="53">
        <v>71.785899999999998</v>
      </c>
      <c r="N101" s="53"/>
      <c r="O101" s="53"/>
      <c r="P101" s="69">
        <v>5.1400000000000001E-2</v>
      </c>
      <c r="Q101" s="70">
        <v>258.92</v>
      </c>
      <c r="R101" s="70">
        <v>62.85</v>
      </c>
      <c r="S101" s="69"/>
      <c r="T101" s="53"/>
      <c r="U101" s="56">
        <v>37438</v>
      </c>
      <c r="V101" s="53">
        <v>221.24</v>
      </c>
      <c r="W101" s="53"/>
      <c r="X101" s="53"/>
      <c r="Y101" s="55">
        <v>253.34</v>
      </c>
      <c r="Z101" s="53"/>
      <c r="AA101" s="56">
        <v>37438</v>
      </c>
      <c r="AB101" s="55"/>
      <c r="AC101" s="65">
        <v>208.61</v>
      </c>
      <c r="AD101" s="55">
        <v>371.04</v>
      </c>
      <c r="AE101" s="68">
        <v>10.06</v>
      </c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</row>
    <row r="102" spans="1:43" x14ac:dyDescent="0.2">
      <c r="A102" s="56">
        <v>37530</v>
      </c>
      <c r="B102" s="57">
        <v>282.89999999999998</v>
      </c>
      <c r="C102" s="58">
        <v>1.57</v>
      </c>
      <c r="D102" s="55">
        <v>210.34</v>
      </c>
      <c r="E102" s="59">
        <v>3.81</v>
      </c>
      <c r="F102" s="55">
        <v>423.33</v>
      </c>
      <c r="G102" s="66">
        <v>27.53</v>
      </c>
      <c r="H102" s="55"/>
      <c r="I102" s="55"/>
      <c r="J102" s="55"/>
      <c r="K102" s="55"/>
      <c r="L102" s="55"/>
      <c r="M102" s="53">
        <v>72.645899999999997</v>
      </c>
      <c r="N102" s="53"/>
      <c r="O102" s="53"/>
      <c r="P102" s="69">
        <v>0.04</v>
      </c>
      <c r="Q102" s="70">
        <v>289.66000000000003</v>
      </c>
      <c r="R102" s="70">
        <v>70.31</v>
      </c>
      <c r="S102" s="69"/>
      <c r="T102" s="53"/>
      <c r="U102" s="56">
        <v>37469</v>
      </c>
      <c r="V102" s="53">
        <v>232.51</v>
      </c>
      <c r="W102" s="53"/>
      <c r="X102" s="53"/>
      <c r="Y102" s="55">
        <v>266.24</v>
      </c>
      <c r="Z102" s="53"/>
      <c r="AA102" s="56">
        <v>37469</v>
      </c>
      <c r="AB102" s="55"/>
      <c r="AC102" s="65">
        <v>210.34</v>
      </c>
      <c r="AD102" s="55">
        <v>369.16</v>
      </c>
      <c r="AE102" s="68">
        <v>10.82</v>
      </c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</row>
    <row r="103" spans="1:43" x14ac:dyDescent="0.2">
      <c r="A103" s="56">
        <v>37561</v>
      </c>
      <c r="B103" s="57">
        <v>269.3</v>
      </c>
      <c r="C103" s="58">
        <v>3.39</v>
      </c>
      <c r="D103" s="55">
        <v>213.64</v>
      </c>
      <c r="E103" s="59">
        <v>3.58</v>
      </c>
      <c r="F103" s="55">
        <v>397.78</v>
      </c>
      <c r="G103" s="66">
        <v>24.54</v>
      </c>
      <c r="H103" s="55"/>
      <c r="I103" s="55"/>
      <c r="J103" s="55"/>
      <c r="K103" s="55"/>
      <c r="L103" s="55"/>
      <c r="M103" s="53">
        <v>73.475899999999996</v>
      </c>
      <c r="N103" s="53"/>
      <c r="O103" s="53"/>
      <c r="P103" s="69">
        <v>5.6000000000000001E-2</v>
      </c>
      <c r="Q103" s="70">
        <v>322.83999999999997</v>
      </c>
      <c r="R103" s="70">
        <v>78.36</v>
      </c>
      <c r="S103" s="69"/>
      <c r="T103" s="53"/>
      <c r="U103" s="56">
        <v>37500</v>
      </c>
      <c r="V103" s="53">
        <v>249.04</v>
      </c>
      <c r="W103" s="53"/>
      <c r="X103" s="53"/>
      <c r="Y103" s="55">
        <v>285.17</v>
      </c>
      <c r="Z103" s="53"/>
      <c r="AA103" s="56">
        <v>37500</v>
      </c>
      <c r="AB103" s="55"/>
      <c r="AC103" s="65">
        <v>213.64</v>
      </c>
      <c r="AD103" s="55">
        <v>367.07</v>
      </c>
      <c r="AE103" s="68">
        <v>11.42</v>
      </c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</row>
    <row r="104" spans="1:43" x14ac:dyDescent="0.2">
      <c r="A104" s="56">
        <v>37591</v>
      </c>
      <c r="B104" s="57">
        <v>275.7</v>
      </c>
      <c r="C104" s="58">
        <v>2.7</v>
      </c>
      <c r="D104" s="55">
        <v>220.88</v>
      </c>
      <c r="E104" s="59">
        <v>3.63</v>
      </c>
      <c r="F104" s="55">
        <v>403.33</v>
      </c>
      <c r="G104" s="66">
        <v>27.89</v>
      </c>
      <c r="H104" s="55"/>
      <c r="I104" s="55"/>
      <c r="J104" s="55"/>
      <c r="K104" s="55"/>
      <c r="L104" s="55"/>
      <c r="M104" s="53">
        <v>75.045900000000003</v>
      </c>
      <c r="N104" s="53"/>
      <c r="O104" s="53"/>
      <c r="P104" s="69">
        <v>-2.6499999999999999E-2</v>
      </c>
      <c r="Q104" s="70">
        <v>336.44</v>
      </c>
      <c r="R104" s="70">
        <v>81.66</v>
      </c>
      <c r="S104" s="69"/>
      <c r="T104" s="53"/>
      <c r="U104" s="56">
        <v>37530</v>
      </c>
      <c r="V104" s="53">
        <v>282.89999999999998</v>
      </c>
      <c r="W104" s="53"/>
      <c r="X104" s="53"/>
      <c r="Y104" s="53"/>
      <c r="Z104" s="53"/>
      <c r="AA104" s="56">
        <v>37530</v>
      </c>
      <c r="AB104" s="55"/>
      <c r="AC104" s="65">
        <v>220.88</v>
      </c>
      <c r="AD104" s="55">
        <v>365.9</v>
      </c>
      <c r="AE104" s="68">
        <v>12.22</v>
      </c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</row>
    <row r="105" spans="1:43" x14ac:dyDescent="0.2">
      <c r="A105" s="56">
        <v>37622</v>
      </c>
      <c r="B105" s="57">
        <v>266.8</v>
      </c>
      <c r="C105" s="58">
        <v>2.4700000000000002</v>
      </c>
      <c r="D105" s="55">
        <v>226.85</v>
      </c>
      <c r="E105" s="59">
        <v>3.44</v>
      </c>
      <c r="F105" s="55">
        <v>382.22</v>
      </c>
      <c r="G105" s="66">
        <v>30.75</v>
      </c>
      <c r="H105" s="55"/>
      <c r="I105" s="55"/>
      <c r="J105" s="55"/>
      <c r="K105" s="55"/>
      <c r="L105" s="55"/>
      <c r="M105" s="53">
        <v>78.435900000000004</v>
      </c>
      <c r="N105" s="53"/>
      <c r="O105" s="53"/>
      <c r="P105" s="69">
        <v>-0.1086</v>
      </c>
      <c r="Q105" s="70">
        <v>340.57</v>
      </c>
      <c r="R105" s="70">
        <v>82.66</v>
      </c>
      <c r="S105" s="69"/>
      <c r="T105" s="53"/>
      <c r="U105" s="56">
        <v>37561</v>
      </c>
      <c r="V105" s="53">
        <v>269.3</v>
      </c>
      <c r="W105" s="53"/>
      <c r="X105" s="53"/>
      <c r="Y105" s="53"/>
      <c r="Z105" s="53"/>
      <c r="AA105" s="56">
        <v>37561</v>
      </c>
      <c r="AB105" s="55"/>
      <c r="AC105" s="65">
        <v>226.85</v>
      </c>
      <c r="AD105" s="55">
        <v>364.26</v>
      </c>
      <c r="AE105" s="68">
        <v>13.88</v>
      </c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</row>
    <row r="106" spans="1:43" x14ac:dyDescent="0.2">
      <c r="A106" s="56">
        <v>37653</v>
      </c>
      <c r="B106" s="57">
        <v>279.89999999999998</v>
      </c>
      <c r="C106" s="58">
        <v>1.46</v>
      </c>
      <c r="D106" s="55">
        <v>232.45</v>
      </c>
      <c r="E106" s="59">
        <v>3.59</v>
      </c>
      <c r="F106" s="55">
        <v>398.89</v>
      </c>
      <c r="G106" s="66">
        <v>32.880000000000003</v>
      </c>
      <c r="H106" s="55"/>
      <c r="I106" s="55"/>
      <c r="J106" s="55"/>
      <c r="K106" s="55"/>
      <c r="L106" s="55"/>
      <c r="M106" s="53">
        <v>81.135900000000007</v>
      </c>
      <c r="N106" s="53"/>
      <c r="O106" s="53"/>
      <c r="P106" s="69">
        <v>0.13650000000000001</v>
      </c>
      <c r="Q106" s="70">
        <v>362.17</v>
      </c>
      <c r="R106" s="70">
        <v>87.91</v>
      </c>
      <c r="S106" s="69"/>
      <c r="T106" s="53"/>
      <c r="U106" s="56">
        <v>37591</v>
      </c>
      <c r="V106" s="53">
        <v>275.68</v>
      </c>
      <c r="W106" s="53"/>
      <c r="X106" s="53"/>
      <c r="Y106" s="53"/>
      <c r="Z106" s="53"/>
      <c r="AA106" s="56">
        <v>37591</v>
      </c>
      <c r="AB106" s="55"/>
      <c r="AC106" s="65">
        <v>232.45</v>
      </c>
      <c r="AD106" s="55">
        <v>362.73</v>
      </c>
      <c r="AE106" s="68">
        <v>12.99</v>
      </c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</row>
    <row r="107" spans="1:43" x14ac:dyDescent="0.2">
      <c r="A107" s="56">
        <v>37681</v>
      </c>
      <c r="B107" s="57">
        <v>269.7</v>
      </c>
      <c r="C107" s="58">
        <v>1.37</v>
      </c>
      <c r="D107" s="55">
        <v>235.85</v>
      </c>
      <c r="E107" s="59">
        <v>3.45</v>
      </c>
      <c r="F107" s="55">
        <v>383.33</v>
      </c>
      <c r="G107" s="66">
        <v>30.36</v>
      </c>
      <c r="H107" s="55"/>
      <c r="I107" s="55"/>
      <c r="J107" s="55"/>
      <c r="K107" s="55"/>
      <c r="L107" s="55"/>
      <c r="M107" s="53">
        <v>83.605900000000005</v>
      </c>
      <c r="N107" s="53"/>
      <c r="O107" s="53"/>
      <c r="P107" s="69">
        <v>0.10249999999999999</v>
      </c>
      <c r="Q107" s="70">
        <v>404.89</v>
      </c>
      <c r="R107" s="70">
        <v>98.27</v>
      </c>
      <c r="S107" s="69"/>
      <c r="T107" s="53"/>
      <c r="U107" s="56">
        <v>37622</v>
      </c>
      <c r="V107" s="53">
        <v>266.77999999999997</v>
      </c>
      <c r="W107" s="53"/>
      <c r="X107" s="53"/>
      <c r="Y107" s="53"/>
      <c r="Z107" s="53"/>
      <c r="AA107" s="56">
        <v>37622</v>
      </c>
      <c r="AB107" s="55"/>
      <c r="AC107" s="65">
        <v>235.85</v>
      </c>
      <c r="AD107" s="55">
        <v>362.73</v>
      </c>
      <c r="AE107" s="68">
        <v>13.17</v>
      </c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</row>
    <row r="108" spans="1:43" x14ac:dyDescent="0.2">
      <c r="A108" s="56">
        <v>37712</v>
      </c>
      <c r="B108" s="57">
        <v>246.5</v>
      </c>
      <c r="C108" s="58">
        <v>1.38</v>
      </c>
      <c r="D108" s="55">
        <v>239.08</v>
      </c>
      <c r="E108" s="59">
        <v>3.12</v>
      </c>
      <c r="F108" s="55">
        <v>346.67</v>
      </c>
      <c r="G108" s="66">
        <v>25.56</v>
      </c>
      <c r="H108" s="55"/>
      <c r="I108" s="55"/>
      <c r="J108" s="55"/>
      <c r="K108" s="55"/>
      <c r="L108" s="55"/>
      <c r="M108" s="53">
        <v>85.065899999999999</v>
      </c>
      <c r="N108" s="53"/>
      <c r="O108" s="53"/>
      <c r="P108" s="69">
        <v>6.93E-2</v>
      </c>
      <c r="Q108" s="70">
        <v>409.38</v>
      </c>
      <c r="R108" s="70">
        <v>99.36</v>
      </c>
      <c r="S108" s="69"/>
      <c r="T108" s="53"/>
      <c r="U108" s="56">
        <v>37653</v>
      </c>
      <c r="V108" s="53">
        <v>279.85000000000002</v>
      </c>
      <c r="W108" s="53"/>
      <c r="X108" s="53"/>
      <c r="Y108" s="53"/>
      <c r="Z108" s="53"/>
      <c r="AA108" s="56">
        <v>37653</v>
      </c>
      <c r="AB108" s="55"/>
      <c r="AC108" s="65">
        <v>239.08</v>
      </c>
      <c r="AD108" s="55">
        <v>361.94</v>
      </c>
      <c r="AE108" s="68">
        <v>12.45</v>
      </c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</row>
    <row r="109" spans="1:43" x14ac:dyDescent="0.2">
      <c r="A109" s="56">
        <v>37742</v>
      </c>
      <c r="B109" s="57">
        <v>239.9</v>
      </c>
      <c r="C109" s="58">
        <v>0.99</v>
      </c>
      <c r="D109" s="55">
        <v>242.38</v>
      </c>
      <c r="E109" s="59">
        <v>2.96</v>
      </c>
      <c r="F109" s="55">
        <v>328.89</v>
      </c>
      <c r="G109" s="66">
        <v>26.06</v>
      </c>
      <c r="H109" s="55"/>
      <c r="I109" s="55"/>
      <c r="J109" s="55"/>
      <c r="K109" s="55"/>
      <c r="L109" s="55"/>
      <c r="M109" s="53">
        <v>86.435900000000004</v>
      </c>
      <c r="N109" s="53"/>
      <c r="O109" s="53"/>
      <c r="P109" s="69">
        <v>-7.6600000000000001E-2</v>
      </c>
      <c r="Q109" s="70">
        <v>392.25</v>
      </c>
      <c r="R109" s="70">
        <v>95.21</v>
      </c>
      <c r="S109" s="69"/>
      <c r="T109" s="53"/>
      <c r="U109" s="56">
        <v>37681</v>
      </c>
      <c r="V109" s="53">
        <v>269.64999999999998</v>
      </c>
      <c r="W109" s="53"/>
      <c r="X109" s="53"/>
      <c r="Y109" s="53"/>
      <c r="Z109" s="53"/>
      <c r="AA109" s="56">
        <v>37681</v>
      </c>
      <c r="AB109" s="55"/>
      <c r="AC109" s="65">
        <v>242.38</v>
      </c>
      <c r="AD109" s="55">
        <v>359.88</v>
      </c>
      <c r="AE109" s="68">
        <v>12.92</v>
      </c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</row>
    <row r="110" spans="1:43" x14ac:dyDescent="0.2">
      <c r="A110" s="56">
        <v>37773</v>
      </c>
      <c r="B110" s="57">
        <v>234.6</v>
      </c>
      <c r="C110" s="58">
        <v>-0.06</v>
      </c>
      <c r="D110" s="55">
        <v>244.77</v>
      </c>
      <c r="E110" s="59">
        <v>2.88</v>
      </c>
      <c r="F110" s="55">
        <v>320</v>
      </c>
      <c r="G110" s="66">
        <v>27.92</v>
      </c>
      <c r="H110" s="55"/>
      <c r="I110" s="55"/>
      <c r="J110" s="55"/>
      <c r="K110" s="55"/>
      <c r="L110" s="55"/>
      <c r="M110" s="53">
        <v>87.815899999999999</v>
      </c>
      <c r="N110" s="53"/>
      <c r="O110" s="53"/>
      <c r="P110" s="69">
        <v>-0.15809999999999999</v>
      </c>
      <c r="Q110" s="70">
        <v>315.08999999999997</v>
      </c>
      <c r="R110" s="70">
        <v>76.48</v>
      </c>
      <c r="S110" s="69"/>
      <c r="T110" s="53"/>
      <c r="U110" s="56">
        <v>37712</v>
      </c>
      <c r="V110" s="53">
        <v>246.54</v>
      </c>
      <c r="W110" s="53"/>
      <c r="X110" s="53"/>
      <c r="Y110" s="53"/>
      <c r="Z110" s="53"/>
      <c r="AA110" s="56">
        <v>37712</v>
      </c>
      <c r="AB110" s="55"/>
      <c r="AC110" s="65">
        <v>244.77</v>
      </c>
      <c r="AD110" s="55">
        <v>357.31</v>
      </c>
      <c r="AE110" s="68">
        <v>12.33</v>
      </c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</row>
    <row r="111" spans="1:43" x14ac:dyDescent="0.2">
      <c r="A111" s="56">
        <v>37803</v>
      </c>
      <c r="B111" s="57">
        <v>232.6</v>
      </c>
      <c r="C111" s="58">
        <v>0.04</v>
      </c>
      <c r="D111" s="55">
        <v>244.63</v>
      </c>
      <c r="E111" s="59">
        <v>2.88</v>
      </c>
      <c r="F111" s="55">
        <v>320</v>
      </c>
      <c r="G111" s="66">
        <v>28.59</v>
      </c>
      <c r="H111" s="55"/>
      <c r="I111" s="55"/>
      <c r="J111" s="55"/>
      <c r="K111" s="55"/>
      <c r="L111" s="55"/>
      <c r="M111" s="53">
        <v>88.805899999999994</v>
      </c>
      <c r="N111" s="53"/>
      <c r="O111" s="53"/>
      <c r="P111" s="69">
        <v>1.9599999999999999E-2</v>
      </c>
      <c r="Q111" s="70">
        <v>288.62</v>
      </c>
      <c r="R111" s="70">
        <v>70.05</v>
      </c>
      <c r="S111" s="69"/>
      <c r="T111" s="53"/>
      <c r="U111" s="56">
        <v>37742</v>
      </c>
      <c r="V111" s="53">
        <v>239.89</v>
      </c>
      <c r="W111" s="53"/>
      <c r="X111" s="53"/>
      <c r="Y111" s="53"/>
      <c r="Z111" s="53"/>
      <c r="AA111" s="56">
        <v>37742</v>
      </c>
      <c r="AB111" s="55"/>
      <c r="AC111" s="65">
        <v>244.63</v>
      </c>
      <c r="AD111" s="55">
        <v>354.97</v>
      </c>
      <c r="AE111" s="68">
        <v>11.08</v>
      </c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</row>
    <row r="112" spans="1:43" x14ac:dyDescent="0.2">
      <c r="A112" s="56">
        <v>37834</v>
      </c>
      <c r="B112" s="57">
        <v>239.5</v>
      </c>
      <c r="C112" s="58">
        <v>0.18</v>
      </c>
      <c r="D112" s="55">
        <v>244.73</v>
      </c>
      <c r="E112" s="59">
        <v>3</v>
      </c>
      <c r="F112" s="55">
        <v>333.33</v>
      </c>
      <c r="G112" s="66">
        <v>29.68</v>
      </c>
      <c r="H112" s="55"/>
      <c r="I112" s="55"/>
      <c r="J112" s="55"/>
      <c r="K112" s="55"/>
      <c r="L112" s="55"/>
      <c r="M112" s="53">
        <v>88.745900000000006</v>
      </c>
      <c r="N112" s="53"/>
      <c r="O112" s="53"/>
      <c r="P112" s="69">
        <v>7.1400000000000005E-2</v>
      </c>
      <c r="Q112" s="70">
        <v>291.77999999999997</v>
      </c>
      <c r="R112" s="70">
        <v>70.819999999999993</v>
      </c>
      <c r="S112" s="69"/>
      <c r="T112" s="53"/>
      <c r="U112" s="56">
        <v>37773</v>
      </c>
      <c r="V112" s="53">
        <v>234.57</v>
      </c>
      <c r="W112" s="53"/>
      <c r="X112" s="53"/>
      <c r="Y112" s="53"/>
      <c r="Z112" s="53"/>
      <c r="AA112" s="56">
        <v>37773</v>
      </c>
      <c r="AB112" s="55"/>
      <c r="AC112" s="65">
        <v>244.73</v>
      </c>
      <c r="AD112" s="55">
        <v>353.06</v>
      </c>
      <c r="AE112" s="68">
        <v>10.45</v>
      </c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</row>
    <row r="113" spans="1:43" x14ac:dyDescent="0.2">
      <c r="A113" s="56">
        <v>37865</v>
      </c>
      <c r="B113" s="57">
        <v>234.5</v>
      </c>
      <c r="C113" s="58">
        <v>0.82</v>
      </c>
      <c r="D113" s="55">
        <v>245.17</v>
      </c>
      <c r="E113" s="59">
        <v>2.92</v>
      </c>
      <c r="F113" s="55">
        <v>324.44</v>
      </c>
      <c r="G113" s="66">
        <v>26.88</v>
      </c>
      <c r="H113" s="55"/>
      <c r="I113" s="55"/>
      <c r="J113" s="55"/>
      <c r="K113" s="55"/>
      <c r="L113" s="55"/>
      <c r="M113" s="53">
        <v>88.785899999999998</v>
      </c>
      <c r="N113" s="53"/>
      <c r="O113" s="53"/>
      <c r="P113" s="69">
        <v>2.4E-2</v>
      </c>
      <c r="Q113" s="70">
        <v>288</v>
      </c>
      <c r="R113" s="70">
        <v>69.900000000000006</v>
      </c>
      <c r="S113" s="69"/>
      <c r="T113" s="53"/>
      <c r="U113" s="56">
        <v>37803</v>
      </c>
      <c r="V113" s="53">
        <v>232.63</v>
      </c>
      <c r="W113" s="53"/>
      <c r="X113" s="53"/>
      <c r="Y113" s="53"/>
      <c r="Z113" s="53"/>
      <c r="AA113" s="56">
        <v>37803</v>
      </c>
      <c r="AB113" s="55"/>
      <c r="AC113" s="65">
        <v>245.17</v>
      </c>
      <c r="AD113" s="55">
        <v>349.78</v>
      </c>
      <c r="AE113" s="68">
        <v>10.07</v>
      </c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</row>
    <row r="114" spans="1:43" x14ac:dyDescent="0.2">
      <c r="A114" s="56">
        <v>37895</v>
      </c>
      <c r="B114" s="57">
        <v>233.9</v>
      </c>
      <c r="C114" s="58">
        <v>0.39</v>
      </c>
      <c r="D114" s="55">
        <v>247.18</v>
      </c>
      <c r="E114" s="59">
        <v>2.86</v>
      </c>
      <c r="F114" s="55">
        <v>317.77999999999997</v>
      </c>
      <c r="G114" s="66">
        <v>29.01</v>
      </c>
      <c r="H114" s="55"/>
      <c r="I114" s="55"/>
      <c r="J114" s="55"/>
      <c r="K114" s="55"/>
      <c r="L114" s="55"/>
      <c r="M114" s="53">
        <v>88.965900000000005</v>
      </c>
      <c r="N114" s="53"/>
      <c r="O114" s="53"/>
      <c r="P114" s="69">
        <v>3.8100000000000002E-2</v>
      </c>
      <c r="Q114" s="70">
        <v>297.2</v>
      </c>
      <c r="R114" s="70">
        <v>72.14</v>
      </c>
      <c r="S114" s="69"/>
      <c r="T114" s="53"/>
      <c r="U114" s="56">
        <v>37834</v>
      </c>
      <c r="V114" s="53">
        <v>239.54</v>
      </c>
      <c r="W114" s="53"/>
      <c r="X114" s="53"/>
      <c r="Y114" s="53"/>
      <c r="Z114" s="53"/>
      <c r="AA114" s="56">
        <v>37834</v>
      </c>
      <c r="AB114" s="55"/>
      <c r="AC114" s="65">
        <v>247.18</v>
      </c>
      <c r="AD114" s="55">
        <v>347.69</v>
      </c>
      <c r="AE114" s="68">
        <v>10.01</v>
      </c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</row>
    <row r="115" spans="1:43" x14ac:dyDescent="0.2">
      <c r="A115" s="56">
        <v>37926</v>
      </c>
      <c r="B115" s="57">
        <v>238.4</v>
      </c>
      <c r="C115" s="58">
        <v>0.37</v>
      </c>
      <c r="D115" s="55">
        <v>248.14</v>
      </c>
      <c r="E115" s="59">
        <v>2.91</v>
      </c>
      <c r="F115" s="55">
        <v>323.33</v>
      </c>
      <c r="G115" s="66">
        <v>29.12</v>
      </c>
      <c r="H115" s="55"/>
      <c r="I115" s="55"/>
      <c r="J115" s="55"/>
      <c r="K115" s="55"/>
      <c r="L115" s="55"/>
      <c r="M115" s="53">
        <v>89.785899999999998</v>
      </c>
      <c r="N115" s="53"/>
      <c r="O115" s="53"/>
      <c r="P115" s="69">
        <v>-9.4299999999999995E-2</v>
      </c>
      <c r="Q115" s="70">
        <v>277.52</v>
      </c>
      <c r="R115" s="70">
        <v>67.36</v>
      </c>
      <c r="S115" s="69"/>
      <c r="T115" s="53"/>
      <c r="U115" s="56">
        <v>37865</v>
      </c>
      <c r="V115" s="53">
        <v>234.5</v>
      </c>
      <c r="W115" s="53"/>
      <c r="X115" s="53"/>
      <c r="Y115" s="53"/>
      <c r="Z115" s="53"/>
      <c r="AA115" s="56">
        <v>37865</v>
      </c>
      <c r="AB115" s="55"/>
      <c r="AC115" s="65">
        <v>248.14</v>
      </c>
      <c r="AD115" s="55">
        <v>344.14</v>
      </c>
      <c r="AE115" s="68">
        <v>10.32</v>
      </c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</row>
    <row r="116" spans="1:43" x14ac:dyDescent="0.2">
      <c r="A116" s="56">
        <v>37956</v>
      </c>
      <c r="B116" s="57">
        <v>242.9</v>
      </c>
      <c r="C116" s="58">
        <v>0.54</v>
      </c>
      <c r="D116" s="55">
        <v>249.06</v>
      </c>
      <c r="E116" s="59">
        <v>2.93</v>
      </c>
      <c r="F116" s="55">
        <v>325.56</v>
      </c>
      <c r="G116" s="66">
        <v>29.97</v>
      </c>
      <c r="H116" s="55"/>
      <c r="I116" s="55"/>
      <c r="J116" s="55"/>
      <c r="K116" s="55"/>
      <c r="L116" s="55"/>
      <c r="M116" s="53">
        <v>90.175899999999999</v>
      </c>
      <c r="N116" s="53"/>
      <c r="O116" s="53"/>
      <c r="P116" s="69">
        <v>7.9200000000000007E-2</v>
      </c>
      <c r="Q116" s="70">
        <v>288.86</v>
      </c>
      <c r="R116" s="70">
        <v>70.11</v>
      </c>
      <c r="S116" s="69"/>
      <c r="T116" s="53"/>
      <c r="U116" s="56">
        <v>37895</v>
      </c>
      <c r="V116" s="53">
        <v>233.89</v>
      </c>
      <c r="W116" s="53"/>
      <c r="X116" s="53"/>
      <c r="Y116" s="53"/>
      <c r="Z116" s="53"/>
      <c r="AA116" s="56">
        <v>37895</v>
      </c>
      <c r="AB116" s="55"/>
      <c r="AC116" s="65">
        <v>249.06</v>
      </c>
      <c r="AD116" s="55">
        <v>341.01</v>
      </c>
      <c r="AE116" s="68">
        <v>9.9600000000000009</v>
      </c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</row>
    <row r="117" spans="1:43" x14ac:dyDescent="0.2">
      <c r="A117" s="56">
        <v>37987</v>
      </c>
      <c r="B117" s="57">
        <v>240</v>
      </c>
      <c r="C117" s="58">
        <v>0.83</v>
      </c>
      <c r="D117" s="55">
        <v>250.4</v>
      </c>
      <c r="E117" s="59">
        <v>2.85</v>
      </c>
      <c r="F117" s="55">
        <v>316.67</v>
      </c>
      <c r="G117" s="66">
        <v>31.37</v>
      </c>
      <c r="H117" s="55"/>
      <c r="I117" s="55"/>
      <c r="J117" s="55"/>
      <c r="K117" s="55"/>
      <c r="L117" s="55"/>
      <c r="M117" s="53">
        <v>90.545900000000003</v>
      </c>
      <c r="N117" s="53"/>
      <c r="O117" s="53"/>
      <c r="P117" s="69">
        <v>3.8E-3</v>
      </c>
      <c r="Q117" s="70">
        <v>283.18</v>
      </c>
      <c r="R117" s="70">
        <v>68.73</v>
      </c>
      <c r="S117" s="69"/>
      <c r="T117" s="53"/>
      <c r="U117" s="56">
        <v>37926</v>
      </c>
      <c r="V117" s="53">
        <v>238.42</v>
      </c>
      <c r="W117" s="53"/>
      <c r="X117" s="53"/>
      <c r="Y117" s="53"/>
      <c r="Z117" s="53"/>
      <c r="AA117" s="56">
        <v>37926</v>
      </c>
      <c r="AB117" s="55"/>
      <c r="AC117" s="65">
        <v>250.4</v>
      </c>
      <c r="AD117" s="55">
        <v>340.02</v>
      </c>
      <c r="AE117" s="68">
        <v>9.7200000000000006</v>
      </c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</row>
    <row r="118" spans="1:43" x14ac:dyDescent="0.2">
      <c r="A118" s="56">
        <v>38018</v>
      </c>
      <c r="B118" s="57">
        <v>246.7</v>
      </c>
      <c r="C118" s="58">
        <v>0.39</v>
      </c>
      <c r="D118" s="55">
        <v>252.48</v>
      </c>
      <c r="E118" s="59">
        <v>2.93</v>
      </c>
      <c r="F118" s="55">
        <v>325.56</v>
      </c>
      <c r="G118" s="66">
        <v>31.33</v>
      </c>
      <c r="H118" s="55"/>
      <c r="I118" s="55"/>
      <c r="J118" s="55"/>
      <c r="K118" s="55"/>
      <c r="L118" s="55"/>
      <c r="M118" s="53">
        <v>91.085899999999995</v>
      </c>
      <c r="N118" s="53"/>
      <c r="O118" s="53"/>
      <c r="P118" s="69">
        <v>2.92E-2</v>
      </c>
      <c r="Q118" s="70">
        <v>296.22000000000003</v>
      </c>
      <c r="R118" s="70">
        <v>71.900000000000006</v>
      </c>
      <c r="S118" s="69"/>
      <c r="T118" s="53"/>
      <c r="U118" s="56">
        <v>37956</v>
      </c>
      <c r="V118" s="53">
        <v>242.87</v>
      </c>
      <c r="W118" s="53"/>
      <c r="X118" s="53"/>
      <c r="Y118" s="53"/>
      <c r="Z118" s="53"/>
      <c r="AA118" s="56">
        <v>37956</v>
      </c>
      <c r="AB118" s="55"/>
      <c r="AC118" s="65">
        <v>252.48</v>
      </c>
      <c r="AD118" s="55">
        <v>339.65</v>
      </c>
      <c r="AE118" s="68">
        <v>9.8800000000000008</v>
      </c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</row>
    <row r="119" spans="1:43" x14ac:dyDescent="0.2">
      <c r="A119" s="56">
        <v>38047</v>
      </c>
      <c r="B119" s="57">
        <v>242.3</v>
      </c>
      <c r="C119" s="58">
        <v>0.56999999999999995</v>
      </c>
      <c r="D119" s="55">
        <v>253.47</v>
      </c>
      <c r="E119" s="59">
        <v>2.91</v>
      </c>
      <c r="F119" s="55">
        <v>323.33</v>
      </c>
      <c r="G119" s="66">
        <v>33.67</v>
      </c>
      <c r="H119" s="55"/>
      <c r="I119" s="55"/>
      <c r="J119" s="55"/>
      <c r="K119" s="55"/>
      <c r="L119" s="55"/>
      <c r="M119" s="53">
        <v>91.915899999999993</v>
      </c>
      <c r="N119" s="53"/>
      <c r="O119" s="53"/>
      <c r="P119" s="69">
        <v>4.6699999999999998E-2</v>
      </c>
      <c r="Q119" s="70">
        <v>311.97000000000003</v>
      </c>
      <c r="R119" s="70">
        <v>75.72</v>
      </c>
      <c r="S119" s="69"/>
      <c r="T119" s="53"/>
      <c r="U119" s="56">
        <v>37987</v>
      </c>
      <c r="V119" s="53">
        <v>240.02</v>
      </c>
      <c r="W119" s="53"/>
      <c r="X119" s="53"/>
      <c r="Y119" s="53"/>
      <c r="Z119" s="53"/>
      <c r="AA119" s="56">
        <v>37987</v>
      </c>
      <c r="AB119" s="55"/>
      <c r="AC119" s="65">
        <v>253.47</v>
      </c>
      <c r="AD119" s="55">
        <v>339.41</v>
      </c>
      <c r="AE119" s="68">
        <v>9.94</v>
      </c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</row>
    <row r="120" spans="1:43" x14ac:dyDescent="0.2">
      <c r="A120" s="56">
        <v>38078</v>
      </c>
      <c r="B120" s="57">
        <v>241.2</v>
      </c>
      <c r="C120" s="58">
        <v>0.41</v>
      </c>
      <c r="D120" s="55">
        <v>254.91</v>
      </c>
      <c r="E120" s="59">
        <v>2.91</v>
      </c>
      <c r="F120" s="55">
        <v>323.33</v>
      </c>
      <c r="G120" s="66">
        <v>33.71</v>
      </c>
      <c r="H120" s="55"/>
      <c r="I120" s="55"/>
      <c r="J120" s="55"/>
      <c r="K120" s="55"/>
      <c r="L120" s="55"/>
      <c r="M120" s="53">
        <v>92.305899999999994</v>
      </c>
      <c r="N120" s="53"/>
      <c r="O120" s="53"/>
      <c r="P120" s="69">
        <v>-1.2999999999999999E-3</v>
      </c>
      <c r="Q120" s="70">
        <v>302.85000000000002</v>
      </c>
      <c r="R120" s="70">
        <v>73.510000000000005</v>
      </c>
      <c r="S120" s="69"/>
      <c r="T120" s="53"/>
      <c r="U120" s="56">
        <v>38018</v>
      </c>
      <c r="V120" s="53">
        <v>246.68</v>
      </c>
      <c r="W120" s="53"/>
      <c r="X120" s="53"/>
      <c r="Y120" s="53"/>
      <c r="Z120" s="53"/>
      <c r="AA120" s="56">
        <v>38018</v>
      </c>
      <c r="AB120" s="55"/>
      <c r="AC120" s="65">
        <v>254.91</v>
      </c>
      <c r="AD120" s="55">
        <v>339.18</v>
      </c>
      <c r="AE120" s="68">
        <v>9.67</v>
      </c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</row>
    <row r="121" spans="1:43" x14ac:dyDescent="0.2">
      <c r="A121" s="56">
        <v>38108</v>
      </c>
      <c r="B121" s="57">
        <v>255.3</v>
      </c>
      <c r="C121" s="58">
        <v>0.4</v>
      </c>
      <c r="D121" s="55">
        <v>255.96</v>
      </c>
      <c r="E121" s="59">
        <v>3.1</v>
      </c>
      <c r="F121" s="55">
        <v>344.44</v>
      </c>
      <c r="G121" s="66">
        <v>37.56</v>
      </c>
      <c r="H121" s="55"/>
      <c r="I121" s="55"/>
      <c r="J121" s="55"/>
      <c r="K121" s="55"/>
      <c r="L121" s="55"/>
      <c r="M121" s="53">
        <v>92.875900000000001</v>
      </c>
      <c r="N121" s="53"/>
      <c r="O121" s="53"/>
      <c r="P121" s="69">
        <v>7.4700000000000003E-2</v>
      </c>
      <c r="Q121" s="70">
        <v>334.01</v>
      </c>
      <c r="R121" s="70">
        <v>81.069999999999993</v>
      </c>
      <c r="S121" s="69"/>
      <c r="T121" s="53"/>
      <c r="U121" s="56">
        <v>38047</v>
      </c>
      <c r="V121" s="53">
        <v>242.29</v>
      </c>
      <c r="W121" s="53"/>
      <c r="X121" s="53"/>
      <c r="Y121" s="53"/>
      <c r="Z121" s="53"/>
      <c r="AA121" s="56">
        <v>38047</v>
      </c>
      <c r="AB121" s="55"/>
      <c r="AC121" s="65">
        <v>255.96</v>
      </c>
      <c r="AD121" s="55">
        <v>338.57</v>
      </c>
      <c r="AE121" s="68">
        <v>9.92</v>
      </c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</row>
    <row r="122" spans="1:43" x14ac:dyDescent="0.2">
      <c r="A122" s="56">
        <v>38139</v>
      </c>
      <c r="B122" s="57">
        <v>258.8</v>
      </c>
      <c r="C122" s="58">
        <v>0.5</v>
      </c>
      <c r="D122" s="55">
        <v>256.98</v>
      </c>
      <c r="E122" s="59">
        <v>3.13</v>
      </c>
      <c r="F122" s="55">
        <v>347.78</v>
      </c>
      <c r="G122" s="66">
        <v>35.54</v>
      </c>
      <c r="H122" s="55"/>
      <c r="I122" s="55"/>
      <c r="J122" s="55"/>
      <c r="K122" s="55"/>
      <c r="L122" s="55"/>
      <c r="M122" s="53">
        <v>93.285899999999998</v>
      </c>
      <c r="N122" s="53"/>
      <c r="O122" s="53"/>
      <c r="P122" s="69">
        <v>1.1999999999999999E-3</v>
      </c>
      <c r="Q122" s="70">
        <v>329.72</v>
      </c>
      <c r="R122" s="70">
        <v>80.03</v>
      </c>
      <c r="S122" s="69"/>
      <c r="T122" s="53"/>
      <c r="U122" s="56">
        <v>38078</v>
      </c>
      <c r="V122" s="53">
        <v>241.18</v>
      </c>
      <c r="W122" s="53"/>
      <c r="X122" s="53"/>
      <c r="Y122" s="53"/>
      <c r="Z122" s="53"/>
      <c r="AA122" s="56">
        <v>38078</v>
      </c>
      <c r="AB122" s="55"/>
      <c r="AC122" s="65">
        <v>256.98</v>
      </c>
      <c r="AD122" s="55">
        <v>336.12</v>
      </c>
      <c r="AE122" s="68">
        <v>9.7799999999999994</v>
      </c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</row>
    <row r="123" spans="1:43" x14ac:dyDescent="0.2">
      <c r="A123" s="56">
        <v>38169</v>
      </c>
      <c r="B123" s="57">
        <v>252</v>
      </c>
      <c r="C123" s="58">
        <v>0.73</v>
      </c>
      <c r="D123" s="55">
        <v>258.27</v>
      </c>
      <c r="E123" s="59">
        <v>3.04</v>
      </c>
      <c r="F123" s="55">
        <v>337.78</v>
      </c>
      <c r="G123" s="66">
        <v>37.89</v>
      </c>
      <c r="H123" s="55"/>
      <c r="I123" s="55"/>
      <c r="J123" s="55"/>
      <c r="K123" s="55"/>
      <c r="L123" s="55"/>
      <c r="M123" s="53">
        <v>93.685900000000004</v>
      </c>
      <c r="N123" s="53"/>
      <c r="O123" s="53"/>
      <c r="P123" s="69">
        <v>0.1142</v>
      </c>
      <c r="Q123" s="70">
        <v>364.78</v>
      </c>
      <c r="R123" s="70">
        <v>88.54</v>
      </c>
      <c r="S123" s="69"/>
      <c r="T123" s="53"/>
      <c r="U123" s="56">
        <v>38108</v>
      </c>
      <c r="V123" s="53">
        <v>255.25</v>
      </c>
      <c r="W123" s="53"/>
      <c r="X123" s="53"/>
      <c r="Y123" s="53"/>
      <c r="Z123" s="53"/>
      <c r="AA123" s="56">
        <v>38108</v>
      </c>
      <c r="AB123" s="55"/>
      <c r="AC123" s="65">
        <v>258.27</v>
      </c>
      <c r="AD123" s="55">
        <v>333.75</v>
      </c>
      <c r="AE123" s="68">
        <v>9.7100000000000009</v>
      </c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</row>
    <row r="124" spans="1:43" x14ac:dyDescent="0.2">
      <c r="A124" s="56">
        <v>38200</v>
      </c>
      <c r="B124" s="57">
        <v>248.1</v>
      </c>
      <c r="C124" s="58">
        <v>0.5</v>
      </c>
      <c r="D124" s="55">
        <v>260.14999999999998</v>
      </c>
      <c r="E124" s="59">
        <v>3</v>
      </c>
      <c r="F124" s="55">
        <v>333.33</v>
      </c>
      <c r="G124" s="66">
        <v>42.08</v>
      </c>
      <c r="H124" s="55"/>
      <c r="I124" s="55"/>
      <c r="J124" s="55"/>
      <c r="K124" s="55"/>
      <c r="L124" s="55"/>
      <c r="M124" s="53">
        <v>94.185900000000004</v>
      </c>
      <c r="N124" s="53"/>
      <c r="O124" s="53"/>
      <c r="P124" s="69">
        <v>-5.3800000000000001E-2</v>
      </c>
      <c r="Q124" s="70">
        <v>365.14</v>
      </c>
      <c r="R124" s="70">
        <v>88.63</v>
      </c>
      <c r="S124" s="69"/>
      <c r="T124" s="53"/>
      <c r="U124" s="56">
        <v>38139</v>
      </c>
      <c r="V124" s="53">
        <v>258.77999999999997</v>
      </c>
      <c r="W124" s="53"/>
      <c r="X124" s="53"/>
      <c r="Y124" s="53"/>
      <c r="Z124" s="53"/>
      <c r="AA124" s="56">
        <v>38139</v>
      </c>
      <c r="AB124" s="55"/>
      <c r="AC124" s="65">
        <v>260.14999999999998</v>
      </c>
      <c r="AD124" s="55">
        <v>331.43</v>
      </c>
      <c r="AE124" s="68">
        <v>10.27</v>
      </c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</row>
    <row r="125" spans="1:43" x14ac:dyDescent="0.2">
      <c r="A125" s="56">
        <v>38231</v>
      </c>
      <c r="B125" s="57">
        <v>239.2</v>
      </c>
      <c r="C125" s="58">
        <v>0.17</v>
      </c>
      <c r="D125" s="55">
        <v>261.45</v>
      </c>
      <c r="E125" s="59">
        <v>2.89</v>
      </c>
      <c r="F125" s="55">
        <v>321.11</v>
      </c>
      <c r="G125" s="66">
        <v>41.6</v>
      </c>
      <c r="H125" s="55"/>
      <c r="I125" s="55"/>
      <c r="J125" s="55"/>
      <c r="K125" s="55"/>
      <c r="L125" s="55"/>
      <c r="M125" s="53">
        <v>94.915899999999993</v>
      </c>
      <c r="N125" s="53"/>
      <c r="O125" s="53"/>
      <c r="P125" s="69">
        <v>6.6100000000000006E-2</v>
      </c>
      <c r="Q125" s="70">
        <v>389.63</v>
      </c>
      <c r="R125" s="70">
        <v>94.57</v>
      </c>
      <c r="S125" s="69"/>
      <c r="T125" s="53"/>
      <c r="U125" s="56">
        <v>38169</v>
      </c>
      <c r="V125" s="53">
        <v>251.95</v>
      </c>
      <c r="W125" s="53"/>
      <c r="X125" s="53"/>
      <c r="Y125" s="53"/>
      <c r="Z125" s="53"/>
      <c r="AA125" s="56">
        <v>38169</v>
      </c>
      <c r="AB125" s="55"/>
      <c r="AC125" s="65">
        <v>261.45</v>
      </c>
      <c r="AD125" s="55">
        <v>328.53</v>
      </c>
      <c r="AE125" s="68">
        <v>10.28</v>
      </c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</row>
    <row r="126" spans="1:43" x14ac:dyDescent="0.2">
      <c r="A126" s="56">
        <v>38261</v>
      </c>
      <c r="B126" s="57">
        <v>238.3</v>
      </c>
      <c r="C126" s="58">
        <v>0.17</v>
      </c>
      <c r="D126" s="55">
        <v>261.89999999999998</v>
      </c>
      <c r="E126" s="59">
        <v>2.85</v>
      </c>
      <c r="F126" s="55">
        <v>316.67</v>
      </c>
      <c r="G126" s="66">
        <v>46.88</v>
      </c>
      <c r="H126" s="55"/>
      <c r="I126" s="55"/>
      <c r="J126" s="55"/>
      <c r="K126" s="55"/>
      <c r="L126" s="55"/>
      <c r="M126" s="53">
        <v>95.415899999999993</v>
      </c>
      <c r="N126" s="53"/>
      <c r="O126" s="53"/>
      <c r="P126" s="69">
        <v>0.1106</v>
      </c>
      <c r="Q126" s="70">
        <v>419.27</v>
      </c>
      <c r="R126" s="70">
        <v>101.76</v>
      </c>
      <c r="S126" s="69"/>
      <c r="T126" s="53"/>
      <c r="U126" s="56">
        <v>38200</v>
      </c>
      <c r="V126" s="53">
        <v>248.09</v>
      </c>
      <c r="W126" s="53"/>
      <c r="X126" s="53"/>
      <c r="Y126" s="53"/>
      <c r="Z126" s="53"/>
      <c r="AA126" s="56">
        <v>38200</v>
      </c>
      <c r="AB126" s="55"/>
      <c r="AC126" s="65">
        <v>261.89999999999998</v>
      </c>
      <c r="AD126" s="55">
        <v>327.75</v>
      </c>
      <c r="AE126" s="68">
        <v>9.9600000000000009</v>
      </c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</row>
    <row r="127" spans="1:43" x14ac:dyDescent="0.2">
      <c r="A127" s="56">
        <v>38292</v>
      </c>
      <c r="B127" s="57">
        <v>236.6</v>
      </c>
      <c r="C127" s="58">
        <v>0.44</v>
      </c>
      <c r="D127" s="55">
        <v>262.33999999999997</v>
      </c>
      <c r="E127" s="59">
        <v>2.79</v>
      </c>
      <c r="F127" s="55">
        <v>310</v>
      </c>
      <c r="G127" s="66">
        <v>42.13</v>
      </c>
      <c r="H127" s="55"/>
      <c r="I127" s="55"/>
      <c r="J127" s="55"/>
      <c r="K127" s="55"/>
      <c r="L127" s="55"/>
      <c r="M127" s="53">
        <v>95.585899999999995</v>
      </c>
      <c r="N127" s="53"/>
      <c r="O127" s="53"/>
      <c r="P127" s="69">
        <v>-1.14E-2</v>
      </c>
      <c r="Q127" s="70">
        <v>407.52</v>
      </c>
      <c r="R127" s="70">
        <v>98.91</v>
      </c>
      <c r="S127" s="69"/>
      <c r="T127" s="53"/>
      <c r="U127" s="56">
        <v>38231</v>
      </c>
      <c r="V127" s="53">
        <v>239.21</v>
      </c>
      <c r="W127" s="53"/>
      <c r="X127" s="53"/>
      <c r="Y127" s="53"/>
      <c r="Z127" s="53"/>
      <c r="AA127" s="56">
        <v>38231</v>
      </c>
      <c r="AB127" s="55"/>
      <c r="AC127" s="65">
        <v>262.33999999999997</v>
      </c>
      <c r="AD127" s="55">
        <v>326.54000000000002</v>
      </c>
      <c r="AE127" s="68">
        <v>9.8000000000000007</v>
      </c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</row>
    <row r="128" spans="1:43" x14ac:dyDescent="0.2">
      <c r="A128" s="56">
        <v>38322</v>
      </c>
      <c r="B128" s="57">
        <v>233.7</v>
      </c>
      <c r="C128" s="58">
        <v>0.86</v>
      </c>
      <c r="D128" s="55">
        <v>263.5</v>
      </c>
      <c r="E128" s="59">
        <v>2.72</v>
      </c>
      <c r="F128" s="55">
        <v>302.22000000000003</v>
      </c>
      <c r="G128" s="66">
        <v>39.04</v>
      </c>
      <c r="H128" s="55"/>
      <c r="I128" s="55"/>
      <c r="J128" s="55"/>
      <c r="K128" s="55"/>
      <c r="L128" s="55"/>
      <c r="M128" s="53">
        <v>95.755899999999997</v>
      </c>
      <c r="N128" s="53"/>
      <c r="O128" s="53"/>
      <c r="P128" s="69">
        <v>0.12690000000000001</v>
      </c>
      <c r="Q128" s="70">
        <v>441.35</v>
      </c>
      <c r="R128" s="70">
        <v>107.12</v>
      </c>
      <c r="S128" s="69"/>
      <c r="T128" s="53"/>
      <c r="U128" s="56">
        <v>38261</v>
      </c>
      <c r="V128" s="53">
        <v>238.28</v>
      </c>
      <c r="W128" s="53"/>
      <c r="X128" s="53"/>
      <c r="Y128" s="53"/>
      <c r="Z128" s="53"/>
      <c r="AA128" s="56">
        <v>38261</v>
      </c>
      <c r="AB128" s="55"/>
      <c r="AC128" s="65">
        <v>263.5</v>
      </c>
      <c r="AD128" s="55">
        <v>325.76</v>
      </c>
      <c r="AE128" s="68">
        <v>9.41</v>
      </c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</row>
    <row r="129" spans="1:43" x14ac:dyDescent="0.2">
      <c r="A129" s="56">
        <v>38353</v>
      </c>
      <c r="B129" s="57">
        <v>230.2</v>
      </c>
      <c r="C129" s="58">
        <v>0.56999999999999995</v>
      </c>
      <c r="D129" s="55">
        <v>265.76</v>
      </c>
      <c r="E129" s="59">
        <v>2.69</v>
      </c>
      <c r="F129" s="55">
        <v>298.89</v>
      </c>
      <c r="G129" s="66">
        <v>42.97</v>
      </c>
      <c r="H129" s="55"/>
      <c r="I129" s="55"/>
      <c r="J129" s="55"/>
      <c r="K129" s="55"/>
      <c r="L129" s="55"/>
      <c r="M129" s="53">
        <v>96.195899999999995</v>
      </c>
      <c r="N129" s="53"/>
      <c r="O129" s="53"/>
      <c r="P129" s="69">
        <v>-0.1013</v>
      </c>
      <c r="Q129" s="70">
        <v>390.51</v>
      </c>
      <c r="R129" s="70">
        <v>94.79</v>
      </c>
      <c r="S129" s="69"/>
      <c r="T129" s="53"/>
      <c r="U129" s="56">
        <v>38292</v>
      </c>
      <c r="V129" s="53">
        <v>236.64</v>
      </c>
      <c r="W129" s="53"/>
      <c r="X129" s="53"/>
      <c r="Y129" s="53"/>
      <c r="Z129" s="53"/>
      <c r="AA129" s="56">
        <v>38292</v>
      </c>
      <c r="AB129" s="55"/>
      <c r="AC129" s="65">
        <v>265.76</v>
      </c>
      <c r="AD129" s="55">
        <v>325.24</v>
      </c>
      <c r="AE129" s="68">
        <v>9.27</v>
      </c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</row>
    <row r="130" spans="1:43" x14ac:dyDescent="0.2">
      <c r="A130" s="56">
        <v>38384</v>
      </c>
      <c r="B130" s="57">
        <v>222.3</v>
      </c>
      <c r="C130" s="58">
        <v>0.44</v>
      </c>
      <c r="D130" s="55">
        <v>267.27999999999997</v>
      </c>
      <c r="E130" s="59">
        <v>2.6</v>
      </c>
      <c r="F130" s="55">
        <v>288.89</v>
      </c>
      <c r="G130" s="66">
        <v>44.82</v>
      </c>
      <c r="H130" s="55"/>
      <c r="I130" s="55"/>
      <c r="J130" s="55"/>
      <c r="K130" s="55"/>
      <c r="L130" s="55"/>
      <c r="M130" s="53">
        <v>97.055899999999994</v>
      </c>
      <c r="N130" s="53"/>
      <c r="O130" s="53"/>
      <c r="P130" s="69">
        <v>-7.3300000000000004E-2</v>
      </c>
      <c r="Q130" s="70">
        <v>353.97</v>
      </c>
      <c r="R130" s="70">
        <v>85.92</v>
      </c>
      <c r="S130" s="69"/>
      <c r="T130" s="53"/>
      <c r="U130" s="56">
        <v>38322</v>
      </c>
      <c r="V130" s="53">
        <v>233.69</v>
      </c>
      <c r="W130" s="53"/>
      <c r="X130" s="53"/>
      <c r="Y130" s="53"/>
      <c r="Z130" s="53"/>
      <c r="AA130" s="56">
        <v>38322</v>
      </c>
      <c r="AB130" s="55"/>
      <c r="AC130" s="65">
        <v>267.27999999999997</v>
      </c>
      <c r="AD130" s="55">
        <v>324.98</v>
      </c>
      <c r="AE130" s="68">
        <v>9.07</v>
      </c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</row>
    <row r="131" spans="1:43" x14ac:dyDescent="0.2">
      <c r="A131" s="56">
        <v>38412</v>
      </c>
      <c r="B131" s="57">
        <v>232.1</v>
      </c>
      <c r="C131" s="58">
        <v>0.73</v>
      </c>
      <c r="D131" s="55">
        <v>268.45</v>
      </c>
      <c r="E131" s="59">
        <v>2.7</v>
      </c>
      <c r="F131" s="55">
        <v>300</v>
      </c>
      <c r="G131" s="66">
        <v>50.94</v>
      </c>
      <c r="H131" s="55"/>
      <c r="I131" s="55"/>
      <c r="J131" s="55"/>
      <c r="K131" s="55"/>
      <c r="L131" s="55"/>
      <c r="M131" s="53">
        <v>97.625900000000001</v>
      </c>
      <c r="N131" s="53"/>
      <c r="O131" s="53"/>
      <c r="P131" s="69">
        <v>0.1007</v>
      </c>
      <c r="Q131" s="70">
        <v>378.96</v>
      </c>
      <c r="R131" s="70">
        <v>91.98</v>
      </c>
      <c r="S131" s="69"/>
      <c r="T131" s="53"/>
      <c r="U131" s="56">
        <v>38353</v>
      </c>
      <c r="V131" s="53">
        <v>230.24</v>
      </c>
      <c r="W131" s="53"/>
      <c r="X131" s="53"/>
      <c r="Y131" s="53"/>
      <c r="Z131" s="53"/>
      <c r="AA131" s="56">
        <v>38353</v>
      </c>
      <c r="AB131" s="55"/>
      <c r="AC131" s="65">
        <v>268.45</v>
      </c>
      <c r="AD131" s="55">
        <v>324.23</v>
      </c>
      <c r="AE131" s="68">
        <v>8.82</v>
      </c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</row>
    <row r="132" spans="1:43" x14ac:dyDescent="0.2">
      <c r="A132" s="56">
        <v>38443</v>
      </c>
      <c r="B132" s="57">
        <v>220</v>
      </c>
      <c r="C132" s="58">
        <v>0.91</v>
      </c>
      <c r="D132" s="55">
        <v>270.41000000000003</v>
      </c>
      <c r="E132" s="59">
        <v>2.58</v>
      </c>
      <c r="F132" s="55">
        <v>286.67</v>
      </c>
      <c r="G132" s="66">
        <v>50.64</v>
      </c>
      <c r="H132" s="55"/>
      <c r="I132" s="55"/>
      <c r="J132" s="55"/>
      <c r="K132" s="55"/>
      <c r="L132" s="55"/>
      <c r="M132" s="53">
        <v>98.065899999999999</v>
      </c>
      <c r="N132" s="53"/>
      <c r="O132" s="53"/>
      <c r="P132" s="69">
        <v>4.3099999999999999E-2</v>
      </c>
      <c r="Q132" s="70">
        <v>389.28</v>
      </c>
      <c r="R132" s="70">
        <v>94.48</v>
      </c>
      <c r="S132" s="69"/>
      <c r="T132" s="53"/>
      <c r="U132" s="56">
        <v>38384</v>
      </c>
      <c r="V132" s="53">
        <v>222.3</v>
      </c>
      <c r="W132" s="53"/>
      <c r="X132" s="53"/>
      <c r="Y132" s="53"/>
      <c r="Z132" s="53"/>
      <c r="AA132" s="56">
        <v>38384</v>
      </c>
      <c r="AB132" s="55"/>
      <c r="AC132" s="65">
        <v>270.41000000000003</v>
      </c>
      <c r="AD132" s="55">
        <v>322.88</v>
      </c>
      <c r="AE132" s="68">
        <v>8.69</v>
      </c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</row>
    <row r="133" spans="1:43" x14ac:dyDescent="0.2">
      <c r="A133" s="56">
        <v>38473</v>
      </c>
      <c r="B133" s="57">
        <v>208.4</v>
      </c>
      <c r="C133" s="58">
        <v>0.7</v>
      </c>
      <c r="D133" s="55">
        <v>272.87</v>
      </c>
      <c r="E133" s="59">
        <v>2.4500000000000002</v>
      </c>
      <c r="F133" s="55">
        <v>272.22000000000003</v>
      </c>
      <c r="G133" s="66">
        <v>47.83</v>
      </c>
      <c r="H133" s="55"/>
      <c r="I133" s="55"/>
      <c r="J133" s="55"/>
      <c r="K133" s="55"/>
      <c r="L133" s="55"/>
      <c r="M133" s="53">
        <v>98.795900000000003</v>
      </c>
      <c r="N133" s="53"/>
      <c r="O133" s="53"/>
      <c r="P133" s="69">
        <v>0.13650000000000001</v>
      </c>
      <c r="Q133" s="70">
        <v>425.08</v>
      </c>
      <c r="R133" s="70">
        <v>103.17</v>
      </c>
      <c r="S133" s="69"/>
      <c r="T133" s="53"/>
      <c r="U133" s="56">
        <v>38412</v>
      </c>
      <c r="V133" s="53">
        <v>232.06</v>
      </c>
      <c r="W133" s="53"/>
      <c r="X133" s="53"/>
      <c r="Y133" s="53"/>
      <c r="Z133" s="53"/>
      <c r="AA133" s="56">
        <v>38412</v>
      </c>
      <c r="AB133" s="55"/>
      <c r="AC133" s="65">
        <v>272.87</v>
      </c>
      <c r="AD133" s="55">
        <v>320.95</v>
      </c>
      <c r="AE133" s="68">
        <v>8.34</v>
      </c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</row>
    <row r="134" spans="1:43" x14ac:dyDescent="0.2">
      <c r="A134" s="56">
        <v>38504</v>
      </c>
      <c r="B134" s="57">
        <v>202</v>
      </c>
      <c r="C134" s="58">
        <v>-0.11</v>
      </c>
      <c r="D134" s="55">
        <v>274.77999999999997</v>
      </c>
      <c r="E134" s="59">
        <v>2.41</v>
      </c>
      <c r="F134" s="55">
        <v>267.77999999999997</v>
      </c>
      <c r="G134" s="66">
        <v>53.89</v>
      </c>
      <c r="H134" s="55"/>
      <c r="I134" s="55"/>
      <c r="J134" s="55"/>
      <c r="K134" s="55"/>
      <c r="L134" s="55"/>
      <c r="M134" s="53">
        <v>99.7059</v>
      </c>
      <c r="N134" s="53"/>
      <c r="O134" s="53"/>
      <c r="P134" s="69">
        <v>-5.8999999999999999E-3</v>
      </c>
      <c r="Q134" s="70">
        <v>436.43</v>
      </c>
      <c r="R134" s="70">
        <v>105.93</v>
      </c>
      <c r="S134" s="69"/>
      <c r="T134" s="53"/>
      <c r="U134" s="56">
        <v>38443</v>
      </c>
      <c r="V134" s="53">
        <v>220.01</v>
      </c>
      <c r="W134" s="53"/>
      <c r="X134" s="53"/>
      <c r="Y134" s="53"/>
      <c r="Z134" s="53"/>
      <c r="AA134" s="56">
        <v>38443</v>
      </c>
      <c r="AB134" s="55"/>
      <c r="AC134" s="65">
        <v>274.77999999999997</v>
      </c>
      <c r="AD134" s="55">
        <v>319.19</v>
      </c>
      <c r="AE134" s="68">
        <v>8.6199999999999992</v>
      </c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</row>
    <row r="135" spans="1:43" x14ac:dyDescent="0.2">
      <c r="A135" s="56">
        <v>38534</v>
      </c>
      <c r="B135" s="57">
        <v>197.9</v>
      </c>
      <c r="C135" s="58">
        <v>0.03</v>
      </c>
      <c r="D135" s="55">
        <v>274.48</v>
      </c>
      <c r="E135" s="59">
        <v>2.37</v>
      </c>
      <c r="F135" s="55">
        <v>263.33</v>
      </c>
      <c r="G135" s="66">
        <v>56.37</v>
      </c>
      <c r="H135" s="55"/>
      <c r="I135" s="55"/>
      <c r="J135" s="55"/>
      <c r="K135" s="55"/>
      <c r="L135" s="55"/>
      <c r="M135" s="53">
        <v>100.4059</v>
      </c>
      <c r="N135" s="53"/>
      <c r="O135" s="53"/>
      <c r="P135" s="69">
        <v>-5.5500000000000001E-2</v>
      </c>
      <c r="Q135" s="70">
        <v>393.1</v>
      </c>
      <c r="R135" s="70">
        <v>95.41</v>
      </c>
      <c r="S135" s="69"/>
      <c r="T135" s="53"/>
      <c r="U135" s="56">
        <v>38473</v>
      </c>
      <c r="V135" s="53">
        <v>208.36</v>
      </c>
      <c r="W135" s="53"/>
      <c r="X135" s="53"/>
      <c r="Y135" s="53"/>
      <c r="Z135" s="53"/>
      <c r="AA135" s="56">
        <v>38473</v>
      </c>
      <c r="AB135" s="55"/>
      <c r="AC135" s="65">
        <v>274.48</v>
      </c>
      <c r="AD135" s="55">
        <v>318.56</v>
      </c>
      <c r="AE135" s="68">
        <v>8.2200000000000006</v>
      </c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</row>
    <row r="136" spans="1:43" x14ac:dyDescent="0.2">
      <c r="A136" s="56">
        <v>38565</v>
      </c>
      <c r="B136" s="57">
        <v>198.7</v>
      </c>
      <c r="C136" s="58">
        <v>0</v>
      </c>
      <c r="D136" s="55">
        <v>274.56</v>
      </c>
      <c r="E136" s="59">
        <v>2.36</v>
      </c>
      <c r="F136" s="55">
        <v>262.22000000000003</v>
      </c>
      <c r="G136" s="66">
        <v>61.89</v>
      </c>
      <c r="H136" s="55"/>
      <c r="I136" s="55"/>
      <c r="J136" s="55"/>
      <c r="K136" s="55"/>
      <c r="L136" s="55"/>
      <c r="M136" s="53">
        <v>100.2959</v>
      </c>
      <c r="N136" s="53"/>
      <c r="O136" s="53"/>
      <c r="P136" s="69">
        <v>0.12670000000000001</v>
      </c>
      <c r="Q136" s="70">
        <v>419.29</v>
      </c>
      <c r="R136" s="70">
        <v>101.77</v>
      </c>
      <c r="S136" s="69"/>
      <c r="T136" s="53"/>
      <c r="U136" s="56">
        <v>38504</v>
      </c>
      <c r="V136" s="53">
        <v>201.99</v>
      </c>
      <c r="W136" s="53"/>
      <c r="X136" s="53"/>
      <c r="Y136" s="53"/>
      <c r="Z136" s="53"/>
      <c r="AA136" s="56">
        <v>38504</v>
      </c>
      <c r="AB136" s="55"/>
      <c r="AC136" s="65">
        <v>274.56</v>
      </c>
      <c r="AD136" s="55">
        <v>317.57</v>
      </c>
      <c r="AE136" s="68">
        <v>7.78</v>
      </c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</row>
    <row r="137" spans="1:43" x14ac:dyDescent="0.2">
      <c r="A137" s="56">
        <v>38596</v>
      </c>
      <c r="B137" s="57">
        <v>192.9</v>
      </c>
      <c r="C137" s="58">
        <v>0.15</v>
      </c>
      <c r="D137" s="55">
        <v>274.56</v>
      </c>
      <c r="E137" s="59">
        <v>2.29</v>
      </c>
      <c r="F137" s="55">
        <v>254.44</v>
      </c>
      <c r="G137" s="66">
        <v>61.69</v>
      </c>
      <c r="H137" s="55"/>
      <c r="I137" s="55"/>
      <c r="J137" s="55"/>
      <c r="K137" s="55"/>
      <c r="L137" s="55"/>
      <c r="M137" s="53">
        <v>100.3259</v>
      </c>
      <c r="N137" s="53"/>
      <c r="O137" s="53"/>
      <c r="P137" s="69">
        <v>4.5999999999999999E-2</v>
      </c>
      <c r="Q137" s="70">
        <v>428.68</v>
      </c>
      <c r="R137" s="70">
        <v>104.05</v>
      </c>
      <c r="S137" s="69"/>
      <c r="T137" s="53"/>
      <c r="U137" s="56">
        <v>38534</v>
      </c>
      <c r="V137" s="53">
        <v>197.93</v>
      </c>
      <c r="W137" s="53"/>
      <c r="X137" s="53"/>
      <c r="Y137" s="53"/>
      <c r="Z137" s="53"/>
      <c r="AA137" s="56">
        <v>38534</v>
      </c>
      <c r="AB137" s="55"/>
      <c r="AC137" s="65">
        <v>274.56</v>
      </c>
      <c r="AD137" s="55">
        <v>315.55</v>
      </c>
      <c r="AE137" s="68">
        <v>7.6</v>
      </c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</row>
    <row r="138" spans="1:43" x14ac:dyDescent="0.2">
      <c r="A138" s="56">
        <v>38626</v>
      </c>
      <c r="B138" s="57">
        <v>188.1</v>
      </c>
      <c r="C138" s="58">
        <v>0.57999999999999996</v>
      </c>
      <c r="D138" s="55">
        <v>274.97000000000003</v>
      </c>
      <c r="E138" s="59">
        <v>2.2599999999999998</v>
      </c>
      <c r="F138" s="55">
        <v>251.11</v>
      </c>
      <c r="G138" s="66">
        <v>58.19</v>
      </c>
      <c r="H138" s="55"/>
      <c r="I138" s="55"/>
      <c r="J138" s="55"/>
      <c r="K138" s="55"/>
      <c r="L138" s="55"/>
      <c r="M138" s="53">
        <v>100.3259</v>
      </c>
      <c r="N138" s="53"/>
      <c r="O138" s="53"/>
      <c r="P138" s="69">
        <v>9.7900000000000001E-2</v>
      </c>
      <c r="Q138" s="70">
        <v>461.51</v>
      </c>
      <c r="R138" s="70">
        <v>112.02</v>
      </c>
      <c r="S138" s="69"/>
      <c r="T138" s="53"/>
      <c r="U138" s="56">
        <v>38565</v>
      </c>
      <c r="V138" s="53">
        <v>198.73</v>
      </c>
      <c r="W138" s="53"/>
      <c r="X138" s="53"/>
      <c r="Y138" s="53"/>
      <c r="Z138" s="53"/>
      <c r="AA138" s="56">
        <v>38565</v>
      </c>
      <c r="AB138" s="55"/>
      <c r="AC138" s="65">
        <v>274.97000000000003</v>
      </c>
      <c r="AD138" s="55">
        <v>314.64</v>
      </c>
      <c r="AE138" s="68">
        <v>7.46</v>
      </c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</row>
    <row r="139" spans="1:43" x14ac:dyDescent="0.2">
      <c r="A139" s="56">
        <v>38657</v>
      </c>
      <c r="B139" s="57">
        <v>182.6</v>
      </c>
      <c r="C139" s="58">
        <v>0.54</v>
      </c>
      <c r="D139" s="55">
        <v>276.57</v>
      </c>
      <c r="E139" s="59">
        <v>2.21</v>
      </c>
      <c r="F139" s="55">
        <v>245.56</v>
      </c>
      <c r="G139" s="66">
        <v>55.04</v>
      </c>
      <c r="H139" s="55"/>
      <c r="I139" s="55"/>
      <c r="J139" s="55"/>
      <c r="K139" s="55"/>
      <c r="L139" s="55"/>
      <c r="M139" s="53">
        <v>100.4759</v>
      </c>
      <c r="N139" s="53"/>
      <c r="O139" s="53"/>
      <c r="P139" s="69">
        <v>-3.2000000000000002E-3</v>
      </c>
      <c r="Q139" s="70">
        <v>456.35</v>
      </c>
      <c r="R139" s="70">
        <v>110.76</v>
      </c>
      <c r="S139" s="69"/>
      <c r="T139" s="53"/>
      <c r="U139" s="56">
        <v>38596</v>
      </c>
      <c r="V139" s="53">
        <v>192.92</v>
      </c>
      <c r="W139" s="53"/>
      <c r="X139" s="53"/>
      <c r="Y139" s="53"/>
      <c r="Z139" s="53"/>
      <c r="AA139" s="56">
        <v>38596</v>
      </c>
      <c r="AB139" s="55"/>
      <c r="AC139" s="65">
        <v>276.57</v>
      </c>
      <c r="AD139" s="55">
        <v>313.45</v>
      </c>
      <c r="AE139" s="68">
        <v>7.4</v>
      </c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</row>
    <row r="140" spans="1:43" x14ac:dyDescent="0.2">
      <c r="A140" s="56">
        <v>38687</v>
      </c>
      <c r="B140" s="57">
        <v>189.5</v>
      </c>
      <c r="C140" s="58">
        <v>0.4</v>
      </c>
      <c r="D140" s="55">
        <v>278.06</v>
      </c>
      <c r="E140" s="59">
        <v>2.29</v>
      </c>
      <c r="F140" s="55">
        <v>254.44</v>
      </c>
      <c r="G140" s="66">
        <v>56.43</v>
      </c>
      <c r="H140" s="55"/>
      <c r="I140" s="55"/>
      <c r="J140" s="55"/>
      <c r="K140" s="55"/>
      <c r="L140" s="55"/>
      <c r="M140" s="53">
        <v>101.05589999999999</v>
      </c>
      <c r="N140" s="53"/>
      <c r="O140" s="53"/>
      <c r="P140" s="69">
        <v>-5.67E-2</v>
      </c>
      <c r="Q140" s="70">
        <v>415.61</v>
      </c>
      <c r="R140" s="70">
        <v>100.88</v>
      </c>
      <c r="S140" s="69"/>
      <c r="T140" s="53"/>
      <c r="U140" s="56">
        <v>38626</v>
      </c>
      <c r="V140" s="53">
        <v>188.06</v>
      </c>
      <c r="W140" s="53"/>
      <c r="X140" s="53"/>
      <c r="Y140" s="53"/>
      <c r="Z140" s="53"/>
      <c r="AA140" s="56">
        <v>38626</v>
      </c>
      <c r="AB140" s="55"/>
      <c r="AC140" s="65">
        <v>278.06</v>
      </c>
      <c r="AD140" s="55">
        <v>311.89</v>
      </c>
      <c r="AE140" s="68">
        <v>7.14</v>
      </c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</row>
    <row r="141" spans="1:43" x14ac:dyDescent="0.2">
      <c r="A141" s="56">
        <v>38718</v>
      </c>
      <c r="B141" s="57">
        <v>190</v>
      </c>
      <c r="C141" s="58">
        <v>0.38</v>
      </c>
      <c r="D141" s="55">
        <v>279.18</v>
      </c>
      <c r="E141" s="59">
        <v>2.27</v>
      </c>
      <c r="F141" s="55">
        <v>252.22</v>
      </c>
      <c r="G141" s="66">
        <v>62.46</v>
      </c>
      <c r="H141" s="55"/>
      <c r="I141" s="55"/>
      <c r="J141" s="55"/>
      <c r="K141" s="55"/>
      <c r="L141" s="55"/>
      <c r="M141" s="53">
        <v>101.5959</v>
      </c>
      <c r="N141" s="53"/>
      <c r="O141" s="53"/>
      <c r="P141" s="69">
        <v>-5.4100000000000002E-2</v>
      </c>
      <c r="Q141" s="70">
        <v>387.38</v>
      </c>
      <c r="R141" s="70">
        <v>94.02</v>
      </c>
      <c r="S141" s="69"/>
      <c r="T141" s="53"/>
      <c r="U141" s="56">
        <v>38657</v>
      </c>
      <c r="V141" s="53">
        <v>182.6</v>
      </c>
      <c r="W141" s="53"/>
      <c r="X141" s="53"/>
      <c r="Y141" s="53"/>
      <c r="Z141" s="53"/>
      <c r="AA141" s="56">
        <v>38657</v>
      </c>
      <c r="AB141" s="55"/>
      <c r="AC141" s="65">
        <v>279.18</v>
      </c>
      <c r="AD141" s="55">
        <v>311.42</v>
      </c>
      <c r="AE141" s="68">
        <v>7.04</v>
      </c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</row>
    <row r="142" spans="1:43" x14ac:dyDescent="0.2">
      <c r="A142" s="56">
        <v>38749</v>
      </c>
      <c r="B142" s="57">
        <v>179.8</v>
      </c>
      <c r="C142" s="58">
        <v>0.23</v>
      </c>
      <c r="D142" s="55">
        <v>280.24</v>
      </c>
      <c r="E142" s="59">
        <v>2.16</v>
      </c>
      <c r="F142" s="55">
        <v>240</v>
      </c>
      <c r="G142" s="66">
        <v>59.7</v>
      </c>
      <c r="H142" s="55"/>
      <c r="I142" s="55"/>
      <c r="J142" s="55"/>
      <c r="K142" s="55"/>
      <c r="L142" s="55"/>
      <c r="M142" s="53">
        <v>101.99590000000001</v>
      </c>
      <c r="N142" s="53"/>
      <c r="O142" s="53"/>
      <c r="P142" s="69">
        <v>2.53E-2</v>
      </c>
      <c r="Q142" s="70">
        <v>387.56</v>
      </c>
      <c r="R142" s="70">
        <v>94.07</v>
      </c>
      <c r="S142" s="69"/>
      <c r="T142" s="53"/>
      <c r="U142" s="56">
        <v>38687</v>
      </c>
      <c r="V142" s="53">
        <v>189.49</v>
      </c>
      <c r="W142" s="53"/>
      <c r="X142" s="53"/>
      <c r="Y142" s="53"/>
      <c r="Z142" s="53"/>
      <c r="AA142" s="56">
        <v>38687</v>
      </c>
      <c r="AB142" s="55"/>
      <c r="AC142" s="65">
        <v>280.24</v>
      </c>
      <c r="AD142" s="55">
        <v>310.77</v>
      </c>
      <c r="AE142" s="68">
        <v>6.87</v>
      </c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</row>
    <row r="143" spans="1:43" x14ac:dyDescent="0.2">
      <c r="A143" s="56">
        <v>38777</v>
      </c>
      <c r="B143" s="57">
        <v>179.3</v>
      </c>
      <c r="C143" s="58">
        <v>0.27</v>
      </c>
      <c r="D143" s="55">
        <v>280.88</v>
      </c>
      <c r="E143" s="59">
        <v>2.15</v>
      </c>
      <c r="F143" s="55">
        <v>238.89</v>
      </c>
      <c r="G143" s="66">
        <v>60.93</v>
      </c>
      <c r="H143" s="55"/>
      <c r="I143" s="55"/>
      <c r="J143" s="55"/>
      <c r="K143" s="55"/>
      <c r="L143" s="55"/>
      <c r="M143" s="53">
        <v>102.3759</v>
      </c>
      <c r="N143" s="53"/>
      <c r="O143" s="53"/>
      <c r="P143" s="69">
        <v>0.1069</v>
      </c>
      <c r="Q143" s="70">
        <v>441.94</v>
      </c>
      <c r="R143" s="70">
        <v>107.27</v>
      </c>
      <c r="S143" s="69"/>
      <c r="T143" s="53"/>
      <c r="U143" s="56">
        <v>38718</v>
      </c>
      <c r="V143" s="53">
        <v>189.97</v>
      </c>
      <c r="W143" s="53"/>
      <c r="X143" s="53"/>
      <c r="Y143" s="53"/>
      <c r="Z143" s="53"/>
      <c r="AA143" s="56">
        <v>38718</v>
      </c>
      <c r="AB143" s="55"/>
      <c r="AC143" s="65">
        <v>280.88</v>
      </c>
      <c r="AD143" s="55">
        <v>308.98</v>
      </c>
      <c r="AE143" s="68">
        <v>7.08</v>
      </c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</row>
    <row r="144" spans="1:43" x14ac:dyDescent="0.2">
      <c r="A144" s="56">
        <v>38808</v>
      </c>
      <c r="B144" s="57">
        <v>178.2</v>
      </c>
      <c r="C144" s="58">
        <v>0.12</v>
      </c>
      <c r="D144" s="55">
        <v>281.64</v>
      </c>
      <c r="E144" s="59">
        <v>2.13</v>
      </c>
      <c r="F144" s="55">
        <v>236.67</v>
      </c>
      <c r="G144" s="66">
        <v>67.97</v>
      </c>
      <c r="H144" s="55"/>
      <c r="I144" s="55"/>
      <c r="J144" s="55"/>
      <c r="K144" s="55"/>
      <c r="L144" s="55"/>
      <c r="M144" s="53">
        <v>102.60590000000001</v>
      </c>
      <c r="N144" s="53"/>
      <c r="O144" s="53"/>
      <c r="P144" s="69">
        <v>-4.4200000000000003E-2</v>
      </c>
      <c r="Q144" s="70">
        <v>414.95</v>
      </c>
      <c r="R144" s="70">
        <v>100.72</v>
      </c>
      <c r="S144" s="69"/>
      <c r="T144" s="53"/>
      <c r="U144" s="56">
        <v>38749</v>
      </c>
      <c r="V144" s="53">
        <v>179.8</v>
      </c>
      <c r="W144" s="53"/>
      <c r="X144" s="53"/>
      <c r="Y144" s="53"/>
      <c r="Z144" s="53"/>
      <c r="AA144" s="56">
        <v>38749</v>
      </c>
      <c r="AB144" s="55"/>
      <c r="AC144" s="65">
        <v>281.64</v>
      </c>
      <c r="AD144" s="55">
        <v>306.19</v>
      </c>
      <c r="AE144" s="68">
        <v>6.95</v>
      </c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</row>
    <row r="145" spans="1:43" x14ac:dyDescent="0.2">
      <c r="A145" s="56">
        <v>38838</v>
      </c>
      <c r="B145" s="57">
        <v>185.6</v>
      </c>
      <c r="C145" s="58">
        <v>0.13</v>
      </c>
      <c r="D145" s="55">
        <v>281.98</v>
      </c>
      <c r="E145" s="59">
        <v>2.1800000000000002</v>
      </c>
      <c r="F145" s="55">
        <v>242.22</v>
      </c>
      <c r="G145" s="66">
        <v>68.680000000000007</v>
      </c>
      <c r="H145" s="55"/>
      <c r="I145" s="55"/>
      <c r="J145" s="55"/>
      <c r="K145" s="55"/>
      <c r="L145" s="55"/>
      <c r="M145" s="53">
        <v>102.8759</v>
      </c>
      <c r="N145" s="53"/>
      <c r="O145" s="53"/>
      <c r="P145" s="69">
        <v>2.06E-2</v>
      </c>
      <c r="Q145" s="70">
        <v>399.14</v>
      </c>
      <c r="R145" s="70">
        <v>96.88</v>
      </c>
      <c r="S145" s="69"/>
      <c r="T145" s="53"/>
      <c r="U145" s="56">
        <v>38777</v>
      </c>
      <c r="V145" s="53">
        <v>179.34</v>
      </c>
      <c r="W145" s="53"/>
      <c r="X145" s="53"/>
      <c r="Y145" s="53"/>
      <c r="Z145" s="53"/>
      <c r="AA145" s="56">
        <v>38777</v>
      </c>
      <c r="AB145" s="55"/>
      <c r="AC145" s="65">
        <v>281.98</v>
      </c>
      <c r="AD145" s="55">
        <v>303.27999999999997</v>
      </c>
      <c r="AE145" s="68">
        <v>6.55</v>
      </c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</row>
    <row r="146" spans="1:43" x14ac:dyDescent="0.2">
      <c r="A146" s="56">
        <v>38869</v>
      </c>
      <c r="B146" s="57">
        <v>190.4</v>
      </c>
      <c r="C146" s="58">
        <v>-7.0000000000000007E-2</v>
      </c>
      <c r="D146" s="55">
        <v>282.33999999999997</v>
      </c>
      <c r="E146" s="59">
        <v>2.25</v>
      </c>
      <c r="F146" s="55">
        <v>250</v>
      </c>
      <c r="G146" s="66">
        <v>68.290000000000006</v>
      </c>
      <c r="H146" s="55"/>
      <c r="I146" s="55"/>
      <c r="J146" s="55"/>
      <c r="K146" s="55"/>
      <c r="L146" s="55"/>
      <c r="M146" s="53">
        <v>102.99590000000001</v>
      </c>
      <c r="N146" s="53"/>
      <c r="O146" s="53"/>
      <c r="P146" s="69">
        <v>0.11550000000000001</v>
      </c>
      <c r="Q146" s="70">
        <v>440.38</v>
      </c>
      <c r="R146" s="70">
        <v>106.89</v>
      </c>
      <c r="S146" s="69"/>
      <c r="T146" s="53"/>
      <c r="U146" s="56">
        <v>38808</v>
      </c>
      <c r="V146" s="53">
        <v>178.24</v>
      </c>
      <c r="W146" s="53"/>
      <c r="X146" s="53"/>
      <c r="Y146" s="53"/>
      <c r="Z146" s="53"/>
      <c r="AA146" s="56">
        <v>38808</v>
      </c>
      <c r="AB146" s="55"/>
      <c r="AC146" s="65">
        <v>282.33999999999997</v>
      </c>
      <c r="AD146" s="55">
        <v>301.35000000000002</v>
      </c>
      <c r="AE146" s="68">
        <v>6.48</v>
      </c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</row>
    <row r="147" spans="1:43" x14ac:dyDescent="0.2">
      <c r="A147" s="56">
        <v>38899</v>
      </c>
      <c r="B147" s="57">
        <v>185.7</v>
      </c>
      <c r="C147" s="58">
        <v>0.11</v>
      </c>
      <c r="D147" s="55">
        <v>282.14999999999998</v>
      </c>
      <c r="E147" s="59">
        <v>2.19</v>
      </c>
      <c r="F147" s="55">
        <v>243.33</v>
      </c>
      <c r="G147" s="66">
        <v>72.45</v>
      </c>
      <c r="H147" s="55"/>
      <c r="I147" s="55"/>
      <c r="J147" s="55"/>
      <c r="K147" s="55"/>
      <c r="L147" s="55"/>
      <c r="M147" s="53">
        <v>103.1259</v>
      </c>
      <c r="N147" s="53"/>
      <c r="O147" s="53"/>
      <c r="P147" s="69">
        <v>1.04E-2</v>
      </c>
      <c r="Q147" s="70">
        <v>438.61</v>
      </c>
      <c r="R147" s="70">
        <v>106.46</v>
      </c>
      <c r="S147" s="69"/>
      <c r="T147" s="53"/>
      <c r="U147" s="56">
        <v>38838</v>
      </c>
      <c r="V147" s="53">
        <v>185.62</v>
      </c>
      <c r="W147" s="53"/>
      <c r="X147" s="53"/>
      <c r="Y147" s="53"/>
      <c r="Z147" s="53"/>
      <c r="AA147" s="56">
        <v>38838</v>
      </c>
      <c r="AB147" s="55"/>
      <c r="AC147" s="65">
        <v>282.14999999999998</v>
      </c>
      <c r="AD147" s="55">
        <v>299.82</v>
      </c>
      <c r="AE147" s="68">
        <v>6.39</v>
      </c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</row>
    <row r="148" spans="1:43" x14ac:dyDescent="0.2">
      <c r="A148" s="56">
        <v>38930</v>
      </c>
      <c r="B148" s="57">
        <v>183.7</v>
      </c>
      <c r="C148" s="58">
        <v>-0.02</v>
      </c>
      <c r="D148" s="55">
        <v>282.45999999999998</v>
      </c>
      <c r="E148" s="59">
        <v>2.16</v>
      </c>
      <c r="F148" s="55">
        <v>240</v>
      </c>
      <c r="G148" s="66">
        <v>71.81</v>
      </c>
      <c r="H148" s="55"/>
      <c r="I148" s="55"/>
      <c r="J148" s="55"/>
      <c r="K148" s="55"/>
      <c r="L148" s="55"/>
      <c r="M148" s="53">
        <v>103.05589999999999</v>
      </c>
      <c r="N148" s="53"/>
      <c r="O148" s="53"/>
      <c r="P148" s="69">
        <v>-5.7000000000000002E-3</v>
      </c>
      <c r="Q148" s="70">
        <v>444.22</v>
      </c>
      <c r="R148" s="70">
        <v>107.82</v>
      </c>
      <c r="S148" s="69"/>
      <c r="T148" s="53"/>
      <c r="U148" s="56">
        <v>38869</v>
      </c>
      <c r="V148" s="53">
        <v>190.41</v>
      </c>
      <c r="W148" s="53"/>
      <c r="X148" s="53"/>
      <c r="Y148" s="53"/>
      <c r="Z148" s="53"/>
      <c r="AA148" s="56">
        <v>38869</v>
      </c>
      <c r="AB148" s="55"/>
      <c r="AC148" s="65">
        <v>282.45999999999998</v>
      </c>
      <c r="AD148" s="55">
        <v>298.39</v>
      </c>
      <c r="AE148" s="68">
        <v>6.5</v>
      </c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</row>
    <row r="149" spans="1:43" x14ac:dyDescent="0.2">
      <c r="A149" s="56">
        <v>38961</v>
      </c>
      <c r="B149" s="57">
        <v>184.1</v>
      </c>
      <c r="C149" s="58">
        <v>0.16</v>
      </c>
      <c r="D149" s="55">
        <v>282.39999999999998</v>
      </c>
      <c r="E149" s="59">
        <v>2.17</v>
      </c>
      <c r="F149" s="55">
        <v>241.11</v>
      </c>
      <c r="G149" s="66">
        <v>62.12</v>
      </c>
      <c r="H149" s="55"/>
      <c r="I149" s="55"/>
      <c r="J149" s="55"/>
      <c r="K149" s="55"/>
      <c r="L149" s="55"/>
      <c r="M149" s="53">
        <v>103.16589999999999</v>
      </c>
      <c r="N149" s="53"/>
      <c r="O149" s="53"/>
      <c r="P149" s="69">
        <v>6.0900000000000003E-2</v>
      </c>
      <c r="Q149" s="70">
        <v>483.08</v>
      </c>
      <c r="R149" s="70">
        <v>117.25</v>
      </c>
      <c r="S149" s="69"/>
      <c r="T149" s="53"/>
      <c r="U149" s="56">
        <v>38899</v>
      </c>
      <c r="V149" s="53">
        <v>185.72</v>
      </c>
      <c r="W149" s="53"/>
      <c r="X149" s="53"/>
      <c r="Y149" s="53"/>
      <c r="Z149" s="53"/>
      <c r="AA149" s="56">
        <v>38899</v>
      </c>
      <c r="AB149" s="55"/>
      <c r="AC149" s="65">
        <v>282.39999999999998</v>
      </c>
      <c r="AD149" s="55">
        <v>296.35000000000002</v>
      </c>
      <c r="AE149" s="68">
        <v>6.67</v>
      </c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</row>
    <row r="150" spans="1:43" x14ac:dyDescent="0.2">
      <c r="A150" s="56">
        <v>38991</v>
      </c>
      <c r="B150" s="57">
        <v>182.1</v>
      </c>
      <c r="C150" s="58">
        <v>0.43</v>
      </c>
      <c r="D150" s="55">
        <v>282.85000000000002</v>
      </c>
      <c r="E150" s="59">
        <v>2.15</v>
      </c>
      <c r="F150" s="55">
        <v>238.89</v>
      </c>
      <c r="G150" s="66">
        <v>57.91</v>
      </c>
      <c r="H150" s="55"/>
      <c r="I150" s="55"/>
      <c r="J150" s="55"/>
      <c r="K150" s="55"/>
      <c r="L150" s="55"/>
      <c r="M150" s="53">
        <v>103.1459</v>
      </c>
      <c r="N150" s="53"/>
      <c r="O150" s="53"/>
      <c r="P150" s="69">
        <v>-8.8000000000000005E-3</v>
      </c>
      <c r="Q150" s="70">
        <v>461.57</v>
      </c>
      <c r="R150" s="70">
        <v>112.03</v>
      </c>
      <c r="S150" s="69"/>
      <c r="T150" s="53"/>
      <c r="U150" s="56">
        <v>38930</v>
      </c>
      <c r="V150" s="53">
        <v>183.69</v>
      </c>
      <c r="W150" s="53"/>
      <c r="X150" s="53"/>
      <c r="Y150" s="53"/>
      <c r="Z150" s="53"/>
      <c r="AA150" s="56">
        <v>38930</v>
      </c>
      <c r="AB150" s="55"/>
      <c r="AC150" s="65">
        <v>282.85000000000002</v>
      </c>
      <c r="AD150" s="55">
        <v>293.5</v>
      </c>
      <c r="AE150" s="68">
        <v>6.43</v>
      </c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</row>
    <row r="151" spans="1:43" x14ac:dyDescent="0.2">
      <c r="A151" s="56">
        <v>39022</v>
      </c>
      <c r="B151" s="57">
        <v>184.4</v>
      </c>
      <c r="C151" s="58">
        <v>0.42</v>
      </c>
      <c r="D151" s="55">
        <v>284.07</v>
      </c>
      <c r="E151" s="59">
        <v>2.16</v>
      </c>
      <c r="F151" s="55">
        <v>240</v>
      </c>
      <c r="G151" s="66">
        <v>58.14</v>
      </c>
      <c r="H151" s="55"/>
      <c r="I151" s="55"/>
      <c r="J151" s="55"/>
      <c r="K151" s="55"/>
      <c r="L151" s="55"/>
      <c r="M151" s="53">
        <v>103.30589999999999</v>
      </c>
      <c r="N151" s="53"/>
      <c r="O151" s="53"/>
      <c r="P151" s="69">
        <v>-0.13489999999999999</v>
      </c>
      <c r="Q151" s="70">
        <v>392.13</v>
      </c>
      <c r="R151" s="70">
        <v>95.18</v>
      </c>
      <c r="S151" s="69"/>
      <c r="T151" s="53"/>
      <c r="U151" s="56">
        <v>38961</v>
      </c>
      <c r="V151" s="53">
        <v>184.13</v>
      </c>
      <c r="W151" s="53"/>
      <c r="X151" s="53"/>
      <c r="Y151" s="53"/>
      <c r="Z151" s="53"/>
      <c r="AA151" s="56">
        <v>38961</v>
      </c>
      <c r="AB151" s="55"/>
      <c r="AC151" s="65">
        <v>284.07</v>
      </c>
      <c r="AD151" s="55">
        <v>292.24</v>
      </c>
      <c r="AE151" s="68">
        <v>6.31</v>
      </c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</row>
    <row r="152" spans="1:43" x14ac:dyDescent="0.2">
      <c r="A152" s="56">
        <v>39052</v>
      </c>
      <c r="B152" s="57">
        <v>185.6</v>
      </c>
      <c r="C152" s="58">
        <v>0.62</v>
      </c>
      <c r="D152" s="55">
        <v>285.26</v>
      </c>
      <c r="E152" s="59">
        <v>2.15</v>
      </c>
      <c r="F152" s="55">
        <v>238.89</v>
      </c>
      <c r="G152" s="66">
        <v>60.99</v>
      </c>
      <c r="H152" s="55"/>
      <c r="I152" s="55"/>
      <c r="J152" s="55"/>
      <c r="K152" s="55"/>
      <c r="L152" s="55"/>
      <c r="M152" s="53">
        <v>103.7359</v>
      </c>
      <c r="N152" s="53"/>
      <c r="O152" s="53"/>
      <c r="P152" s="69">
        <v>-6.7799999999999999E-2</v>
      </c>
      <c r="Q152" s="70">
        <v>366.15</v>
      </c>
      <c r="R152" s="70">
        <v>88.87</v>
      </c>
      <c r="S152" s="69"/>
      <c r="T152" s="53"/>
      <c r="U152" s="56">
        <v>38991</v>
      </c>
      <c r="V152" s="53">
        <v>182.06</v>
      </c>
      <c r="W152" s="53"/>
      <c r="X152" s="53"/>
      <c r="Y152" s="53"/>
      <c r="Z152" s="53"/>
      <c r="AA152" s="56">
        <v>38991</v>
      </c>
      <c r="AB152" s="55"/>
      <c r="AC152" s="65">
        <v>285.26</v>
      </c>
      <c r="AD152" s="55">
        <v>291.37</v>
      </c>
      <c r="AE152" s="68">
        <v>6.32</v>
      </c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</row>
    <row r="153" spans="1:43" x14ac:dyDescent="0.2">
      <c r="A153" s="56">
        <v>39083</v>
      </c>
      <c r="B153" s="57">
        <v>183.4</v>
      </c>
      <c r="C153" s="58">
        <v>0.49</v>
      </c>
      <c r="D153" s="55">
        <v>287.02999999999997</v>
      </c>
      <c r="E153" s="59">
        <v>2.14</v>
      </c>
      <c r="F153" s="55">
        <v>237.78</v>
      </c>
      <c r="G153" s="66">
        <v>53.52</v>
      </c>
      <c r="H153" s="55"/>
      <c r="I153" s="55"/>
      <c r="J153" s="55"/>
      <c r="K153" s="55"/>
      <c r="L153" s="55"/>
      <c r="M153" s="53">
        <v>104.1559</v>
      </c>
      <c r="N153" s="53"/>
      <c r="O153" s="53"/>
      <c r="P153" s="69">
        <v>4.0000000000000001E-3</v>
      </c>
      <c r="Q153" s="70">
        <v>363.3</v>
      </c>
      <c r="R153" s="70">
        <v>88.18</v>
      </c>
      <c r="S153" s="69"/>
      <c r="T153" s="53"/>
      <c r="U153" s="56">
        <v>39022</v>
      </c>
      <c r="V153" s="53">
        <v>184.41</v>
      </c>
      <c r="W153" s="53"/>
      <c r="X153" s="53"/>
      <c r="Y153" s="53"/>
      <c r="Z153" s="53"/>
      <c r="AA153" s="56">
        <v>39022</v>
      </c>
      <c r="AB153" s="55"/>
      <c r="AC153" s="65">
        <v>287.02999999999997</v>
      </c>
      <c r="AD153" s="55">
        <v>290.64</v>
      </c>
      <c r="AE153" s="68">
        <v>6.25</v>
      </c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</row>
    <row r="154" spans="1:43" x14ac:dyDescent="0.2">
      <c r="A154" s="56">
        <v>39114</v>
      </c>
      <c r="B154" s="57">
        <v>179.6</v>
      </c>
      <c r="C154" s="58">
        <v>0.42</v>
      </c>
      <c r="D154" s="55">
        <v>288.44</v>
      </c>
      <c r="E154" s="59">
        <v>2.1</v>
      </c>
      <c r="F154" s="55">
        <v>233.33</v>
      </c>
      <c r="G154" s="66">
        <v>57.56</v>
      </c>
      <c r="H154" s="55"/>
      <c r="I154" s="55"/>
      <c r="J154" s="55"/>
      <c r="K154" s="55"/>
      <c r="L154" s="55"/>
      <c r="M154" s="53">
        <v>104.77589999999999</v>
      </c>
      <c r="N154" s="53"/>
      <c r="O154" s="53"/>
      <c r="P154" s="69">
        <v>4.9000000000000002E-2</v>
      </c>
      <c r="Q154" s="70">
        <v>380.64</v>
      </c>
      <c r="R154" s="70">
        <v>92.39</v>
      </c>
      <c r="S154" s="69"/>
      <c r="T154" s="53"/>
      <c r="U154" s="56">
        <v>39052</v>
      </c>
      <c r="V154" s="53">
        <v>185.64</v>
      </c>
      <c r="W154" s="53"/>
      <c r="X154" s="53"/>
      <c r="Y154" s="53"/>
      <c r="Z154" s="53"/>
      <c r="AA154" s="56">
        <v>39052</v>
      </c>
      <c r="AB154" s="55"/>
      <c r="AC154" s="65">
        <v>288.44</v>
      </c>
      <c r="AD154" s="55">
        <v>288.94</v>
      </c>
      <c r="AE154" s="68">
        <v>6.24</v>
      </c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</row>
    <row r="155" spans="1:43" x14ac:dyDescent="0.2">
      <c r="A155" s="56">
        <v>39142</v>
      </c>
      <c r="B155" s="57">
        <v>179.8</v>
      </c>
      <c r="C155" s="58">
        <v>0.44</v>
      </c>
      <c r="D155" s="55">
        <v>289.64999999999998</v>
      </c>
      <c r="E155" s="59">
        <v>2.09</v>
      </c>
      <c r="F155" s="55">
        <v>232.22</v>
      </c>
      <c r="G155" s="66">
        <v>60.6</v>
      </c>
      <c r="H155" s="55"/>
      <c r="I155" s="55"/>
      <c r="J155" s="55"/>
      <c r="K155" s="55"/>
      <c r="L155" s="55"/>
      <c r="M155" s="53">
        <v>105.2659</v>
      </c>
      <c r="N155" s="53"/>
      <c r="O155" s="53"/>
      <c r="P155" s="69">
        <v>-0.1225</v>
      </c>
      <c r="Q155" s="70">
        <v>331.41</v>
      </c>
      <c r="R155" s="70">
        <v>80.44</v>
      </c>
      <c r="S155" s="69"/>
      <c r="T155" s="53"/>
      <c r="U155" s="56">
        <v>39083</v>
      </c>
      <c r="V155" s="53">
        <v>183.42</v>
      </c>
      <c r="W155" s="53"/>
      <c r="X155" s="53"/>
      <c r="Y155" s="53"/>
      <c r="Z155" s="53"/>
      <c r="AA155" s="56">
        <v>39083</v>
      </c>
      <c r="AB155" s="55"/>
      <c r="AC155" s="65">
        <v>289.64999999999998</v>
      </c>
      <c r="AD155" s="55">
        <v>288.02</v>
      </c>
      <c r="AE155" s="68">
        <v>6.19</v>
      </c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</row>
    <row r="156" spans="1:43" x14ac:dyDescent="0.2">
      <c r="A156" s="56">
        <v>39173</v>
      </c>
      <c r="B156" s="57">
        <v>176.3</v>
      </c>
      <c r="C156" s="58">
        <v>0.26</v>
      </c>
      <c r="D156" s="55">
        <v>290.92</v>
      </c>
      <c r="E156" s="59">
        <v>2.0299999999999998</v>
      </c>
      <c r="F156" s="55">
        <v>225.56</v>
      </c>
      <c r="G156" s="66">
        <v>65.06</v>
      </c>
      <c r="H156" s="55"/>
      <c r="I156" s="55"/>
      <c r="J156" s="55"/>
      <c r="K156" s="55"/>
      <c r="L156" s="55"/>
      <c r="M156" s="53">
        <v>105.6859</v>
      </c>
      <c r="N156" s="53"/>
      <c r="O156" s="53"/>
      <c r="P156" s="69">
        <v>7.5499999999999998E-2</v>
      </c>
      <c r="Q156" s="70">
        <v>353.68</v>
      </c>
      <c r="R156" s="70">
        <v>85.84</v>
      </c>
      <c r="S156" s="69"/>
      <c r="T156" s="53"/>
      <c r="U156" s="56">
        <v>39114</v>
      </c>
      <c r="V156" s="53">
        <v>179.6</v>
      </c>
      <c r="W156" s="53"/>
      <c r="X156" s="53"/>
      <c r="Y156" s="53"/>
      <c r="Z156" s="53"/>
      <c r="AA156" s="56">
        <v>39114</v>
      </c>
      <c r="AB156" s="55"/>
      <c r="AC156" s="65">
        <v>290.92</v>
      </c>
      <c r="AD156" s="55">
        <v>287.13</v>
      </c>
      <c r="AE156" s="68">
        <v>6.14</v>
      </c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</row>
    <row r="157" spans="1:43" x14ac:dyDescent="0.2">
      <c r="A157" s="56">
        <v>39203</v>
      </c>
      <c r="B157" s="57">
        <v>172.3</v>
      </c>
      <c r="C157" s="58">
        <v>0.26</v>
      </c>
      <c r="D157" s="55">
        <v>291.68</v>
      </c>
      <c r="E157" s="59">
        <v>1.98</v>
      </c>
      <c r="F157" s="55">
        <v>220</v>
      </c>
      <c r="G157" s="66">
        <v>65.16</v>
      </c>
      <c r="H157" s="55"/>
      <c r="I157" s="55"/>
      <c r="J157" s="55"/>
      <c r="K157" s="55"/>
      <c r="L157" s="55"/>
      <c r="M157" s="53">
        <v>106.1259</v>
      </c>
      <c r="N157" s="53"/>
      <c r="O157" s="53"/>
      <c r="P157" s="69">
        <v>5.28E-2</v>
      </c>
      <c r="Q157" s="70">
        <v>364.45</v>
      </c>
      <c r="R157" s="70">
        <v>88.46</v>
      </c>
      <c r="S157" s="69"/>
      <c r="T157" s="53"/>
      <c r="U157" s="56">
        <v>39142</v>
      </c>
      <c r="V157" s="53">
        <v>179.83</v>
      </c>
      <c r="W157" s="53"/>
      <c r="X157" s="53"/>
      <c r="Y157" s="53"/>
      <c r="Z157" s="53"/>
      <c r="AA157" s="56">
        <v>39142</v>
      </c>
      <c r="AB157" s="55"/>
      <c r="AC157" s="65">
        <v>291.68</v>
      </c>
      <c r="AD157" s="55">
        <v>286.38</v>
      </c>
      <c r="AE157" s="68">
        <v>6.01</v>
      </c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</row>
    <row r="158" spans="1:43" x14ac:dyDescent="0.2">
      <c r="A158" s="56">
        <v>39234</v>
      </c>
      <c r="B158" s="57">
        <v>167.6</v>
      </c>
      <c r="C158" s="58">
        <v>0.31</v>
      </c>
      <c r="D158" s="55">
        <v>292.44</v>
      </c>
      <c r="E158" s="59">
        <v>1.93</v>
      </c>
      <c r="F158" s="55">
        <v>214.44</v>
      </c>
      <c r="G158" s="66">
        <v>68.19</v>
      </c>
      <c r="H158" s="55"/>
      <c r="I158" s="55"/>
      <c r="J158" s="55"/>
      <c r="K158" s="55"/>
      <c r="L158" s="55"/>
      <c r="M158" s="53">
        <v>106.38590000000001</v>
      </c>
      <c r="N158" s="53"/>
      <c r="O158" s="53"/>
      <c r="P158" s="69">
        <v>7.3599999999999999E-2</v>
      </c>
      <c r="Q158" s="70">
        <v>388.4</v>
      </c>
      <c r="R158" s="70">
        <v>94.27</v>
      </c>
      <c r="S158" s="69"/>
      <c r="T158" s="53"/>
      <c r="U158" s="56">
        <v>39173</v>
      </c>
      <c r="V158" s="53">
        <v>176.29</v>
      </c>
      <c r="W158" s="53"/>
      <c r="X158" s="53"/>
      <c r="Y158" s="53"/>
      <c r="Z158" s="53"/>
      <c r="AA158" s="56">
        <v>39173</v>
      </c>
      <c r="AB158" s="55"/>
      <c r="AC158" s="65">
        <v>292.44</v>
      </c>
      <c r="AD158" s="55">
        <v>285.64</v>
      </c>
      <c r="AE158" s="68">
        <v>5.97</v>
      </c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</row>
    <row r="159" spans="1:43" x14ac:dyDescent="0.2">
      <c r="A159" s="56">
        <v>39264</v>
      </c>
      <c r="B159" s="57">
        <v>164.6</v>
      </c>
      <c r="C159" s="58">
        <v>0.32</v>
      </c>
      <c r="D159" s="55">
        <v>293.33999999999997</v>
      </c>
      <c r="E159" s="59">
        <v>1.88</v>
      </c>
      <c r="F159" s="55">
        <v>208.89</v>
      </c>
      <c r="G159" s="66">
        <v>73.599999999999994</v>
      </c>
      <c r="H159" s="55"/>
      <c r="I159" s="55"/>
      <c r="J159" s="55"/>
      <c r="K159" s="55"/>
      <c r="L159" s="55"/>
      <c r="M159" s="53">
        <v>106.6459</v>
      </c>
      <c r="N159" s="53"/>
      <c r="O159" s="53"/>
      <c r="P159" s="69">
        <v>1.5E-3</v>
      </c>
      <c r="Q159" s="70">
        <v>376.17</v>
      </c>
      <c r="R159" s="70">
        <v>91.3</v>
      </c>
      <c r="S159" s="69"/>
      <c r="T159" s="53"/>
      <c r="U159" s="56">
        <v>39203</v>
      </c>
      <c r="V159" s="53">
        <v>172.29</v>
      </c>
      <c r="W159" s="53"/>
      <c r="X159" s="53"/>
      <c r="Y159" s="53"/>
      <c r="Z159" s="53"/>
      <c r="AA159" s="56">
        <v>39203</v>
      </c>
      <c r="AB159" s="55"/>
      <c r="AC159" s="65">
        <v>293.33999999999997</v>
      </c>
      <c r="AD159" s="55">
        <v>284.39</v>
      </c>
      <c r="AE159" s="68">
        <v>5.77</v>
      </c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</row>
    <row r="160" spans="1:43" x14ac:dyDescent="0.2">
      <c r="A160" s="56">
        <v>39295</v>
      </c>
      <c r="B160" s="57">
        <v>171.2</v>
      </c>
      <c r="C160" s="58">
        <v>0.59</v>
      </c>
      <c r="D160" s="55">
        <v>294.27999999999997</v>
      </c>
      <c r="E160" s="59">
        <v>1.97</v>
      </c>
      <c r="F160" s="55">
        <v>218.89</v>
      </c>
      <c r="G160" s="66">
        <v>70.13</v>
      </c>
      <c r="H160" s="55"/>
      <c r="I160" s="55"/>
      <c r="J160" s="55"/>
      <c r="K160" s="55"/>
      <c r="L160" s="55"/>
      <c r="M160" s="53">
        <v>106.9559</v>
      </c>
      <c r="N160" s="53"/>
      <c r="O160" s="53"/>
      <c r="P160" s="69">
        <v>4.65E-2</v>
      </c>
      <c r="Q160" s="70">
        <v>382.36</v>
      </c>
      <c r="R160" s="70">
        <v>92.81</v>
      </c>
      <c r="S160" s="69"/>
      <c r="T160" s="53"/>
      <c r="U160" s="56">
        <v>39234</v>
      </c>
      <c r="V160" s="53">
        <v>167.63</v>
      </c>
      <c r="W160" s="53"/>
      <c r="X160" s="53"/>
      <c r="Y160" s="53"/>
      <c r="Z160" s="53"/>
      <c r="AA160" s="56">
        <v>39234</v>
      </c>
      <c r="AB160" s="55"/>
      <c r="AC160" s="65">
        <v>294.27999999999997</v>
      </c>
      <c r="AD160" s="55">
        <v>283.2</v>
      </c>
      <c r="AE160" s="68">
        <v>5.61</v>
      </c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</row>
    <row r="161" spans="1:43" x14ac:dyDescent="0.2">
      <c r="A161" s="56">
        <v>39326</v>
      </c>
      <c r="B161" s="57">
        <v>166.6</v>
      </c>
      <c r="C161" s="58">
        <v>0.25</v>
      </c>
      <c r="D161" s="55">
        <v>296.02</v>
      </c>
      <c r="E161" s="59">
        <v>1.9</v>
      </c>
      <c r="F161" s="55">
        <v>211.11</v>
      </c>
      <c r="G161" s="66">
        <v>76.760000000000005</v>
      </c>
      <c r="H161" s="55"/>
      <c r="I161" s="55"/>
      <c r="J161" s="55"/>
      <c r="K161" s="55"/>
      <c r="L161" s="55"/>
      <c r="M161" s="53">
        <v>107.27589999999999</v>
      </c>
      <c r="N161" s="53"/>
      <c r="O161" s="53"/>
      <c r="P161" s="69">
        <v>7.9299999999999995E-2</v>
      </c>
      <c r="Q161" s="70">
        <v>400.31</v>
      </c>
      <c r="R161" s="70">
        <v>97.16</v>
      </c>
      <c r="S161" s="69"/>
      <c r="T161" s="53"/>
      <c r="U161" s="56">
        <v>39264</v>
      </c>
      <c r="V161" s="53">
        <v>164.64</v>
      </c>
      <c r="W161" s="53"/>
      <c r="X161" s="53"/>
      <c r="Y161" s="53"/>
      <c r="Z161" s="53"/>
      <c r="AA161" s="56">
        <v>39264</v>
      </c>
      <c r="AB161" s="55"/>
      <c r="AC161" s="65">
        <v>296.02</v>
      </c>
      <c r="AD161" s="55">
        <v>281.82</v>
      </c>
      <c r="AE161" s="68">
        <v>5.44</v>
      </c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</row>
    <row r="162" spans="1:43" x14ac:dyDescent="0.2">
      <c r="A162" s="56">
        <v>39356</v>
      </c>
      <c r="B162" s="57">
        <v>159.6</v>
      </c>
      <c r="C162" s="58">
        <v>0.3</v>
      </c>
      <c r="D162" s="55">
        <v>296.76</v>
      </c>
      <c r="E162" s="59">
        <v>1.8</v>
      </c>
      <c r="F162" s="55">
        <v>200</v>
      </c>
      <c r="G162" s="66">
        <v>81.97</v>
      </c>
      <c r="H162" s="55"/>
      <c r="I162" s="55"/>
      <c r="J162" s="55"/>
      <c r="K162" s="55"/>
      <c r="L162" s="55"/>
      <c r="M162" s="53">
        <v>107.8659</v>
      </c>
      <c r="N162" s="53"/>
      <c r="O162" s="53"/>
      <c r="P162" s="69">
        <v>-4.7100000000000003E-2</v>
      </c>
      <c r="Q162" s="70">
        <v>369.27</v>
      </c>
      <c r="R162" s="70">
        <v>89.63</v>
      </c>
      <c r="S162" s="69"/>
      <c r="T162" s="53"/>
      <c r="U162" s="56">
        <v>39295</v>
      </c>
      <c r="V162" s="53">
        <v>171.22</v>
      </c>
      <c r="W162" s="53"/>
      <c r="X162" s="53"/>
      <c r="Y162" s="53"/>
      <c r="Z162" s="53"/>
      <c r="AA162" s="56">
        <v>39295</v>
      </c>
      <c r="AB162" s="55"/>
      <c r="AC162" s="65">
        <v>296.76</v>
      </c>
      <c r="AD162" s="55">
        <v>280.08</v>
      </c>
      <c r="AE162" s="68">
        <v>5.27</v>
      </c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</row>
    <row r="163" spans="1:43" x14ac:dyDescent="0.2">
      <c r="A163" s="56">
        <v>39387</v>
      </c>
      <c r="B163" s="57">
        <v>158.80000000000001</v>
      </c>
      <c r="C163" s="58">
        <v>0.43</v>
      </c>
      <c r="D163" s="55">
        <v>297.64999999999998</v>
      </c>
      <c r="E163" s="59">
        <v>1.77</v>
      </c>
      <c r="F163" s="55">
        <v>196.67</v>
      </c>
      <c r="G163" s="66">
        <v>91.34</v>
      </c>
      <c r="H163" s="55"/>
      <c r="I163" s="55"/>
      <c r="J163" s="55"/>
      <c r="K163" s="55"/>
      <c r="L163" s="55"/>
      <c r="M163" s="53">
        <v>108.1159</v>
      </c>
      <c r="N163" s="53"/>
      <c r="O163" s="53"/>
      <c r="P163" s="69">
        <v>9.4500000000000001E-2</v>
      </c>
      <c r="Q163" s="70">
        <v>421.76</v>
      </c>
      <c r="R163" s="70">
        <v>102.37</v>
      </c>
      <c r="S163" s="69"/>
      <c r="T163" s="53"/>
      <c r="U163" s="56">
        <v>39326</v>
      </c>
      <c r="V163" s="53">
        <v>166.63</v>
      </c>
      <c r="W163" s="53"/>
      <c r="X163" s="53"/>
      <c r="Y163" s="53"/>
      <c r="Z163" s="53"/>
      <c r="AA163" s="56">
        <v>39326</v>
      </c>
      <c r="AB163" s="55"/>
      <c r="AC163" s="65">
        <v>297.64999999999998</v>
      </c>
      <c r="AD163" s="55">
        <v>278.91000000000003</v>
      </c>
      <c r="AE163" s="68">
        <v>5.49</v>
      </c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</row>
    <row r="164" spans="1:43" x14ac:dyDescent="0.2">
      <c r="A164" s="56">
        <v>39417</v>
      </c>
      <c r="B164" s="57">
        <v>160</v>
      </c>
      <c r="C164" s="58">
        <v>0.97</v>
      </c>
      <c r="D164" s="55">
        <v>298.93</v>
      </c>
      <c r="E164" s="59">
        <v>1.79</v>
      </c>
      <c r="F164" s="55">
        <v>198.89</v>
      </c>
      <c r="G164" s="66">
        <v>89.52</v>
      </c>
      <c r="H164" s="55"/>
      <c r="I164" s="55"/>
      <c r="J164" s="55"/>
      <c r="K164" s="55"/>
      <c r="L164" s="55"/>
      <c r="M164" s="53">
        <v>108.41589999999999</v>
      </c>
      <c r="N164" s="53"/>
      <c r="O164" s="53"/>
      <c r="P164" s="69">
        <v>6.7900000000000002E-2</v>
      </c>
      <c r="Q164" s="70">
        <v>432.52</v>
      </c>
      <c r="R164" s="70">
        <v>104.98</v>
      </c>
      <c r="S164" s="69"/>
      <c r="T164" s="53"/>
      <c r="U164" s="56">
        <v>39356</v>
      </c>
      <c r="V164" s="53">
        <v>159.61000000000001</v>
      </c>
      <c r="W164" s="53"/>
      <c r="X164" s="53"/>
      <c r="Y164" s="53"/>
      <c r="Z164" s="53"/>
      <c r="AA164" s="56">
        <v>39356</v>
      </c>
      <c r="AB164" s="55"/>
      <c r="AC164" s="65">
        <v>298.93</v>
      </c>
      <c r="AD164" s="55">
        <v>277.70999999999998</v>
      </c>
      <c r="AE164" s="68">
        <v>5.28</v>
      </c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</row>
    <row r="165" spans="1:43" x14ac:dyDescent="0.2">
      <c r="A165" s="56">
        <v>39448</v>
      </c>
      <c r="B165" s="57">
        <v>159.69999999999999</v>
      </c>
      <c r="C165" s="58">
        <v>0.69</v>
      </c>
      <c r="D165" s="55">
        <v>301.83</v>
      </c>
      <c r="E165" s="59">
        <v>1.77</v>
      </c>
      <c r="F165" s="55">
        <v>196.67</v>
      </c>
      <c r="G165" s="66">
        <v>90.69</v>
      </c>
      <c r="H165" s="55"/>
      <c r="I165" s="55"/>
      <c r="J165" s="55"/>
      <c r="K165" s="55"/>
      <c r="L165" s="55"/>
      <c r="M165" s="53">
        <v>108.8459</v>
      </c>
      <c r="N165" s="53"/>
      <c r="O165" s="53"/>
      <c r="P165" s="69">
        <v>0.1143</v>
      </c>
      <c r="Q165" s="70">
        <v>455.96</v>
      </c>
      <c r="R165" s="70">
        <v>110.67</v>
      </c>
      <c r="S165" s="69"/>
      <c r="T165" s="53"/>
      <c r="U165" s="56">
        <v>39387</v>
      </c>
      <c r="V165" s="53">
        <v>158.83000000000001</v>
      </c>
      <c r="W165" s="53"/>
      <c r="X165" s="53"/>
      <c r="Y165" s="53"/>
      <c r="Z165" s="53"/>
      <c r="AA165" s="56">
        <v>39387</v>
      </c>
      <c r="AB165" s="55"/>
      <c r="AC165" s="65">
        <v>301.83</v>
      </c>
      <c r="AD165" s="55">
        <v>277.33</v>
      </c>
      <c r="AE165" s="68">
        <v>4.99</v>
      </c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</row>
    <row r="166" spans="1:43" x14ac:dyDescent="0.2">
      <c r="A166" s="56">
        <v>39479</v>
      </c>
      <c r="B166" s="57">
        <v>156.30000000000001</v>
      </c>
      <c r="C166" s="58">
        <v>0.48</v>
      </c>
      <c r="D166" s="55">
        <v>303.91000000000003</v>
      </c>
      <c r="E166" s="59">
        <v>1.73</v>
      </c>
      <c r="F166" s="55">
        <v>192.22</v>
      </c>
      <c r="G166" s="66">
        <v>93.39</v>
      </c>
      <c r="H166" s="55"/>
      <c r="I166" s="55"/>
      <c r="J166" s="55"/>
      <c r="K166" s="55"/>
      <c r="L166" s="55"/>
      <c r="M166" s="53">
        <v>109.8159</v>
      </c>
      <c r="N166" s="53"/>
      <c r="O166" s="53"/>
      <c r="P166" s="69">
        <v>-1.9900000000000001E-2</v>
      </c>
      <c r="Q166" s="70">
        <v>439.34</v>
      </c>
      <c r="R166" s="70">
        <v>106.64</v>
      </c>
      <c r="S166" s="69"/>
      <c r="T166" s="53"/>
      <c r="U166" s="56">
        <v>39417</v>
      </c>
      <c r="V166" s="53">
        <v>160.01</v>
      </c>
      <c r="W166" s="53"/>
      <c r="X166" s="53"/>
      <c r="Y166" s="53"/>
      <c r="Z166" s="53"/>
      <c r="AA166" s="56">
        <v>39417</v>
      </c>
      <c r="AB166" s="55"/>
      <c r="AC166" s="65">
        <v>303.91000000000003</v>
      </c>
      <c r="AD166" s="55">
        <v>277.27</v>
      </c>
      <c r="AE166" s="68">
        <v>4.91</v>
      </c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</row>
    <row r="167" spans="1:43" x14ac:dyDescent="0.2">
      <c r="A167" s="56">
        <v>39508</v>
      </c>
      <c r="B167" s="57">
        <v>157.6</v>
      </c>
      <c r="C167" s="58">
        <v>0.51</v>
      </c>
      <c r="D167" s="55">
        <v>305.37</v>
      </c>
      <c r="E167" s="59">
        <v>1.71</v>
      </c>
      <c r="F167" s="55">
        <v>190</v>
      </c>
      <c r="G167" s="66">
        <v>101.84</v>
      </c>
      <c r="H167" s="55"/>
      <c r="I167" s="55"/>
      <c r="J167" s="55"/>
      <c r="K167" s="55"/>
      <c r="L167" s="55"/>
      <c r="M167" s="53">
        <v>110.5059</v>
      </c>
      <c r="N167" s="53"/>
      <c r="O167" s="53"/>
      <c r="P167" s="69">
        <v>1.3100000000000001E-2</v>
      </c>
      <c r="Q167" s="70">
        <v>450.02</v>
      </c>
      <c r="R167" s="70">
        <v>109.23</v>
      </c>
      <c r="S167" s="69"/>
      <c r="T167" s="53"/>
      <c r="U167" s="56">
        <v>39448</v>
      </c>
      <c r="V167" s="53">
        <v>159.72</v>
      </c>
      <c r="W167" s="53"/>
      <c r="X167" s="53"/>
      <c r="Y167" s="53"/>
      <c r="Z167" s="53"/>
      <c r="AA167" s="56">
        <v>39448</v>
      </c>
      <c r="AB167" s="55"/>
      <c r="AC167" s="65">
        <v>305.37</v>
      </c>
      <c r="AD167" s="55">
        <v>277.22000000000003</v>
      </c>
      <c r="AE167" s="68">
        <v>4.96</v>
      </c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</row>
    <row r="168" spans="1:43" x14ac:dyDescent="0.2">
      <c r="A168" s="56">
        <v>39539</v>
      </c>
      <c r="B168" s="57">
        <v>156.80000000000001</v>
      </c>
      <c r="C168" s="58">
        <v>0.64</v>
      </c>
      <c r="D168" s="55">
        <v>306.93</v>
      </c>
      <c r="E168" s="59">
        <v>1.69</v>
      </c>
      <c r="F168" s="55">
        <v>187.78</v>
      </c>
      <c r="G168" s="66">
        <v>108.76</v>
      </c>
      <c r="H168" s="55"/>
      <c r="I168" s="55"/>
      <c r="J168" s="55"/>
      <c r="K168" s="55"/>
      <c r="L168" s="55"/>
      <c r="M168" s="53">
        <v>110.9859</v>
      </c>
      <c r="N168" s="53"/>
      <c r="O168" s="53"/>
      <c r="P168" s="69">
        <v>2.98E-2</v>
      </c>
      <c r="Q168" s="70">
        <v>457.92</v>
      </c>
      <c r="R168" s="70">
        <v>111.14</v>
      </c>
      <c r="S168" s="69"/>
      <c r="T168" s="53"/>
      <c r="U168" s="56">
        <v>39479</v>
      </c>
      <c r="V168" s="53">
        <v>156.27000000000001</v>
      </c>
      <c r="W168" s="53"/>
      <c r="X168" s="53"/>
      <c r="Y168" s="53"/>
      <c r="Z168" s="53"/>
      <c r="AA168" s="56">
        <v>39479</v>
      </c>
      <c r="AB168" s="55"/>
      <c r="AC168" s="65">
        <v>306.93</v>
      </c>
      <c r="AD168" s="55">
        <v>277.02</v>
      </c>
      <c r="AE168" s="68">
        <v>4.9000000000000004</v>
      </c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</row>
    <row r="169" spans="1:43" x14ac:dyDescent="0.2">
      <c r="A169" s="56">
        <v>39569</v>
      </c>
      <c r="B169" s="57">
        <v>153.30000000000001</v>
      </c>
      <c r="C169" s="58">
        <v>0.96</v>
      </c>
      <c r="D169" s="55">
        <v>308.89</v>
      </c>
      <c r="E169" s="59">
        <v>1.66</v>
      </c>
      <c r="F169" s="55">
        <v>184.44</v>
      </c>
      <c r="G169" s="66">
        <v>122.63</v>
      </c>
      <c r="H169" s="55"/>
      <c r="I169" s="55"/>
      <c r="J169" s="55"/>
      <c r="K169" s="55"/>
      <c r="L169" s="55"/>
      <c r="M169" s="53">
        <v>111.49590000000001</v>
      </c>
      <c r="N169" s="53"/>
      <c r="O169" s="53"/>
      <c r="P169" s="69">
        <v>9.0499999999999997E-2</v>
      </c>
      <c r="Q169" s="70">
        <v>487.77</v>
      </c>
      <c r="R169" s="70">
        <v>118.39</v>
      </c>
      <c r="S169" s="69"/>
      <c r="T169" s="53"/>
      <c r="U169" s="56">
        <v>39508</v>
      </c>
      <c r="V169" s="53">
        <v>157.63</v>
      </c>
      <c r="W169" s="53"/>
      <c r="X169" s="53"/>
      <c r="Y169" s="53"/>
      <c r="Z169" s="53"/>
      <c r="AA169" s="56">
        <v>39508</v>
      </c>
      <c r="AB169" s="55"/>
      <c r="AC169" s="65">
        <v>308.89</v>
      </c>
      <c r="AD169" s="55">
        <v>276.86</v>
      </c>
      <c r="AE169" s="68">
        <v>4.79</v>
      </c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</row>
    <row r="170" spans="1:43" x14ac:dyDescent="0.2">
      <c r="A170" s="56">
        <v>39600</v>
      </c>
      <c r="B170" s="57">
        <v>149.9</v>
      </c>
      <c r="C170" s="58">
        <v>0.91</v>
      </c>
      <c r="D170" s="55">
        <v>311.86</v>
      </c>
      <c r="E170" s="59">
        <v>1.62</v>
      </c>
      <c r="F170" s="55">
        <v>180</v>
      </c>
      <c r="G170" s="66">
        <v>131.52000000000001</v>
      </c>
      <c r="H170" s="55"/>
      <c r="I170" s="55"/>
      <c r="J170" s="55"/>
      <c r="K170" s="55"/>
      <c r="L170" s="55"/>
      <c r="M170" s="53">
        <v>112.13590000000001</v>
      </c>
      <c r="N170" s="53"/>
      <c r="O170" s="53"/>
      <c r="P170" s="69">
        <v>6.7900000000000002E-2</v>
      </c>
      <c r="Q170" s="70">
        <v>514.28</v>
      </c>
      <c r="R170" s="70">
        <v>124.82</v>
      </c>
      <c r="S170" s="69"/>
      <c r="T170" s="53"/>
      <c r="U170" s="56">
        <v>39539</v>
      </c>
      <c r="V170" s="53">
        <v>156.83000000000001</v>
      </c>
      <c r="W170" s="53"/>
      <c r="X170" s="53"/>
      <c r="Y170" s="53"/>
      <c r="Z170" s="53"/>
      <c r="AA170" s="56">
        <v>39539</v>
      </c>
      <c r="AB170" s="55"/>
      <c r="AC170" s="65">
        <v>311.86</v>
      </c>
      <c r="AD170" s="55">
        <v>276.52</v>
      </c>
      <c r="AE170" s="68">
        <v>4.7300000000000004</v>
      </c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</row>
    <row r="171" spans="1:43" x14ac:dyDescent="0.2">
      <c r="A171" s="56">
        <v>39630</v>
      </c>
      <c r="B171" s="57">
        <v>147.80000000000001</v>
      </c>
      <c r="C171" s="58">
        <v>0.57999999999999996</v>
      </c>
      <c r="D171" s="55">
        <v>314.69</v>
      </c>
      <c r="E171" s="59">
        <v>1.59</v>
      </c>
      <c r="F171" s="55">
        <v>176.67</v>
      </c>
      <c r="G171" s="66">
        <v>132.83000000000001</v>
      </c>
      <c r="H171" s="55"/>
      <c r="I171" s="55"/>
      <c r="J171" s="55"/>
      <c r="K171" s="55"/>
      <c r="L171" s="55"/>
      <c r="M171" s="53">
        <v>113.0959</v>
      </c>
      <c r="N171" s="53"/>
      <c r="O171" s="53"/>
      <c r="P171" s="69">
        <v>0.1275</v>
      </c>
      <c r="Q171" s="70">
        <v>571.54</v>
      </c>
      <c r="R171" s="70">
        <v>138.72</v>
      </c>
      <c r="S171" s="69"/>
      <c r="T171" s="53"/>
      <c r="U171" s="56">
        <v>39569</v>
      </c>
      <c r="V171" s="53">
        <v>153.26</v>
      </c>
      <c r="W171" s="53"/>
      <c r="X171" s="53"/>
      <c r="Y171" s="53"/>
      <c r="Z171" s="53"/>
      <c r="AA171" s="56">
        <v>39569</v>
      </c>
      <c r="AB171" s="55"/>
      <c r="AC171" s="65">
        <v>314.69</v>
      </c>
      <c r="AD171" s="55">
        <v>275.77999999999997</v>
      </c>
      <c r="AE171" s="68">
        <v>4.66</v>
      </c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</row>
    <row r="172" spans="1:43" x14ac:dyDescent="0.2">
      <c r="A172" s="56">
        <v>39661</v>
      </c>
      <c r="B172" s="57">
        <v>147.19999999999999</v>
      </c>
      <c r="C172" s="58">
        <v>0.21</v>
      </c>
      <c r="D172" s="55">
        <v>316.52</v>
      </c>
      <c r="E172" s="59">
        <v>1.61</v>
      </c>
      <c r="F172" s="55">
        <v>178.89</v>
      </c>
      <c r="G172" s="66">
        <v>114.57</v>
      </c>
      <c r="H172" s="55"/>
      <c r="I172" s="55"/>
      <c r="J172" s="55"/>
      <c r="K172" s="55"/>
      <c r="L172" s="55"/>
      <c r="M172" s="53">
        <v>114.0059</v>
      </c>
      <c r="N172" s="53"/>
      <c r="O172" s="53"/>
      <c r="P172" s="69">
        <v>7.2499999999999995E-2</v>
      </c>
      <c r="Q172" s="70">
        <v>600.71</v>
      </c>
      <c r="R172" s="70">
        <v>145.80000000000001</v>
      </c>
      <c r="S172" s="69"/>
      <c r="T172" s="53"/>
      <c r="U172" s="56">
        <v>39600</v>
      </c>
      <c r="V172" s="53">
        <v>149.86000000000001</v>
      </c>
      <c r="W172" s="53"/>
      <c r="X172" s="53"/>
      <c r="Y172" s="53"/>
      <c r="Z172" s="53"/>
      <c r="AA172" s="56">
        <v>39600</v>
      </c>
      <c r="AB172" s="55"/>
      <c r="AC172" s="65">
        <v>316.52</v>
      </c>
      <c r="AD172" s="55">
        <v>275.14999999999998</v>
      </c>
      <c r="AE172" s="68">
        <v>4.57</v>
      </c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</row>
    <row r="173" spans="1:43" x14ac:dyDescent="0.2">
      <c r="A173" s="56">
        <v>39692</v>
      </c>
      <c r="B173" s="57">
        <v>161.1</v>
      </c>
      <c r="C173" s="58">
        <v>0.15</v>
      </c>
      <c r="D173" s="55">
        <v>317.18</v>
      </c>
      <c r="E173" s="59">
        <v>1.8</v>
      </c>
      <c r="F173" s="55">
        <v>200</v>
      </c>
      <c r="G173" s="66">
        <v>99.66</v>
      </c>
      <c r="H173" s="55"/>
      <c r="I173" s="55"/>
      <c r="J173" s="55"/>
      <c r="K173" s="55"/>
      <c r="L173" s="55"/>
      <c r="M173" s="53">
        <v>114.5859</v>
      </c>
      <c r="N173" s="53"/>
      <c r="O173" s="53"/>
      <c r="P173" s="69">
        <v>0.01</v>
      </c>
      <c r="Q173" s="70">
        <v>589.83000000000004</v>
      </c>
      <c r="R173" s="70">
        <v>143.16</v>
      </c>
      <c r="S173" s="69"/>
      <c r="T173" s="53"/>
      <c r="U173" s="56">
        <v>39630</v>
      </c>
      <c r="V173" s="53">
        <v>147.84</v>
      </c>
      <c r="W173" s="53"/>
      <c r="X173" s="53"/>
      <c r="Y173" s="53"/>
      <c r="Z173" s="53"/>
      <c r="AA173" s="56">
        <v>39630</v>
      </c>
      <c r="AB173" s="55"/>
      <c r="AC173" s="65">
        <v>317.18</v>
      </c>
      <c r="AD173" s="55">
        <v>274.10000000000002</v>
      </c>
      <c r="AE173" s="68">
        <v>4.4400000000000004</v>
      </c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</row>
    <row r="174" spans="1:43" x14ac:dyDescent="0.2">
      <c r="A174" s="56">
        <v>39722</v>
      </c>
      <c r="B174" s="57">
        <v>186.2</v>
      </c>
      <c r="C174" s="58">
        <v>0.5</v>
      </c>
      <c r="D174" s="55">
        <v>317.66000000000003</v>
      </c>
      <c r="E174" s="59">
        <v>2.17</v>
      </c>
      <c r="F174" s="55">
        <v>241.11</v>
      </c>
      <c r="G174" s="66">
        <v>72.69</v>
      </c>
      <c r="H174" s="55"/>
      <c r="I174" s="55"/>
      <c r="J174" s="55"/>
      <c r="K174" s="55"/>
      <c r="L174" s="55"/>
      <c r="M174" s="53">
        <v>114.7959</v>
      </c>
      <c r="N174" s="53"/>
      <c r="O174" s="53"/>
      <c r="P174" s="69">
        <v>-0.13750000000000001</v>
      </c>
      <c r="Q174" s="70">
        <v>497.34</v>
      </c>
      <c r="R174" s="70">
        <v>120.71</v>
      </c>
      <c r="S174" s="69"/>
      <c r="T174" s="53"/>
      <c r="U174" s="56">
        <v>39661</v>
      </c>
      <c r="V174" s="53">
        <v>147.16999999999999</v>
      </c>
      <c r="W174" s="53"/>
      <c r="X174" s="53"/>
      <c r="Y174" s="53"/>
      <c r="Z174" s="53"/>
      <c r="AA174" s="56">
        <v>39661</v>
      </c>
      <c r="AB174" s="55"/>
      <c r="AC174" s="65">
        <v>317.66000000000003</v>
      </c>
      <c r="AD174" s="55">
        <v>273.01</v>
      </c>
      <c r="AE174" s="68">
        <v>4.34</v>
      </c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</row>
    <row r="175" spans="1:43" x14ac:dyDescent="0.2">
      <c r="A175" s="56">
        <v>39753</v>
      </c>
      <c r="B175" s="57">
        <v>188.9</v>
      </c>
      <c r="C175" s="58">
        <v>0.38</v>
      </c>
      <c r="D175" s="55">
        <v>319.25</v>
      </c>
      <c r="E175" s="59">
        <v>2.27</v>
      </c>
      <c r="F175" s="55">
        <v>252.22</v>
      </c>
      <c r="G175" s="66">
        <v>53.97</v>
      </c>
      <c r="H175" s="55"/>
      <c r="I175" s="55"/>
      <c r="J175" s="55"/>
      <c r="K175" s="55"/>
      <c r="L175" s="55"/>
      <c r="M175" s="53">
        <v>114.94589999999999</v>
      </c>
      <c r="N175" s="53"/>
      <c r="O175" s="53"/>
      <c r="P175" s="69">
        <v>-0.13009999999999999</v>
      </c>
      <c r="Q175" s="70">
        <v>435.7</v>
      </c>
      <c r="R175" s="70">
        <v>105.75</v>
      </c>
      <c r="S175" s="69"/>
      <c r="T175" s="53"/>
      <c r="U175" s="56">
        <v>39692</v>
      </c>
      <c r="V175" s="53">
        <v>161.06</v>
      </c>
      <c r="W175" s="53"/>
      <c r="X175" s="53"/>
      <c r="Y175" s="53"/>
      <c r="Z175" s="53"/>
      <c r="AA175" s="56">
        <v>39692</v>
      </c>
      <c r="AB175" s="55"/>
      <c r="AC175" s="65">
        <v>319.25</v>
      </c>
      <c r="AD175" s="55">
        <v>271.55</v>
      </c>
      <c r="AE175" s="68">
        <v>4.37</v>
      </c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</row>
    <row r="176" spans="1:43" x14ac:dyDescent="0.2">
      <c r="A176" s="56">
        <v>39783</v>
      </c>
      <c r="B176" s="57">
        <v>202.1</v>
      </c>
      <c r="C176" s="58">
        <v>0.28999999999999998</v>
      </c>
      <c r="D176" s="55">
        <v>320.45999999999998</v>
      </c>
      <c r="E176" s="59">
        <v>2.39</v>
      </c>
      <c r="F176" s="55">
        <v>265.56</v>
      </c>
      <c r="G176" s="66">
        <v>41.34</v>
      </c>
      <c r="H176" s="55"/>
      <c r="I176" s="55"/>
      <c r="J176" s="55"/>
      <c r="K176" s="55"/>
      <c r="L176" s="55"/>
      <c r="M176" s="53">
        <v>115.44589999999999</v>
      </c>
      <c r="N176" s="53"/>
      <c r="O176" s="53"/>
      <c r="P176" s="69">
        <v>-0.27060000000000001</v>
      </c>
      <c r="Q176" s="70">
        <v>353.25</v>
      </c>
      <c r="R176" s="70">
        <v>85.74</v>
      </c>
      <c r="S176" s="69"/>
      <c r="T176" s="53"/>
      <c r="U176" s="56">
        <v>39722</v>
      </c>
      <c r="V176" s="53">
        <v>186.21</v>
      </c>
      <c r="W176" s="53"/>
      <c r="X176" s="53"/>
      <c r="Y176" s="53"/>
      <c r="Z176" s="53"/>
      <c r="AA176" s="56">
        <v>39722</v>
      </c>
      <c r="AB176" s="55"/>
      <c r="AC176" s="65">
        <v>320.45999999999998</v>
      </c>
      <c r="AD176" s="55">
        <v>269.98</v>
      </c>
      <c r="AE176" s="68">
        <v>4.8600000000000003</v>
      </c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</row>
    <row r="177" spans="1:43" x14ac:dyDescent="0.2">
      <c r="A177" s="56">
        <v>39814</v>
      </c>
      <c r="B177" s="57">
        <v>192.5</v>
      </c>
      <c r="C177" s="58">
        <v>0.64</v>
      </c>
      <c r="D177" s="55">
        <v>321.39</v>
      </c>
      <c r="E177" s="59">
        <v>2.31</v>
      </c>
      <c r="F177" s="55">
        <v>256.67</v>
      </c>
      <c r="G177" s="66">
        <v>43.86</v>
      </c>
      <c r="H177" s="55"/>
      <c r="I177" s="55"/>
      <c r="J177" s="55"/>
      <c r="K177" s="55"/>
      <c r="L177" s="55"/>
      <c r="M177" s="53">
        <v>115.8259</v>
      </c>
      <c r="N177" s="53"/>
      <c r="O177" s="53"/>
      <c r="P177" s="69">
        <v>-0.25750000000000001</v>
      </c>
      <c r="Q177" s="70">
        <v>315.97000000000003</v>
      </c>
      <c r="R177" s="70">
        <v>76.69</v>
      </c>
      <c r="S177" s="69"/>
      <c r="T177" s="53"/>
      <c r="U177" s="56">
        <v>39753</v>
      </c>
      <c r="V177" s="53">
        <v>188.93</v>
      </c>
      <c r="W177" s="53"/>
      <c r="X177" s="53"/>
      <c r="Y177" s="53"/>
      <c r="Z177" s="53"/>
      <c r="AA177" s="56">
        <v>39753</v>
      </c>
      <c r="AB177" s="55"/>
      <c r="AC177" s="65">
        <v>321.39</v>
      </c>
      <c r="AD177" s="55">
        <v>269.79000000000002</v>
      </c>
      <c r="AE177" s="68">
        <v>5.85</v>
      </c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</row>
    <row r="178" spans="1:43" x14ac:dyDescent="0.2">
      <c r="A178" s="56">
        <v>39845</v>
      </c>
      <c r="B178" s="57">
        <v>190.2</v>
      </c>
      <c r="C178" s="58">
        <v>0.31</v>
      </c>
      <c r="D178" s="55">
        <v>323.45</v>
      </c>
      <c r="E178" s="59">
        <v>2.31</v>
      </c>
      <c r="F178" s="55">
        <v>256.67</v>
      </c>
      <c r="G178" s="66">
        <v>41.84</v>
      </c>
      <c r="H178" s="55"/>
      <c r="I178" s="55"/>
      <c r="J178" s="55"/>
      <c r="K178" s="55"/>
      <c r="L178" s="55"/>
      <c r="M178" s="53">
        <v>116.1159</v>
      </c>
      <c r="N178" s="53"/>
      <c r="O178" s="53"/>
      <c r="P178" s="69">
        <v>-0.23400000000000001</v>
      </c>
      <c r="Q178" s="70">
        <v>252.97</v>
      </c>
      <c r="R178" s="70">
        <v>61.4</v>
      </c>
      <c r="S178" s="69"/>
      <c r="T178" s="53"/>
      <c r="U178" s="56">
        <v>39783</v>
      </c>
      <c r="V178" s="53">
        <v>202.09</v>
      </c>
      <c r="W178" s="53"/>
      <c r="X178" s="53"/>
      <c r="Y178" s="53"/>
      <c r="Z178" s="53"/>
      <c r="AA178" s="56">
        <v>39783</v>
      </c>
      <c r="AB178" s="55"/>
      <c r="AC178" s="65">
        <v>323.45</v>
      </c>
      <c r="AD178" s="55">
        <v>269.58</v>
      </c>
      <c r="AE178" s="68">
        <v>6.12</v>
      </c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</row>
    <row r="179" spans="1:43" x14ac:dyDescent="0.2">
      <c r="A179" s="56">
        <v>39873</v>
      </c>
      <c r="B179" s="57">
        <v>187.5</v>
      </c>
      <c r="C179" s="58">
        <v>0.2</v>
      </c>
      <c r="D179" s="55">
        <v>324.45</v>
      </c>
      <c r="E179" s="59">
        <v>2.31</v>
      </c>
      <c r="F179" s="55">
        <v>256.67</v>
      </c>
      <c r="G179" s="66">
        <v>46.65</v>
      </c>
      <c r="H179" s="55"/>
      <c r="I179" s="55"/>
      <c r="J179" s="55"/>
      <c r="K179" s="55"/>
      <c r="L179" s="55"/>
      <c r="M179" s="53">
        <v>116.7559</v>
      </c>
      <c r="N179" s="53"/>
      <c r="O179" s="53"/>
      <c r="P179" s="69">
        <v>6.0999999999999999E-2</v>
      </c>
      <c r="Q179" s="70">
        <v>282.58</v>
      </c>
      <c r="R179" s="70">
        <v>68.59</v>
      </c>
      <c r="S179" s="69"/>
      <c r="T179" s="53"/>
      <c r="U179" s="56">
        <v>39814</v>
      </c>
      <c r="V179" s="53">
        <v>192.49</v>
      </c>
      <c r="W179" s="53"/>
      <c r="X179" s="53"/>
      <c r="Y179" s="53"/>
      <c r="Z179" s="53"/>
      <c r="AA179" s="56">
        <v>39814</v>
      </c>
      <c r="AB179" s="55"/>
      <c r="AC179" s="65">
        <v>324.45</v>
      </c>
      <c r="AD179" s="55">
        <v>269.58</v>
      </c>
      <c r="AE179" s="68">
        <v>6.44</v>
      </c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</row>
    <row r="180" spans="1:43" x14ac:dyDescent="0.2">
      <c r="A180" s="56">
        <v>39904</v>
      </c>
      <c r="B180" s="57">
        <v>182.7</v>
      </c>
      <c r="C180" s="58">
        <v>0.55000000000000004</v>
      </c>
      <c r="D180" s="55">
        <v>325.10000000000002</v>
      </c>
      <c r="E180" s="59">
        <v>2.21</v>
      </c>
      <c r="F180" s="55">
        <v>245.56</v>
      </c>
      <c r="G180" s="66">
        <v>50.28</v>
      </c>
      <c r="H180" s="55"/>
      <c r="I180" s="55"/>
      <c r="J180" s="55"/>
      <c r="K180" s="55"/>
      <c r="L180" s="55"/>
      <c r="M180" s="53">
        <v>117.0659</v>
      </c>
      <c r="N180" s="53"/>
      <c r="O180" s="53"/>
      <c r="P180" s="69">
        <v>-4.6100000000000002E-2</v>
      </c>
      <c r="Q180" s="70">
        <v>260.47000000000003</v>
      </c>
      <c r="R180" s="70">
        <v>63.22</v>
      </c>
      <c r="S180" s="69"/>
      <c r="T180" s="53"/>
      <c r="U180" s="56">
        <v>39845</v>
      </c>
      <c r="V180" s="53">
        <v>190.16</v>
      </c>
      <c r="W180" s="53"/>
      <c r="X180" s="53"/>
      <c r="Y180" s="53"/>
      <c r="Z180" s="53"/>
      <c r="AA180" s="56">
        <v>39845</v>
      </c>
      <c r="AB180" s="55"/>
      <c r="AC180" s="65">
        <v>325.10000000000002</v>
      </c>
      <c r="AD180" s="55">
        <v>269.5</v>
      </c>
      <c r="AE180" s="68">
        <v>6.23</v>
      </c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</row>
    <row r="181" spans="1:43" x14ac:dyDescent="0.2">
      <c r="A181" s="56">
        <v>39934</v>
      </c>
      <c r="B181" s="57">
        <v>172.5</v>
      </c>
      <c r="C181" s="58">
        <v>0.6</v>
      </c>
      <c r="D181" s="55">
        <v>326.89</v>
      </c>
      <c r="E181" s="59">
        <v>2.06</v>
      </c>
      <c r="F181" s="55">
        <v>228.89</v>
      </c>
      <c r="G181" s="66">
        <v>58.15</v>
      </c>
      <c r="H181" s="55"/>
      <c r="I181" s="55"/>
      <c r="J181" s="55"/>
      <c r="K181" s="55"/>
      <c r="L181" s="55"/>
      <c r="M181" s="53">
        <v>117.2659</v>
      </c>
      <c r="N181" s="53"/>
      <c r="O181" s="53"/>
      <c r="P181" s="69">
        <v>0.115</v>
      </c>
      <c r="Q181" s="70">
        <v>288.70999999999998</v>
      </c>
      <c r="R181" s="70">
        <v>70.08</v>
      </c>
      <c r="S181" s="69"/>
      <c r="T181" s="53"/>
      <c r="U181" s="56">
        <v>39873</v>
      </c>
      <c r="V181" s="53">
        <v>187.48</v>
      </c>
      <c r="W181" s="53"/>
      <c r="X181" s="53"/>
      <c r="Y181" s="53"/>
      <c r="Z181" s="53"/>
      <c r="AA181" s="56">
        <v>39873</v>
      </c>
      <c r="AB181" s="55"/>
      <c r="AC181" s="65">
        <v>326.89</v>
      </c>
      <c r="AD181" s="55">
        <v>267.92</v>
      </c>
      <c r="AE181" s="68">
        <v>6.19</v>
      </c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</row>
    <row r="182" spans="1:43" x14ac:dyDescent="0.2">
      <c r="A182" s="56">
        <v>39965</v>
      </c>
      <c r="B182" s="57">
        <v>166.8</v>
      </c>
      <c r="C182" s="58">
        <v>0.42</v>
      </c>
      <c r="D182" s="55">
        <v>328.85</v>
      </c>
      <c r="E182" s="59">
        <v>1.96</v>
      </c>
      <c r="F182" s="55">
        <v>217.78</v>
      </c>
      <c r="G182" s="66">
        <v>69.150000000000006</v>
      </c>
      <c r="H182" s="55"/>
      <c r="I182" s="55"/>
      <c r="J182" s="55"/>
      <c r="K182" s="55"/>
      <c r="L182" s="55"/>
      <c r="M182" s="53">
        <v>117.8159</v>
      </c>
      <c r="N182" s="53"/>
      <c r="O182" s="53"/>
      <c r="P182" s="69">
        <v>7.7799999999999994E-2</v>
      </c>
      <c r="Q182" s="70">
        <v>308.37</v>
      </c>
      <c r="R182" s="70">
        <v>74.849999999999994</v>
      </c>
      <c r="S182" s="69"/>
      <c r="T182" s="53"/>
      <c r="U182" s="56">
        <v>39904</v>
      </c>
      <c r="V182" s="53">
        <v>182.72</v>
      </c>
      <c r="W182" s="53"/>
      <c r="X182" s="53"/>
      <c r="Y182" s="53"/>
      <c r="Z182" s="53"/>
      <c r="AA182" s="56">
        <v>39904</v>
      </c>
      <c r="AB182" s="55"/>
      <c r="AC182" s="65">
        <v>328.85</v>
      </c>
      <c r="AD182" s="55">
        <v>265.5</v>
      </c>
      <c r="AE182" s="68">
        <v>6.13</v>
      </c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</row>
    <row r="183" spans="1:43" x14ac:dyDescent="0.2">
      <c r="A183" s="56">
        <v>39995</v>
      </c>
      <c r="B183" s="57">
        <v>164.4</v>
      </c>
      <c r="C183" s="58">
        <v>0.23</v>
      </c>
      <c r="D183" s="55">
        <v>330.23</v>
      </c>
      <c r="E183" s="59">
        <v>1.93</v>
      </c>
      <c r="F183" s="55">
        <v>214.44</v>
      </c>
      <c r="G183" s="66">
        <v>64.67</v>
      </c>
      <c r="H183" s="55"/>
      <c r="I183" s="55"/>
      <c r="J183" s="55"/>
      <c r="K183" s="55"/>
      <c r="L183" s="55"/>
      <c r="M183" s="53">
        <v>118.41589999999999</v>
      </c>
      <c r="N183" s="53"/>
      <c r="O183" s="53"/>
      <c r="P183" s="69">
        <v>0.1565</v>
      </c>
      <c r="Q183" s="70">
        <v>338.73</v>
      </c>
      <c r="R183" s="70">
        <v>82.22</v>
      </c>
      <c r="S183" s="69"/>
      <c r="T183" s="53"/>
      <c r="U183" s="56">
        <v>39934</v>
      </c>
      <c r="V183" s="53">
        <v>172.45</v>
      </c>
      <c r="W183" s="53"/>
      <c r="X183" s="53"/>
      <c r="Y183" s="53"/>
      <c r="Z183" s="53"/>
      <c r="AA183" s="56">
        <v>39934</v>
      </c>
      <c r="AB183" s="55"/>
      <c r="AC183" s="65">
        <v>330.23</v>
      </c>
      <c r="AD183" s="55">
        <v>263.58</v>
      </c>
      <c r="AE183" s="68">
        <v>5.83</v>
      </c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</row>
    <row r="184" spans="1:43" x14ac:dyDescent="0.2">
      <c r="A184" s="56">
        <v>40026</v>
      </c>
      <c r="B184" s="57">
        <v>157.5</v>
      </c>
      <c r="C184" s="58">
        <v>0.08</v>
      </c>
      <c r="D184" s="55">
        <v>330.99</v>
      </c>
      <c r="E184" s="59">
        <v>1.85</v>
      </c>
      <c r="F184" s="55">
        <v>205.56</v>
      </c>
      <c r="G184" s="66">
        <v>71.63</v>
      </c>
      <c r="H184" s="55"/>
      <c r="I184" s="55"/>
      <c r="J184" s="55"/>
      <c r="K184" s="55"/>
      <c r="L184" s="55"/>
      <c r="M184" s="53">
        <v>118.8359</v>
      </c>
      <c r="N184" s="53"/>
      <c r="O184" s="53"/>
      <c r="P184" s="69">
        <v>0.18920000000000001</v>
      </c>
      <c r="Q184" s="70">
        <v>373.82</v>
      </c>
      <c r="R184" s="70">
        <v>90.73</v>
      </c>
      <c r="S184" s="69"/>
      <c r="T184" s="53"/>
      <c r="U184" s="56">
        <v>39965</v>
      </c>
      <c r="V184" s="53">
        <v>166.79</v>
      </c>
      <c r="W184" s="53"/>
      <c r="X184" s="53"/>
      <c r="Y184" s="53"/>
      <c r="Z184" s="53"/>
      <c r="AA184" s="56">
        <v>39965</v>
      </c>
      <c r="AB184" s="55"/>
      <c r="AC184" s="65">
        <v>330.99</v>
      </c>
      <c r="AD184" s="55">
        <v>262.42</v>
      </c>
      <c r="AE184" s="68">
        <v>5.41</v>
      </c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</row>
    <row r="185" spans="1:43" x14ac:dyDescent="0.2">
      <c r="A185" s="56">
        <v>40057</v>
      </c>
      <c r="B185" s="57">
        <v>156.5</v>
      </c>
      <c r="C185" s="58">
        <v>0.16</v>
      </c>
      <c r="D185" s="55">
        <v>331.25</v>
      </c>
      <c r="E185" s="59">
        <v>1.82</v>
      </c>
      <c r="F185" s="55">
        <v>202.22</v>
      </c>
      <c r="G185" s="66">
        <v>68.349999999999994</v>
      </c>
      <c r="H185" s="55"/>
      <c r="I185" s="55"/>
      <c r="J185" s="55"/>
      <c r="K185" s="55"/>
      <c r="L185" s="55"/>
      <c r="M185" s="53">
        <v>119.0659</v>
      </c>
      <c r="N185" s="53"/>
      <c r="O185" s="53"/>
      <c r="P185" s="69">
        <v>-6.4799999999999996E-2</v>
      </c>
      <c r="Q185" s="70">
        <v>330.74</v>
      </c>
      <c r="R185" s="70">
        <v>80.28</v>
      </c>
      <c r="S185" s="69"/>
      <c r="T185" s="53"/>
      <c r="U185" s="56">
        <v>39995</v>
      </c>
      <c r="V185" s="53">
        <v>164.37</v>
      </c>
      <c r="W185" s="53"/>
      <c r="X185" s="53"/>
      <c r="Y185" s="53"/>
      <c r="Z185" s="53"/>
      <c r="AA185" s="56">
        <v>39995</v>
      </c>
      <c r="AB185" s="55"/>
      <c r="AC185" s="65">
        <v>331.25</v>
      </c>
      <c r="AD185" s="55">
        <v>260.93</v>
      </c>
      <c r="AE185" s="68">
        <v>5.1100000000000003</v>
      </c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</row>
    <row r="186" spans="1:43" x14ac:dyDescent="0.2">
      <c r="A186" s="56">
        <v>40087</v>
      </c>
      <c r="B186" s="57">
        <v>150.80000000000001</v>
      </c>
      <c r="C186" s="58">
        <v>0.24</v>
      </c>
      <c r="D186" s="55">
        <v>331.78</v>
      </c>
      <c r="E186" s="59">
        <v>1.74</v>
      </c>
      <c r="F186" s="55">
        <v>193.33</v>
      </c>
      <c r="G186" s="66">
        <v>74.08</v>
      </c>
      <c r="H186" s="55"/>
      <c r="I186" s="55"/>
      <c r="J186" s="55"/>
      <c r="K186" s="55"/>
      <c r="L186" s="55"/>
      <c r="M186" s="53">
        <v>119.1459</v>
      </c>
      <c r="N186" s="53"/>
      <c r="O186" s="53"/>
      <c r="P186" s="69">
        <v>0.1076</v>
      </c>
      <c r="Q186" s="70">
        <v>357.66</v>
      </c>
      <c r="R186" s="70">
        <v>86.81</v>
      </c>
      <c r="S186" s="69"/>
      <c r="T186" s="53"/>
      <c r="U186" s="56">
        <v>40026</v>
      </c>
      <c r="V186" s="53">
        <v>157.47</v>
      </c>
      <c r="W186" s="53"/>
      <c r="X186" s="53"/>
      <c r="Y186" s="53"/>
      <c r="Z186" s="53"/>
      <c r="AA186" s="56">
        <v>40026</v>
      </c>
      <c r="AB186" s="55"/>
      <c r="AC186" s="65">
        <v>331.78</v>
      </c>
      <c r="AD186" s="55">
        <v>258.70999999999998</v>
      </c>
      <c r="AE186" s="68">
        <v>4.99</v>
      </c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</row>
    <row r="187" spans="1:43" x14ac:dyDescent="0.2">
      <c r="A187" s="56">
        <v>40118</v>
      </c>
      <c r="B187" s="57">
        <v>151.1</v>
      </c>
      <c r="C187" s="58">
        <v>0.37</v>
      </c>
      <c r="D187" s="55">
        <v>332.58</v>
      </c>
      <c r="E187" s="59">
        <v>1.73</v>
      </c>
      <c r="F187" s="55">
        <v>192.22</v>
      </c>
      <c r="G187" s="66">
        <v>77.55</v>
      </c>
      <c r="H187" s="55"/>
      <c r="I187" s="55"/>
      <c r="J187" s="55"/>
      <c r="K187" s="55"/>
      <c r="L187" s="55"/>
      <c r="M187" s="53">
        <v>119.30589999999999</v>
      </c>
      <c r="N187" s="53"/>
      <c r="O187" s="53"/>
      <c r="P187" s="69">
        <v>-4.58E-2</v>
      </c>
      <c r="Q187" s="70">
        <v>325.7</v>
      </c>
      <c r="R187" s="70">
        <v>79.05</v>
      </c>
      <c r="S187" s="69"/>
      <c r="T187" s="53"/>
      <c r="U187" s="56">
        <v>40057</v>
      </c>
      <c r="V187" s="53">
        <v>156.53</v>
      </c>
      <c r="W187" s="53"/>
      <c r="X187" s="53"/>
      <c r="Y187" s="53"/>
      <c r="Z187" s="53"/>
      <c r="AA187" s="56">
        <v>40057</v>
      </c>
      <c r="AB187" s="55"/>
      <c r="AC187" s="65">
        <v>332.58</v>
      </c>
      <c r="AD187" s="55">
        <v>257.58</v>
      </c>
      <c r="AE187" s="68">
        <v>4.7699999999999996</v>
      </c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</row>
    <row r="188" spans="1:43" x14ac:dyDescent="0.2">
      <c r="A188" s="56">
        <v>40148</v>
      </c>
      <c r="B188" s="57">
        <v>152</v>
      </c>
      <c r="C188" s="58">
        <v>0.24</v>
      </c>
      <c r="D188" s="55">
        <v>333.81</v>
      </c>
      <c r="E188" s="59">
        <v>1.75</v>
      </c>
      <c r="F188" s="55">
        <v>194.44</v>
      </c>
      <c r="G188" s="66">
        <v>74.88</v>
      </c>
      <c r="H188" s="55"/>
      <c r="I188" s="55"/>
      <c r="J188" s="55"/>
      <c r="K188" s="55"/>
      <c r="L188" s="55"/>
      <c r="M188" s="53">
        <v>119.5459</v>
      </c>
      <c r="N188" s="53"/>
      <c r="O188" s="53"/>
      <c r="P188" s="69">
        <v>8.3799999999999999E-2</v>
      </c>
      <c r="Q188" s="70">
        <v>346.69</v>
      </c>
      <c r="R188" s="70">
        <v>84.15</v>
      </c>
      <c r="S188" s="69"/>
      <c r="T188" s="53"/>
      <c r="U188" s="56">
        <v>40087</v>
      </c>
      <c r="V188" s="53">
        <v>150.82</v>
      </c>
      <c r="W188" s="53"/>
      <c r="X188" s="53"/>
      <c r="Y188" s="53"/>
      <c r="Z188" s="53"/>
      <c r="AA188" s="56">
        <v>40087</v>
      </c>
      <c r="AB188" s="55"/>
      <c r="AC188" s="65">
        <v>333.81</v>
      </c>
      <c r="AD188" s="55">
        <v>257.14</v>
      </c>
      <c r="AE188" s="68">
        <v>4.68</v>
      </c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</row>
    <row r="189" spans="1:43" x14ac:dyDescent="0.2">
      <c r="A189" s="56">
        <v>40179</v>
      </c>
      <c r="B189" s="57">
        <v>153.5</v>
      </c>
      <c r="C189" s="58">
        <v>0.88</v>
      </c>
      <c r="D189" s="55">
        <v>334.61</v>
      </c>
      <c r="E189" s="59">
        <v>1.78</v>
      </c>
      <c r="F189" s="55">
        <v>197.78</v>
      </c>
      <c r="G189" s="66">
        <v>77.12</v>
      </c>
      <c r="H189" s="55"/>
      <c r="I189" s="55"/>
      <c r="J189" s="55"/>
      <c r="K189" s="55"/>
      <c r="L189" s="55"/>
      <c r="M189" s="53">
        <v>119.91589999999999</v>
      </c>
      <c r="N189" s="53"/>
      <c r="O189" s="53"/>
      <c r="P189" s="69">
        <v>4.6800000000000001E-2</v>
      </c>
      <c r="Q189" s="70">
        <v>346.39</v>
      </c>
      <c r="R189" s="70">
        <v>84.07</v>
      </c>
      <c r="S189" s="69"/>
      <c r="T189" s="53"/>
      <c r="U189" s="56">
        <v>40118</v>
      </c>
      <c r="V189" s="53">
        <v>151.08000000000001</v>
      </c>
      <c r="W189" s="53"/>
      <c r="X189" s="53"/>
      <c r="Y189" s="53"/>
      <c r="Z189" s="53"/>
      <c r="AA189" s="56">
        <v>40118</v>
      </c>
      <c r="AB189" s="55"/>
      <c r="AC189" s="65">
        <v>334.61</v>
      </c>
      <c r="AD189" s="55">
        <v>256.7</v>
      </c>
      <c r="AE189" s="68">
        <v>4.47</v>
      </c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</row>
    <row r="190" spans="1:43" x14ac:dyDescent="0.2">
      <c r="A190" s="56">
        <v>40210</v>
      </c>
      <c r="B190" s="57">
        <v>156.19999999999999</v>
      </c>
      <c r="C190" s="58">
        <v>0.7</v>
      </c>
      <c r="D190" s="55">
        <v>337.56</v>
      </c>
      <c r="E190" s="59">
        <v>1.84</v>
      </c>
      <c r="F190" s="55">
        <v>204.44</v>
      </c>
      <c r="G190" s="66">
        <v>74.760000000000005</v>
      </c>
      <c r="H190" s="55"/>
      <c r="I190" s="55"/>
      <c r="J190" s="55"/>
      <c r="K190" s="55"/>
      <c r="L190" s="55"/>
      <c r="M190" s="53">
        <v>120.1559</v>
      </c>
      <c r="N190" s="53"/>
      <c r="O190" s="53"/>
      <c r="P190" s="69">
        <v>-3.44E-2</v>
      </c>
      <c r="Q190" s="70">
        <v>330.88</v>
      </c>
      <c r="R190" s="70">
        <v>80.31</v>
      </c>
      <c r="S190" s="69"/>
      <c r="T190" s="53"/>
      <c r="U190" s="56">
        <v>40148</v>
      </c>
      <c r="V190" s="53">
        <v>152.04</v>
      </c>
      <c r="W190" s="53"/>
      <c r="X190" s="53"/>
      <c r="Y190" s="53"/>
      <c r="Z190" s="53"/>
      <c r="AA190" s="56">
        <v>40148</v>
      </c>
      <c r="AB190" s="55"/>
      <c r="AC190" s="65">
        <v>337.56</v>
      </c>
      <c r="AD190" s="55">
        <v>255.43</v>
      </c>
      <c r="AE190" s="68">
        <v>4.42</v>
      </c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</row>
    <row r="191" spans="1:43" x14ac:dyDescent="0.2">
      <c r="A191" s="56">
        <v>40238</v>
      </c>
      <c r="B191" s="57">
        <v>151.19999999999999</v>
      </c>
      <c r="C191" s="58">
        <v>0.71</v>
      </c>
      <c r="D191" s="55">
        <v>339.92</v>
      </c>
      <c r="E191" s="59">
        <v>1.79</v>
      </c>
      <c r="F191" s="55">
        <v>198.89</v>
      </c>
      <c r="G191" s="66">
        <v>79.3</v>
      </c>
      <c r="H191" s="55"/>
      <c r="I191" s="55"/>
      <c r="J191" s="55"/>
      <c r="K191" s="55"/>
      <c r="L191" s="55"/>
      <c r="M191" s="53">
        <v>121.0359</v>
      </c>
      <c r="N191" s="53"/>
      <c r="O191" s="53"/>
      <c r="P191" s="69">
        <v>2.9899999999999999E-2</v>
      </c>
      <c r="Q191" s="70">
        <v>342.22</v>
      </c>
      <c r="R191" s="70">
        <v>83.06</v>
      </c>
      <c r="S191" s="69"/>
      <c r="T191" s="53"/>
      <c r="U191" s="56">
        <v>40179</v>
      </c>
      <c r="V191" s="53">
        <v>153.49</v>
      </c>
      <c r="W191" s="53"/>
      <c r="X191" s="53"/>
      <c r="Y191" s="53"/>
      <c r="Z191" s="53"/>
      <c r="AA191" s="56">
        <v>40179</v>
      </c>
      <c r="AB191" s="55"/>
      <c r="AC191" s="65">
        <v>339.92</v>
      </c>
      <c r="AD191" s="55">
        <v>253.57</v>
      </c>
      <c r="AE191" s="68">
        <v>4.4400000000000004</v>
      </c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</row>
    <row r="192" spans="1:43" x14ac:dyDescent="0.2">
      <c r="A192" s="56">
        <v>40269</v>
      </c>
      <c r="B192" s="57">
        <v>148.30000000000001</v>
      </c>
      <c r="C192" s="58">
        <v>0.73</v>
      </c>
      <c r="D192" s="55">
        <v>342.33</v>
      </c>
      <c r="E192" s="59">
        <v>1.76</v>
      </c>
      <c r="F192" s="55">
        <v>195.56</v>
      </c>
      <c r="G192" s="66">
        <v>84.18</v>
      </c>
      <c r="H192" s="55"/>
      <c r="I192" s="55"/>
      <c r="J192" s="55"/>
      <c r="K192" s="55"/>
      <c r="L192" s="55"/>
      <c r="M192" s="53">
        <v>121.7359</v>
      </c>
      <c r="N192" s="53"/>
      <c r="O192" s="53"/>
      <c r="P192" s="69">
        <v>-3.0599999999999999E-2</v>
      </c>
      <c r="Q192" s="70">
        <v>335.76</v>
      </c>
      <c r="R192" s="70">
        <v>81.5</v>
      </c>
      <c r="S192" s="69"/>
      <c r="T192" s="53"/>
      <c r="U192" s="56">
        <v>40210</v>
      </c>
      <c r="V192" s="53">
        <v>156.24</v>
      </c>
      <c r="W192" s="53"/>
      <c r="X192" s="53"/>
      <c r="Y192" s="53"/>
      <c r="Z192" s="53"/>
      <c r="AA192" s="56">
        <v>40210</v>
      </c>
      <c r="AB192" s="55"/>
      <c r="AC192" s="65">
        <v>342.33</v>
      </c>
      <c r="AD192" s="55">
        <v>252.31</v>
      </c>
      <c r="AE192" s="68">
        <v>4.49</v>
      </c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</row>
    <row r="193" spans="1:43" x14ac:dyDescent="0.2">
      <c r="A193" s="56">
        <v>40299</v>
      </c>
      <c r="B193" s="57">
        <v>149.30000000000001</v>
      </c>
      <c r="C193" s="58">
        <v>0.43</v>
      </c>
      <c r="D193" s="55">
        <v>344.83</v>
      </c>
      <c r="E193" s="59">
        <v>1.81</v>
      </c>
      <c r="F193" s="55">
        <v>201.11</v>
      </c>
      <c r="G193" s="66">
        <v>75.62</v>
      </c>
      <c r="H193" s="55"/>
      <c r="I193" s="55"/>
      <c r="J193" s="55"/>
      <c r="K193" s="55"/>
      <c r="L193" s="55"/>
      <c r="M193" s="53">
        <v>122.44589999999999</v>
      </c>
      <c r="N193" s="53"/>
      <c r="O193" s="53"/>
      <c r="P193" s="69">
        <v>6.0699999999999997E-2</v>
      </c>
      <c r="Q193" s="70">
        <v>366.69</v>
      </c>
      <c r="R193" s="70">
        <v>89</v>
      </c>
      <c r="S193" s="69"/>
      <c r="T193" s="53"/>
      <c r="U193" s="56">
        <v>40238</v>
      </c>
      <c r="V193" s="53">
        <v>151.22</v>
      </c>
      <c r="W193" s="53"/>
      <c r="X193" s="53"/>
      <c r="Y193" s="53"/>
      <c r="Z193" s="53"/>
      <c r="AA193" s="56">
        <v>40238</v>
      </c>
      <c r="AB193" s="55"/>
      <c r="AC193" s="65">
        <v>344.83</v>
      </c>
      <c r="AD193" s="55">
        <v>251.31</v>
      </c>
      <c r="AE193" s="68">
        <v>4.62</v>
      </c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</row>
    <row r="194" spans="1:43" x14ac:dyDescent="0.2">
      <c r="A194" s="56">
        <v>40330</v>
      </c>
      <c r="B194" s="57">
        <v>147.19999999999999</v>
      </c>
      <c r="C194" s="58">
        <v>-0.11</v>
      </c>
      <c r="D194" s="55">
        <v>346.32</v>
      </c>
      <c r="E194" s="59">
        <v>1.81</v>
      </c>
      <c r="F194" s="55">
        <v>201.11</v>
      </c>
      <c r="G194" s="66">
        <v>74.73</v>
      </c>
      <c r="H194" s="55"/>
      <c r="I194" s="55"/>
      <c r="J194" s="55"/>
      <c r="K194" s="55"/>
      <c r="L194" s="55"/>
      <c r="M194" s="53">
        <v>123.1759</v>
      </c>
      <c r="N194" s="53"/>
      <c r="O194" s="53"/>
      <c r="P194" s="69">
        <v>6.1499999999999999E-2</v>
      </c>
      <c r="Q194" s="70">
        <v>377.13</v>
      </c>
      <c r="R194" s="70">
        <v>91.54</v>
      </c>
      <c r="S194" s="69"/>
      <c r="T194" s="53"/>
      <c r="U194" s="56">
        <v>40269</v>
      </c>
      <c r="V194" s="53">
        <v>148.34</v>
      </c>
      <c r="W194" s="53"/>
      <c r="X194" s="53"/>
      <c r="Y194" s="53"/>
      <c r="Z194" s="53"/>
      <c r="AA194" s="56">
        <v>40269</v>
      </c>
      <c r="AB194" s="55"/>
      <c r="AC194" s="65">
        <v>346.32</v>
      </c>
      <c r="AD194" s="55">
        <v>250.28</v>
      </c>
      <c r="AE194" s="68">
        <v>4.4800000000000004</v>
      </c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</row>
    <row r="195" spans="1:43" x14ac:dyDescent="0.2">
      <c r="A195" s="56">
        <v>40360</v>
      </c>
      <c r="B195" s="57">
        <v>146.69999999999999</v>
      </c>
      <c r="C195" s="58">
        <v>-7.0000000000000007E-2</v>
      </c>
      <c r="D195" s="55">
        <v>345.93</v>
      </c>
      <c r="E195" s="59">
        <v>1.77</v>
      </c>
      <c r="F195" s="55">
        <v>196.67</v>
      </c>
      <c r="G195" s="66">
        <v>74.58</v>
      </c>
      <c r="H195" s="55"/>
      <c r="I195" s="55"/>
      <c r="J195" s="55"/>
      <c r="K195" s="55"/>
      <c r="L195" s="55"/>
      <c r="M195" s="53">
        <v>123.60590000000001</v>
      </c>
      <c r="N195" s="53"/>
      <c r="O195" s="53"/>
      <c r="P195" s="69">
        <v>-0.1017</v>
      </c>
      <c r="Q195" s="70">
        <v>331.21</v>
      </c>
      <c r="R195" s="70">
        <v>80.39</v>
      </c>
      <c r="S195" s="69"/>
      <c r="T195" s="53"/>
      <c r="U195" s="56">
        <v>40299</v>
      </c>
      <c r="V195" s="53">
        <v>149.27000000000001</v>
      </c>
      <c r="W195" s="53"/>
      <c r="X195" s="53"/>
      <c r="Y195" s="53"/>
      <c r="Z195" s="53"/>
      <c r="AA195" s="56">
        <v>40299</v>
      </c>
      <c r="AB195" s="55"/>
      <c r="AC195" s="65">
        <v>345.93</v>
      </c>
      <c r="AD195" s="55">
        <v>248.86</v>
      </c>
      <c r="AE195" s="68">
        <v>4.38</v>
      </c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</row>
    <row r="196" spans="1:43" x14ac:dyDescent="0.2">
      <c r="A196" s="56">
        <v>40391</v>
      </c>
      <c r="B196" s="57">
        <v>147</v>
      </c>
      <c r="C196" s="58">
        <v>-7.0000000000000007E-2</v>
      </c>
      <c r="D196" s="55">
        <v>345.69</v>
      </c>
      <c r="E196" s="59">
        <v>1.76</v>
      </c>
      <c r="F196" s="55">
        <v>195.56</v>
      </c>
      <c r="G196" s="66">
        <v>75.83</v>
      </c>
      <c r="H196" s="55"/>
      <c r="I196" s="55"/>
      <c r="J196" s="55"/>
      <c r="K196" s="55"/>
      <c r="L196" s="55"/>
      <c r="M196" s="53">
        <v>123.49590000000001</v>
      </c>
      <c r="N196" s="53"/>
      <c r="O196" s="53"/>
      <c r="P196" s="69">
        <v>-1.18E-2</v>
      </c>
      <c r="Q196" s="70">
        <v>335.31</v>
      </c>
      <c r="R196" s="70">
        <v>81.39</v>
      </c>
      <c r="S196" s="69"/>
      <c r="T196" s="53"/>
      <c r="U196" s="56">
        <v>40330</v>
      </c>
      <c r="V196" s="53">
        <v>147.22</v>
      </c>
      <c r="W196" s="53"/>
      <c r="X196" s="53"/>
      <c r="Y196" s="53"/>
      <c r="Z196" s="53"/>
      <c r="AA196" s="56">
        <v>40330</v>
      </c>
      <c r="AB196" s="55"/>
      <c r="AC196" s="65">
        <v>345.69</v>
      </c>
      <c r="AD196" s="55">
        <v>247.9</v>
      </c>
      <c r="AE196" s="68">
        <v>4.49</v>
      </c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</row>
    <row r="197" spans="1:43" x14ac:dyDescent="0.2">
      <c r="A197" s="56">
        <v>40422</v>
      </c>
      <c r="B197" s="57">
        <v>144.6</v>
      </c>
      <c r="C197" s="58">
        <v>0.54</v>
      </c>
      <c r="D197" s="55">
        <v>345.45</v>
      </c>
      <c r="E197" s="59">
        <v>1.72</v>
      </c>
      <c r="F197" s="55">
        <v>191.11</v>
      </c>
      <c r="G197" s="66">
        <v>76.12</v>
      </c>
      <c r="H197" s="55"/>
      <c r="I197" s="55"/>
      <c r="J197" s="55"/>
      <c r="K197" s="55"/>
      <c r="L197" s="55"/>
      <c r="M197" s="53">
        <v>123.4259</v>
      </c>
      <c r="N197" s="53"/>
      <c r="O197" s="53"/>
      <c r="P197" s="69">
        <v>-2E-3</v>
      </c>
      <c r="Q197" s="70">
        <v>331.88</v>
      </c>
      <c r="R197" s="70">
        <v>80.55</v>
      </c>
      <c r="S197" s="69"/>
      <c r="T197" s="53"/>
      <c r="U197" s="56">
        <v>40360</v>
      </c>
      <c r="V197" s="53">
        <v>146.72999999999999</v>
      </c>
      <c r="W197" s="53"/>
      <c r="X197" s="53"/>
      <c r="Y197" s="53"/>
      <c r="Z197" s="53"/>
      <c r="AA197" s="56">
        <v>40360</v>
      </c>
      <c r="AB197" s="55"/>
      <c r="AC197" s="65">
        <v>345.45</v>
      </c>
      <c r="AD197" s="55">
        <v>245.86</v>
      </c>
      <c r="AE197" s="68">
        <v>4.45</v>
      </c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</row>
    <row r="198" spans="1:43" x14ac:dyDescent="0.2">
      <c r="A198" s="56">
        <v>40452</v>
      </c>
      <c r="B198" s="57">
        <v>144.9</v>
      </c>
      <c r="C198" s="58">
        <v>0.92</v>
      </c>
      <c r="D198" s="55">
        <v>347.32</v>
      </c>
      <c r="E198" s="59">
        <v>1.69</v>
      </c>
      <c r="F198" s="55">
        <v>187.78</v>
      </c>
      <c r="G198" s="66">
        <v>81.72</v>
      </c>
      <c r="H198" s="55"/>
      <c r="I198" s="55"/>
      <c r="J198" s="55"/>
      <c r="K198" s="55"/>
      <c r="L198" s="55"/>
      <c r="M198" s="53">
        <v>123.35590000000001</v>
      </c>
      <c r="N198" s="53"/>
      <c r="O198" s="53"/>
      <c r="P198" s="69">
        <v>1.6799999999999999E-2</v>
      </c>
      <c r="Q198" s="70">
        <v>328.21</v>
      </c>
      <c r="R198" s="70">
        <v>79.66</v>
      </c>
      <c r="S198" s="69"/>
      <c r="T198" s="53"/>
      <c r="U198" s="56">
        <v>40391</v>
      </c>
      <c r="V198" s="53">
        <v>147</v>
      </c>
      <c r="W198" s="53"/>
      <c r="X198" s="53"/>
      <c r="Y198" s="53"/>
      <c r="Z198" s="53"/>
      <c r="AA198" s="56">
        <v>40391</v>
      </c>
      <c r="AB198" s="55"/>
      <c r="AC198" s="65">
        <v>347.32</v>
      </c>
      <c r="AD198" s="55">
        <v>244.53</v>
      </c>
      <c r="AE198" s="68">
        <v>4.33</v>
      </c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</row>
    <row r="199" spans="1:43" x14ac:dyDescent="0.2">
      <c r="A199" s="56">
        <v>40483</v>
      </c>
      <c r="B199" s="57">
        <v>146.9</v>
      </c>
      <c r="C199" s="58">
        <v>1.03</v>
      </c>
      <c r="D199" s="55">
        <v>350.51</v>
      </c>
      <c r="E199" s="59">
        <v>1.71</v>
      </c>
      <c r="F199" s="55">
        <v>190</v>
      </c>
      <c r="G199" s="66">
        <v>84.53</v>
      </c>
      <c r="H199" s="55"/>
      <c r="I199" s="55"/>
      <c r="J199" s="55"/>
      <c r="K199" s="55"/>
      <c r="L199" s="55"/>
      <c r="M199" s="53">
        <v>123.8959</v>
      </c>
      <c r="N199" s="53"/>
      <c r="O199" s="53"/>
      <c r="P199" s="69">
        <v>3.8E-3</v>
      </c>
      <c r="Q199" s="70">
        <v>326.39999999999998</v>
      </c>
      <c r="R199" s="70">
        <v>79.22</v>
      </c>
      <c r="S199" s="69"/>
      <c r="T199" s="53"/>
      <c r="U199" s="56">
        <v>40422</v>
      </c>
      <c r="V199" s="53">
        <v>144.57</v>
      </c>
      <c r="W199" s="53"/>
      <c r="X199" s="53"/>
      <c r="Y199" s="53"/>
      <c r="Z199" s="53"/>
      <c r="AA199" s="56">
        <v>40422</v>
      </c>
      <c r="AB199" s="55"/>
      <c r="AC199" s="65">
        <v>350.51</v>
      </c>
      <c r="AD199" s="55">
        <v>243.63</v>
      </c>
      <c r="AE199" s="68">
        <v>4.29</v>
      </c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</row>
    <row r="200" spans="1:43" x14ac:dyDescent="0.2">
      <c r="A200" s="56">
        <v>40513</v>
      </c>
      <c r="B200" s="57">
        <v>143.30000000000001</v>
      </c>
      <c r="C200" s="58">
        <v>0.6</v>
      </c>
      <c r="D200" s="55">
        <v>354.12</v>
      </c>
      <c r="E200" s="59">
        <v>1.69</v>
      </c>
      <c r="F200" s="55">
        <v>187.78</v>
      </c>
      <c r="G200" s="66">
        <v>90.01</v>
      </c>
      <c r="H200" s="55"/>
      <c r="I200" s="55"/>
      <c r="J200" s="55"/>
      <c r="K200" s="55"/>
      <c r="L200" s="55"/>
      <c r="M200" s="53">
        <v>124.8159</v>
      </c>
      <c r="N200" s="53"/>
      <c r="O200" s="53"/>
      <c r="P200" s="69">
        <v>7.3599999999999999E-2</v>
      </c>
      <c r="Q200" s="70">
        <v>341.12</v>
      </c>
      <c r="R200" s="70">
        <v>82.8</v>
      </c>
      <c r="S200" s="69"/>
      <c r="T200" s="53"/>
      <c r="U200" s="56">
        <v>40452</v>
      </c>
      <c r="V200" s="53">
        <v>144.91999999999999</v>
      </c>
      <c r="W200" s="53"/>
      <c r="X200" s="53"/>
      <c r="Y200" s="53"/>
      <c r="Z200" s="53"/>
      <c r="AA200" s="56">
        <v>40452</v>
      </c>
      <c r="AB200" s="55"/>
      <c r="AC200" s="65">
        <v>354.12</v>
      </c>
      <c r="AD200" s="55">
        <v>242.69</v>
      </c>
      <c r="AE200" s="68">
        <v>4.17</v>
      </c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</row>
    <row r="201" spans="1:43" x14ac:dyDescent="0.2">
      <c r="A201" s="56">
        <v>40544</v>
      </c>
      <c r="B201" s="57">
        <v>143.30000000000001</v>
      </c>
      <c r="C201" s="58">
        <v>0.94</v>
      </c>
      <c r="D201" s="55">
        <v>356.25</v>
      </c>
      <c r="E201" s="59">
        <v>1.67</v>
      </c>
      <c r="F201" s="55">
        <v>185.56</v>
      </c>
      <c r="G201" s="66">
        <v>92.69</v>
      </c>
      <c r="H201" s="55"/>
      <c r="I201" s="55"/>
      <c r="J201" s="55"/>
      <c r="K201" s="55"/>
      <c r="L201" s="55"/>
      <c r="M201" s="53">
        <v>125.8459</v>
      </c>
      <c r="N201" s="53"/>
      <c r="O201" s="53"/>
      <c r="P201" s="69">
        <v>3.44E-2</v>
      </c>
      <c r="Q201" s="70">
        <v>343.87</v>
      </c>
      <c r="R201" s="70">
        <v>83.46</v>
      </c>
      <c r="S201" s="69"/>
      <c r="T201" s="53"/>
      <c r="U201" s="56">
        <v>40483</v>
      </c>
      <c r="V201" s="53">
        <v>146.88999999999999</v>
      </c>
      <c r="W201" s="53"/>
      <c r="X201" s="53"/>
      <c r="Y201" s="53"/>
      <c r="Z201" s="53"/>
      <c r="AA201" s="56">
        <v>40483</v>
      </c>
      <c r="AB201" s="55"/>
      <c r="AC201" s="65">
        <v>356.25</v>
      </c>
      <c r="AD201" s="55">
        <v>240.71</v>
      </c>
      <c r="AE201" s="68">
        <v>4.07</v>
      </c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</row>
    <row r="202" spans="1:43" x14ac:dyDescent="0.2">
      <c r="A202" s="56">
        <v>40575</v>
      </c>
      <c r="B202" s="57">
        <v>143.6</v>
      </c>
      <c r="C202" s="58">
        <v>0.54</v>
      </c>
      <c r="D202" s="55">
        <v>359.59</v>
      </c>
      <c r="E202" s="59">
        <v>1.67</v>
      </c>
      <c r="F202" s="55">
        <v>185.56</v>
      </c>
      <c r="G202" s="66">
        <v>97.91</v>
      </c>
      <c r="H202" s="55"/>
      <c r="I202" s="55"/>
      <c r="J202" s="55"/>
      <c r="K202" s="55"/>
      <c r="L202" s="55"/>
      <c r="M202" s="53">
        <v>126.44589999999999</v>
      </c>
      <c r="N202" s="53"/>
      <c r="O202" s="53"/>
      <c r="P202" s="69">
        <v>6.4799999999999996E-2</v>
      </c>
      <c r="Q202" s="70">
        <v>369.91</v>
      </c>
      <c r="R202" s="70">
        <v>89.78</v>
      </c>
      <c r="S202" s="69"/>
      <c r="T202" s="53"/>
      <c r="U202" s="56">
        <v>40513</v>
      </c>
      <c r="V202" s="53">
        <v>143.26</v>
      </c>
      <c r="W202" s="53"/>
      <c r="X202" s="53"/>
      <c r="Y202" s="53"/>
      <c r="Z202" s="53"/>
      <c r="AA202" s="56">
        <v>40513</v>
      </c>
      <c r="AB202" s="55"/>
      <c r="AC202" s="65">
        <v>359.59</v>
      </c>
      <c r="AD202" s="55">
        <v>240.33</v>
      </c>
      <c r="AE202" s="68">
        <v>4.1100000000000003</v>
      </c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</row>
    <row r="203" spans="1:43" x14ac:dyDescent="0.2">
      <c r="A203" s="56">
        <v>40603</v>
      </c>
      <c r="B203" s="57">
        <v>144</v>
      </c>
      <c r="C203" s="58">
        <v>0.66</v>
      </c>
      <c r="D203" s="55">
        <v>361.54</v>
      </c>
      <c r="E203" s="59">
        <v>1.66</v>
      </c>
      <c r="F203" s="55">
        <v>184.44</v>
      </c>
      <c r="G203" s="66">
        <v>108.65</v>
      </c>
      <c r="H203" s="55"/>
      <c r="I203" s="55"/>
      <c r="J203" s="55"/>
      <c r="K203" s="55"/>
      <c r="L203" s="55"/>
      <c r="M203" s="53">
        <v>127.38590000000001</v>
      </c>
      <c r="N203" s="53"/>
      <c r="O203" s="53"/>
      <c r="P203" s="69">
        <v>2.98E-2</v>
      </c>
      <c r="Q203" s="70">
        <v>376.39</v>
      </c>
      <c r="R203" s="70">
        <v>91.36</v>
      </c>
      <c r="S203" s="69"/>
      <c r="T203" s="53"/>
      <c r="U203" s="56">
        <v>40544</v>
      </c>
      <c r="V203" s="53">
        <v>143.32</v>
      </c>
      <c r="W203" s="53"/>
      <c r="X203" s="53"/>
      <c r="Y203" s="53"/>
      <c r="Z203" s="53"/>
      <c r="AA203" s="56">
        <v>40544</v>
      </c>
      <c r="AB203" s="55"/>
      <c r="AC203" s="65">
        <v>361.54</v>
      </c>
      <c r="AD203" s="55">
        <v>240.28</v>
      </c>
      <c r="AE203" s="68">
        <v>4.0599999999999996</v>
      </c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</row>
    <row r="204" spans="1:43" x14ac:dyDescent="0.2">
      <c r="A204" s="56">
        <v>40634</v>
      </c>
      <c r="B204" s="57">
        <v>139.1</v>
      </c>
      <c r="C204" s="58">
        <v>0.72</v>
      </c>
      <c r="D204" s="55">
        <v>363.92</v>
      </c>
      <c r="E204" s="59">
        <v>1.59</v>
      </c>
      <c r="F204" s="55">
        <v>176.67</v>
      </c>
      <c r="G204" s="66">
        <v>116.24</v>
      </c>
      <c r="H204" s="55"/>
      <c r="I204" s="55"/>
      <c r="J204" s="55"/>
      <c r="K204" s="55"/>
      <c r="L204" s="55"/>
      <c r="M204" s="53">
        <v>127.9259</v>
      </c>
      <c r="N204" s="53"/>
      <c r="O204" s="53"/>
      <c r="P204" s="69">
        <v>5.6300000000000003E-2</v>
      </c>
      <c r="Q204" s="70">
        <v>392.73</v>
      </c>
      <c r="R204" s="70">
        <v>95.32</v>
      </c>
      <c r="S204" s="69"/>
      <c r="T204" s="53"/>
      <c r="U204" s="56">
        <v>40575</v>
      </c>
      <c r="V204" s="53">
        <v>143.6</v>
      </c>
      <c r="W204" s="53"/>
      <c r="X204" s="53"/>
      <c r="Y204" s="53"/>
      <c r="Z204" s="53"/>
      <c r="AA204" s="56">
        <v>40575</v>
      </c>
      <c r="AB204" s="55"/>
      <c r="AC204" s="65">
        <v>363.92</v>
      </c>
      <c r="AD204" s="55">
        <v>240.18</v>
      </c>
      <c r="AE204" s="68">
        <v>4.01</v>
      </c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</row>
    <row r="205" spans="1:43" x14ac:dyDescent="0.2">
      <c r="A205" s="56">
        <v>40664</v>
      </c>
      <c r="B205" s="57">
        <v>141.4</v>
      </c>
      <c r="C205" s="58">
        <v>0.56999999999999995</v>
      </c>
      <c r="D205" s="55">
        <v>366.54</v>
      </c>
      <c r="E205" s="59">
        <v>1.61</v>
      </c>
      <c r="F205" s="55">
        <v>178.89</v>
      </c>
      <c r="G205" s="66">
        <v>108.07</v>
      </c>
      <c r="H205" s="55"/>
      <c r="I205" s="55"/>
      <c r="J205" s="55"/>
      <c r="K205" s="55"/>
      <c r="L205" s="55"/>
      <c r="M205" s="53">
        <v>128.58590000000001</v>
      </c>
      <c r="N205" s="53"/>
      <c r="O205" s="53"/>
      <c r="P205" s="69">
        <v>0.10970000000000001</v>
      </c>
      <c r="Q205" s="70">
        <v>431.79</v>
      </c>
      <c r="R205" s="70">
        <v>104.8</v>
      </c>
      <c r="S205" s="69"/>
      <c r="T205" s="53"/>
      <c r="U205" s="56">
        <v>40603</v>
      </c>
      <c r="V205" s="53">
        <v>144</v>
      </c>
      <c r="W205" s="53"/>
      <c r="X205" s="53"/>
      <c r="Y205" s="53"/>
      <c r="Z205" s="53"/>
      <c r="AA205" s="56">
        <v>40603</v>
      </c>
      <c r="AB205" s="55"/>
      <c r="AC205" s="65">
        <v>366.54</v>
      </c>
      <c r="AD205" s="55">
        <v>237.97</v>
      </c>
      <c r="AE205" s="68">
        <v>3.97</v>
      </c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</row>
    <row r="206" spans="1:43" x14ac:dyDescent="0.2">
      <c r="A206" s="56">
        <v>40695</v>
      </c>
      <c r="B206" s="57">
        <v>139.30000000000001</v>
      </c>
      <c r="C206" s="58">
        <v>0.22</v>
      </c>
      <c r="D206" s="55">
        <v>368.63</v>
      </c>
      <c r="E206" s="59">
        <v>1.59</v>
      </c>
      <c r="F206" s="55">
        <v>176.67</v>
      </c>
      <c r="G206" s="66">
        <v>105.85</v>
      </c>
      <c r="H206" s="55"/>
      <c r="I206" s="55"/>
      <c r="J206" s="55"/>
      <c r="K206" s="55"/>
      <c r="L206" s="55"/>
      <c r="M206" s="53">
        <v>129.30590000000001</v>
      </c>
      <c r="N206" s="53"/>
      <c r="O206" s="53"/>
      <c r="P206" s="69">
        <v>6.9900000000000004E-2</v>
      </c>
      <c r="Q206" s="70">
        <v>452.94</v>
      </c>
      <c r="R206" s="70">
        <v>109.94</v>
      </c>
      <c r="S206" s="69"/>
      <c r="T206" s="53"/>
      <c r="U206" s="56">
        <v>40634</v>
      </c>
      <c r="V206" s="53">
        <v>139.12</v>
      </c>
      <c r="W206" s="53"/>
      <c r="X206" s="53"/>
      <c r="Y206" s="53"/>
      <c r="Z206" s="53"/>
      <c r="AA206" s="56">
        <v>40634</v>
      </c>
      <c r="AB206" s="55"/>
      <c r="AC206" s="65">
        <v>368.63</v>
      </c>
      <c r="AD206" s="55">
        <v>234.73</v>
      </c>
      <c r="AE206" s="68">
        <v>3.9</v>
      </c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</row>
    <row r="207" spans="1:43" x14ac:dyDescent="0.2">
      <c r="A207" s="56">
        <v>40725</v>
      </c>
      <c r="B207" s="57">
        <v>137.19999999999999</v>
      </c>
      <c r="C207" s="58">
        <v>0</v>
      </c>
      <c r="D207" s="55">
        <v>369.44</v>
      </c>
      <c r="E207" s="59">
        <v>1.56</v>
      </c>
      <c r="F207" s="55">
        <v>173.33</v>
      </c>
      <c r="G207" s="66">
        <v>107.92</v>
      </c>
      <c r="H207" s="55"/>
      <c r="I207" s="55"/>
      <c r="J207" s="55"/>
      <c r="K207" s="55"/>
      <c r="L207" s="55"/>
      <c r="M207" s="53">
        <v>129.8759</v>
      </c>
      <c r="N207" s="53"/>
      <c r="O207" s="53"/>
      <c r="P207" s="69">
        <v>-7.0300000000000001E-2</v>
      </c>
      <c r="Q207" s="70">
        <v>397.89</v>
      </c>
      <c r="R207" s="70">
        <v>96.58</v>
      </c>
      <c r="S207" s="69"/>
      <c r="T207" s="53"/>
      <c r="U207" s="56">
        <v>40664</v>
      </c>
      <c r="V207" s="53">
        <v>141.44</v>
      </c>
      <c r="W207" s="53"/>
      <c r="X207" s="53"/>
      <c r="Y207" s="53"/>
      <c r="Z207" s="53"/>
      <c r="AA207" s="56">
        <v>40664</v>
      </c>
      <c r="AB207" s="55"/>
      <c r="AC207" s="65">
        <v>369.44</v>
      </c>
      <c r="AD207" s="55">
        <v>231.56</v>
      </c>
      <c r="AE207" s="68">
        <v>3.68</v>
      </c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</row>
    <row r="208" spans="1:43" x14ac:dyDescent="0.2">
      <c r="A208" s="56">
        <v>40756</v>
      </c>
      <c r="B208" s="57">
        <v>140.1</v>
      </c>
      <c r="C208" s="58">
        <v>0.42</v>
      </c>
      <c r="D208" s="55">
        <v>369.44</v>
      </c>
      <c r="E208" s="59">
        <v>1.6</v>
      </c>
      <c r="F208" s="55">
        <v>177.78</v>
      </c>
      <c r="G208" s="66">
        <v>100.49</v>
      </c>
      <c r="H208" s="55"/>
      <c r="I208" s="55"/>
      <c r="J208" s="55"/>
      <c r="K208" s="55"/>
      <c r="L208" s="55"/>
      <c r="M208" s="53">
        <v>130.0959</v>
      </c>
      <c r="N208" s="53"/>
      <c r="O208" s="53"/>
      <c r="P208" s="69">
        <v>-2.0500000000000001E-2</v>
      </c>
      <c r="Q208" s="70">
        <v>388.94</v>
      </c>
      <c r="R208" s="70">
        <v>94.4</v>
      </c>
      <c r="S208" s="69"/>
      <c r="T208" s="53"/>
      <c r="U208" s="56">
        <v>40695</v>
      </c>
      <c r="V208" s="53">
        <v>139.32</v>
      </c>
      <c r="W208" s="53"/>
      <c r="X208" s="53"/>
      <c r="Y208" s="53"/>
      <c r="Z208" s="53"/>
      <c r="AA208" s="56">
        <v>40695</v>
      </c>
      <c r="AB208" s="55"/>
      <c r="AC208" s="65">
        <v>369.44</v>
      </c>
      <c r="AD208" s="55">
        <v>228.23</v>
      </c>
      <c r="AE208" s="68">
        <v>3.67</v>
      </c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</row>
    <row r="209" spans="1:43" x14ac:dyDescent="0.2">
      <c r="A209" s="56">
        <v>40787</v>
      </c>
      <c r="B209" s="57">
        <v>150.1</v>
      </c>
      <c r="C209" s="58">
        <v>0.45</v>
      </c>
      <c r="D209" s="55">
        <v>370.99</v>
      </c>
      <c r="E209" s="59">
        <v>1.75</v>
      </c>
      <c r="F209" s="55">
        <v>194.44</v>
      </c>
      <c r="G209" s="66">
        <v>100.82</v>
      </c>
      <c r="H209" s="55"/>
      <c r="I209" s="55"/>
      <c r="J209" s="55"/>
      <c r="K209" s="55"/>
      <c r="L209" s="55"/>
      <c r="M209" s="53">
        <v>130.0959</v>
      </c>
      <c r="N209" s="53"/>
      <c r="O209" s="53"/>
      <c r="P209" s="69">
        <v>1.9599999999999999E-2</v>
      </c>
      <c r="Q209" s="70">
        <v>382.18</v>
      </c>
      <c r="R209" s="70">
        <v>92.76</v>
      </c>
      <c r="S209" s="69"/>
      <c r="T209" s="53"/>
      <c r="U209" s="56">
        <v>40725</v>
      </c>
      <c r="V209" s="53">
        <v>137.21</v>
      </c>
      <c r="W209" s="53"/>
      <c r="X209" s="53"/>
      <c r="Y209" s="53"/>
      <c r="Z209" s="53"/>
      <c r="AA209" s="56">
        <v>40725</v>
      </c>
      <c r="AB209" s="55"/>
      <c r="AC209" s="65">
        <v>370.99</v>
      </c>
      <c r="AD209" s="55">
        <v>222.73</v>
      </c>
      <c r="AE209" s="68">
        <v>3.54</v>
      </c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</row>
    <row r="210" spans="1:43" x14ac:dyDescent="0.2">
      <c r="A210" s="56">
        <v>40817</v>
      </c>
      <c r="B210" s="57">
        <v>151.80000000000001</v>
      </c>
      <c r="C210" s="58">
        <v>0.32</v>
      </c>
      <c r="D210" s="55">
        <v>372.66</v>
      </c>
      <c r="E210" s="59">
        <v>1.77</v>
      </c>
      <c r="F210" s="55">
        <v>196.67</v>
      </c>
      <c r="G210" s="66">
        <v>99.85</v>
      </c>
      <c r="H210" s="55"/>
      <c r="I210" s="55"/>
      <c r="J210" s="55"/>
      <c r="K210" s="55"/>
      <c r="L210" s="55"/>
      <c r="M210" s="53">
        <v>130.51589999999999</v>
      </c>
      <c r="N210" s="53"/>
      <c r="O210" s="53"/>
      <c r="P210" s="69">
        <v>-6.88E-2</v>
      </c>
      <c r="Q210" s="70">
        <v>339.98</v>
      </c>
      <c r="R210" s="70">
        <v>82.52</v>
      </c>
      <c r="S210" s="69"/>
      <c r="T210" s="53"/>
      <c r="U210" s="56">
        <v>40756</v>
      </c>
      <c r="V210" s="53">
        <v>140.08000000000001</v>
      </c>
      <c r="W210" s="53"/>
      <c r="X210" s="53"/>
      <c r="Y210" s="53"/>
      <c r="Z210" s="53"/>
      <c r="AA210" s="56">
        <v>40756</v>
      </c>
      <c r="AB210" s="55"/>
      <c r="AC210" s="65">
        <v>372.66</v>
      </c>
      <c r="AD210" s="55">
        <v>216.87</v>
      </c>
      <c r="AE210" s="68">
        <v>3.38</v>
      </c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</row>
    <row r="211" spans="1:43" x14ac:dyDescent="0.2">
      <c r="A211" s="56">
        <v>40848</v>
      </c>
      <c r="B211" s="57">
        <v>152.4</v>
      </c>
      <c r="C211" s="58">
        <v>0.56999999999999995</v>
      </c>
      <c r="D211" s="55">
        <v>373.86</v>
      </c>
      <c r="E211" s="59">
        <v>1.79</v>
      </c>
      <c r="F211" s="55">
        <v>198.89</v>
      </c>
      <c r="G211" s="66">
        <v>105.41</v>
      </c>
      <c r="H211" s="55"/>
      <c r="I211" s="55"/>
      <c r="J211" s="55"/>
      <c r="K211" s="55"/>
      <c r="L211" s="55"/>
      <c r="M211" s="53">
        <v>130.9659</v>
      </c>
      <c r="N211" s="53"/>
      <c r="O211" s="53"/>
      <c r="P211" s="69">
        <v>3.3E-3</v>
      </c>
      <c r="Q211" s="70">
        <v>338.37</v>
      </c>
      <c r="R211" s="70">
        <v>82.13</v>
      </c>
      <c r="S211" s="69"/>
      <c r="T211" s="53"/>
      <c r="U211" s="56">
        <v>40787</v>
      </c>
      <c r="V211" s="53">
        <v>150.13999999999999</v>
      </c>
      <c r="W211" s="53"/>
      <c r="X211" s="53"/>
      <c r="Y211" s="53"/>
      <c r="Z211" s="53"/>
      <c r="AA211" s="56">
        <v>40787</v>
      </c>
      <c r="AB211" s="55"/>
      <c r="AC211" s="65">
        <v>373.86</v>
      </c>
      <c r="AD211" s="55">
        <v>209.76</v>
      </c>
      <c r="AE211" s="68">
        <v>3.36</v>
      </c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</row>
    <row r="212" spans="1:43" x14ac:dyDescent="0.2">
      <c r="A212" s="56">
        <v>40878</v>
      </c>
      <c r="B212" s="57">
        <v>154.9</v>
      </c>
      <c r="C212" s="58">
        <v>0.51</v>
      </c>
      <c r="D212" s="55">
        <v>375.99</v>
      </c>
      <c r="E212" s="59">
        <v>1.84</v>
      </c>
      <c r="F212" s="55">
        <v>204.44</v>
      </c>
      <c r="G212" s="66">
        <v>104.23</v>
      </c>
      <c r="H212" s="55"/>
      <c r="I212" s="55"/>
      <c r="J212" s="55"/>
      <c r="K212" s="55"/>
      <c r="L212" s="55"/>
      <c r="M212" s="53">
        <v>131.2859</v>
      </c>
      <c r="N212" s="53"/>
      <c r="O212" s="53"/>
      <c r="P212" s="69">
        <v>-9.5999999999999992E-3</v>
      </c>
      <c r="Q212" s="70">
        <v>360.87</v>
      </c>
      <c r="R212" s="70">
        <v>87.59</v>
      </c>
      <c r="S212" s="69"/>
      <c r="T212" s="53"/>
      <c r="U212" s="56">
        <v>40817</v>
      </c>
      <c r="V212" s="53">
        <v>151.78</v>
      </c>
      <c r="W212" s="53"/>
      <c r="X212" s="53"/>
      <c r="Y212" s="53"/>
      <c r="Z212" s="53"/>
      <c r="AA212" s="56">
        <v>40817</v>
      </c>
      <c r="AB212" s="55"/>
      <c r="AC212" s="65">
        <v>375.99</v>
      </c>
      <c r="AD212" s="55">
        <v>206.52</v>
      </c>
      <c r="AE212" s="68">
        <v>3.61</v>
      </c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</row>
    <row r="213" spans="1:43" x14ac:dyDescent="0.2">
      <c r="A213" s="56">
        <v>40909</v>
      </c>
      <c r="B213" s="57">
        <v>150.6</v>
      </c>
      <c r="C213" s="58">
        <v>0.51</v>
      </c>
      <c r="D213" s="55">
        <v>377.91</v>
      </c>
      <c r="E213" s="59">
        <v>1.79</v>
      </c>
      <c r="F213" s="55">
        <v>198.89</v>
      </c>
      <c r="G213" s="66">
        <v>107.07</v>
      </c>
      <c r="H213" s="55"/>
      <c r="I213" s="55"/>
      <c r="J213" s="55"/>
      <c r="K213" s="55"/>
      <c r="L213" s="55"/>
      <c r="M213" s="53">
        <v>131.85589999999999</v>
      </c>
      <c r="N213" s="53"/>
      <c r="O213" s="53"/>
      <c r="P213" s="69">
        <v>5.57E-2</v>
      </c>
      <c r="Q213" s="70">
        <v>382.14</v>
      </c>
      <c r="R213" s="70">
        <v>92.75</v>
      </c>
      <c r="S213" s="69"/>
      <c r="T213" s="53"/>
      <c r="U213" s="56">
        <v>40848</v>
      </c>
      <c r="V213" s="53">
        <v>152.43</v>
      </c>
      <c r="W213" s="53"/>
      <c r="X213" s="53"/>
      <c r="Y213" s="53"/>
      <c r="Z213" s="53"/>
      <c r="AA213" s="56">
        <v>40848</v>
      </c>
      <c r="AB213" s="55"/>
      <c r="AC213" s="65">
        <v>377.91</v>
      </c>
      <c r="AD213" s="55">
        <v>204.82</v>
      </c>
      <c r="AE213" s="68">
        <v>3.63</v>
      </c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</row>
    <row r="214" spans="1:43" x14ac:dyDescent="0.2">
      <c r="A214" s="56">
        <v>40940</v>
      </c>
      <c r="B214" s="57">
        <v>145.9</v>
      </c>
      <c r="C214" s="58">
        <v>0.39</v>
      </c>
      <c r="D214" s="55">
        <v>379.83</v>
      </c>
      <c r="E214" s="59">
        <v>1.72</v>
      </c>
      <c r="F214" s="55">
        <v>191.11</v>
      </c>
      <c r="G214" s="66">
        <v>112.69</v>
      </c>
      <c r="H214" s="55"/>
      <c r="I214" s="55"/>
      <c r="J214" s="55"/>
      <c r="K214" s="55"/>
      <c r="L214" s="55"/>
      <c r="M214" s="53">
        <v>132.36590000000001</v>
      </c>
      <c r="N214" s="53"/>
      <c r="O214" s="53"/>
      <c r="P214" s="69">
        <v>-1.12E-2</v>
      </c>
      <c r="Q214" s="70">
        <v>378.88</v>
      </c>
      <c r="R214" s="70">
        <v>91.96</v>
      </c>
      <c r="S214" s="69"/>
      <c r="T214" s="53"/>
      <c r="U214" s="56">
        <v>40878</v>
      </c>
      <c r="V214" s="53">
        <v>154.93</v>
      </c>
      <c r="W214" s="53"/>
      <c r="X214" s="53"/>
      <c r="Y214" s="53"/>
      <c r="Z214" s="53"/>
      <c r="AA214" s="56">
        <v>40878</v>
      </c>
      <c r="AB214" s="55"/>
      <c r="AC214" s="65">
        <v>379.83</v>
      </c>
      <c r="AD214" s="55">
        <v>203.07</v>
      </c>
      <c r="AE214" s="68">
        <v>3.63</v>
      </c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</row>
    <row r="215" spans="1:43" x14ac:dyDescent="0.2">
      <c r="A215" s="56">
        <v>40969</v>
      </c>
      <c r="B215" s="57">
        <v>152.1</v>
      </c>
      <c r="C215" s="58">
        <v>0.18</v>
      </c>
      <c r="D215" s="55">
        <v>381.31</v>
      </c>
      <c r="E215" s="59">
        <v>1.8</v>
      </c>
      <c r="F215" s="55">
        <v>200</v>
      </c>
      <c r="G215" s="66">
        <v>117.79</v>
      </c>
      <c r="H215" s="55"/>
      <c r="I215" s="55"/>
      <c r="J215" s="55"/>
      <c r="K215" s="55"/>
      <c r="L215" s="55"/>
      <c r="M215" s="53">
        <v>132.8759</v>
      </c>
      <c r="N215" s="53"/>
      <c r="O215" s="53"/>
      <c r="P215" s="69">
        <v>2.7199999999999998E-2</v>
      </c>
      <c r="Q215" s="70">
        <v>395.52</v>
      </c>
      <c r="R215" s="70">
        <v>96</v>
      </c>
      <c r="S215" s="69"/>
      <c r="T215" s="53"/>
      <c r="U215" s="56">
        <v>40909</v>
      </c>
      <c r="V215" s="53">
        <v>150.56</v>
      </c>
      <c r="W215" s="53"/>
      <c r="X215" s="53"/>
      <c r="Y215" s="53"/>
      <c r="Z215" s="53"/>
      <c r="AA215" s="56">
        <v>40909</v>
      </c>
      <c r="AB215" s="55"/>
      <c r="AC215" s="65">
        <v>381.31</v>
      </c>
      <c r="AD215" s="55">
        <v>200.76</v>
      </c>
      <c r="AE215" s="68">
        <v>3.69</v>
      </c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</row>
    <row r="216" spans="1:43" x14ac:dyDescent="0.2">
      <c r="A216" s="56">
        <v>41000</v>
      </c>
      <c r="B216" s="57">
        <v>156.6</v>
      </c>
      <c r="C216" s="58">
        <v>0.64</v>
      </c>
      <c r="D216" s="55">
        <v>382</v>
      </c>
      <c r="E216" s="59">
        <v>1.85</v>
      </c>
      <c r="F216" s="55">
        <v>205.56</v>
      </c>
      <c r="G216" s="66">
        <v>113.67</v>
      </c>
      <c r="H216" s="55"/>
      <c r="I216" s="55"/>
      <c r="J216" s="55"/>
      <c r="K216" s="55"/>
      <c r="L216" s="55"/>
      <c r="M216" s="53">
        <v>133.26589999999999</v>
      </c>
      <c r="N216" s="53"/>
      <c r="O216" s="53"/>
      <c r="P216" s="69">
        <v>5.2499999999999998E-2</v>
      </c>
      <c r="Q216" s="70">
        <v>402.52</v>
      </c>
      <c r="R216" s="70">
        <v>97.7</v>
      </c>
      <c r="S216" s="69"/>
      <c r="T216" s="53"/>
      <c r="U216" s="56">
        <v>40940</v>
      </c>
      <c r="V216" s="53">
        <v>145.94</v>
      </c>
      <c r="W216" s="53"/>
      <c r="X216" s="53"/>
      <c r="Y216" s="53"/>
      <c r="Z216" s="53"/>
      <c r="AA216" s="56">
        <v>40940</v>
      </c>
      <c r="AB216" s="55"/>
      <c r="AC216" s="65">
        <v>382</v>
      </c>
      <c r="AD216" s="55">
        <v>199.55</v>
      </c>
      <c r="AE216" s="68">
        <v>3.57</v>
      </c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</row>
    <row r="217" spans="1:43" x14ac:dyDescent="0.2">
      <c r="A217" s="56">
        <v>41030</v>
      </c>
      <c r="B217" s="57">
        <v>165.4</v>
      </c>
      <c r="C217" s="58">
        <v>0.55000000000000004</v>
      </c>
      <c r="D217" s="55">
        <v>384.45</v>
      </c>
      <c r="E217" s="59">
        <v>1.99</v>
      </c>
      <c r="F217" s="55">
        <v>221.11</v>
      </c>
      <c r="G217" s="66">
        <v>104.09</v>
      </c>
      <c r="H217" s="55"/>
      <c r="I217" s="55"/>
      <c r="J217" s="55"/>
      <c r="K217" s="55"/>
      <c r="L217" s="55"/>
      <c r="M217" s="53">
        <v>133.44589999999999</v>
      </c>
      <c r="N217" s="53"/>
      <c r="O217" s="53"/>
      <c r="P217" s="69">
        <v>4.53E-2</v>
      </c>
      <c r="Q217" s="70">
        <v>403.92</v>
      </c>
      <c r="R217" s="70">
        <v>98.04</v>
      </c>
      <c r="S217" s="69"/>
      <c r="T217" s="53"/>
      <c r="U217" s="56">
        <v>40969</v>
      </c>
      <c r="V217" s="53">
        <v>152.06</v>
      </c>
      <c r="W217" s="53"/>
      <c r="X217" s="53"/>
      <c r="Y217" s="53"/>
      <c r="Z217" s="53"/>
      <c r="AA217" s="56">
        <v>40969</v>
      </c>
      <c r="AB217" s="55"/>
      <c r="AC217" s="65">
        <v>384.45</v>
      </c>
      <c r="AD217" s="55">
        <v>199.37</v>
      </c>
      <c r="AE217" s="68">
        <v>3.43</v>
      </c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</row>
    <row r="218" spans="1:43" x14ac:dyDescent="0.2">
      <c r="A218" s="56">
        <v>41061</v>
      </c>
      <c r="B218" s="57">
        <v>169</v>
      </c>
      <c r="C218" s="58">
        <v>0.26</v>
      </c>
      <c r="D218" s="55">
        <v>386.56</v>
      </c>
      <c r="E218" s="59">
        <v>2.0499999999999998</v>
      </c>
      <c r="F218" s="55">
        <v>227.78</v>
      </c>
      <c r="G218" s="66">
        <v>90.73</v>
      </c>
      <c r="H218" s="55"/>
      <c r="I218" s="55"/>
      <c r="J218" s="55"/>
      <c r="K218" s="55"/>
      <c r="L218" s="55"/>
      <c r="M218" s="53">
        <v>134.08590000000001</v>
      </c>
      <c r="N218" s="53"/>
      <c r="O218" s="53"/>
      <c r="P218" s="69">
        <v>-3.5000000000000003E-2</v>
      </c>
      <c r="Q218" s="70">
        <v>405.16</v>
      </c>
      <c r="R218" s="70">
        <v>98.34</v>
      </c>
      <c r="S218" s="69"/>
      <c r="T218" s="53"/>
      <c r="U218" s="56">
        <v>41000</v>
      </c>
      <c r="V218" s="53">
        <v>156.58000000000001</v>
      </c>
      <c r="W218" s="53"/>
      <c r="X218" s="53"/>
      <c r="Y218" s="53"/>
      <c r="Z218" s="53"/>
      <c r="AA218" s="56">
        <v>41000</v>
      </c>
      <c r="AB218" s="55"/>
      <c r="AC218" s="65">
        <v>386.56</v>
      </c>
      <c r="AD218" s="55">
        <v>198.02</v>
      </c>
      <c r="AE218" s="68">
        <v>3.56</v>
      </c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</row>
    <row r="219" spans="1:43" x14ac:dyDescent="0.2">
      <c r="A219" s="56">
        <v>41091</v>
      </c>
      <c r="B219" s="57">
        <v>166.8</v>
      </c>
      <c r="C219" s="58">
        <v>0.43</v>
      </c>
      <c r="D219" s="55">
        <v>387.56</v>
      </c>
      <c r="E219" s="59">
        <v>2.0299999999999998</v>
      </c>
      <c r="F219" s="55">
        <v>225.56</v>
      </c>
      <c r="G219" s="66">
        <v>96.75</v>
      </c>
      <c r="H219" s="55"/>
      <c r="I219" s="55"/>
      <c r="J219" s="55"/>
      <c r="K219" s="55"/>
      <c r="L219" s="55"/>
      <c r="M219" s="53">
        <v>134.63589999999999</v>
      </c>
      <c r="N219" s="53"/>
      <c r="O219" s="53"/>
      <c r="P219" s="69">
        <v>-8.43E-2</v>
      </c>
      <c r="Q219" s="70">
        <v>378.97</v>
      </c>
      <c r="R219" s="70">
        <v>91.98</v>
      </c>
      <c r="S219" s="69"/>
      <c r="T219" s="53"/>
      <c r="U219" s="56">
        <v>41030</v>
      </c>
      <c r="V219" s="53">
        <v>165.42</v>
      </c>
      <c r="W219" s="53"/>
      <c r="X219" s="53"/>
      <c r="Y219" s="53"/>
      <c r="Z219" s="53"/>
      <c r="AA219" s="56">
        <v>41030</v>
      </c>
      <c r="AB219" s="55"/>
      <c r="AC219" s="65">
        <v>387.56</v>
      </c>
      <c r="AD219" s="55">
        <v>196.8</v>
      </c>
      <c r="AE219" s="68">
        <v>3.64</v>
      </c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</row>
    <row r="220" spans="1:43" x14ac:dyDescent="0.2">
      <c r="A220" s="56">
        <v>41122</v>
      </c>
      <c r="B220" s="57">
        <v>167.5</v>
      </c>
      <c r="C220" s="58">
        <v>0.45</v>
      </c>
      <c r="D220" s="55">
        <v>389.23</v>
      </c>
      <c r="E220" s="59">
        <v>2.0299999999999998</v>
      </c>
      <c r="F220" s="55">
        <v>225.56</v>
      </c>
      <c r="G220" s="66">
        <v>105.27</v>
      </c>
      <c r="H220" s="55"/>
      <c r="I220" s="55"/>
      <c r="J220" s="55"/>
      <c r="K220" s="55"/>
      <c r="L220" s="55"/>
      <c r="M220" s="53">
        <v>134.89590000000001</v>
      </c>
      <c r="N220" s="53"/>
      <c r="O220" s="53"/>
      <c r="P220" s="69">
        <v>-0.12839999999999999</v>
      </c>
      <c r="Q220" s="70">
        <v>354.23</v>
      </c>
      <c r="R220" s="70">
        <v>85.98</v>
      </c>
      <c r="S220" s="69"/>
      <c r="T220" s="53"/>
      <c r="U220" s="56">
        <v>41061</v>
      </c>
      <c r="V220" s="53">
        <v>169.04</v>
      </c>
      <c r="W220" s="53"/>
      <c r="X220" s="53"/>
      <c r="Y220" s="53"/>
      <c r="Z220" s="53"/>
      <c r="AA220" s="56">
        <v>41061</v>
      </c>
      <c r="AB220" s="55"/>
      <c r="AC220" s="65">
        <v>389.23</v>
      </c>
      <c r="AD220" s="55">
        <v>196.19</v>
      </c>
      <c r="AE220" s="68">
        <v>3.9</v>
      </c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</row>
    <row r="221" spans="1:43" x14ac:dyDescent="0.2">
      <c r="A221" s="56">
        <v>41153</v>
      </c>
      <c r="B221" s="57">
        <v>169.4</v>
      </c>
      <c r="C221" s="58">
        <v>0.63</v>
      </c>
      <c r="D221" s="55">
        <v>390.98</v>
      </c>
      <c r="E221" s="59">
        <v>2.0299999999999998</v>
      </c>
      <c r="F221" s="55">
        <v>225.56</v>
      </c>
      <c r="G221" s="66">
        <v>106.28</v>
      </c>
      <c r="H221" s="55"/>
      <c r="I221" s="55"/>
      <c r="J221" s="55"/>
      <c r="K221" s="55"/>
      <c r="L221" s="55"/>
      <c r="M221" s="53">
        <v>135.32589999999999</v>
      </c>
      <c r="N221" s="53"/>
      <c r="O221" s="53"/>
      <c r="P221" s="69">
        <v>6.6400000000000001E-2</v>
      </c>
      <c r="Q221" s="70">
        <v>385</v>
      </c>
      <c r="R221" s="70">
        <v>93.45</v>
      </c>
      <c r="S221" s="69"/>
      <c r="T221" s="53"/>
      <c r="U221" s="56">
        <v>41091</v>
      </c>
      <c r="V221" s="53">
        <v>166.82</v>
      </c>
      <c r="W221" s="53"/>
      <c r="X221" s="53"/>
      <c r="Y221" s="53"/>
      <c r="Z221" s="53"/>
      <c r="AA221" s="56">
        <v>41091</v>
      </c>
      <c r="AB221" s="55"/>
      <c r="AC221" s="65">
        <v>390.98</v>
      </c>
      <c r="AD221" s="55">
        <v>194.12</v>
      </c>
      <c r="AE221" s="68">
        <v>3.98</v>
      </c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</row>
    <row r="222" spans="1:43" x14ac:dyDescent="0.2">
      <c r="A222" s="56">
        <v>41183</v>
      </c>
      <c r="B222" s="57">
        <v>170</v>
      </c>
      <c r="C222" s="58">
        <v>0.71</v>
      </c>
      <c r="D222" s="55">
        <v>393.45</v>
      </c>
      <c r="E222" s="59">
        <v>2.0299999999999998</v>
      </c>
      <c r="F222" s="55">
        <v>225.56</v>
      </c>
      <c r="G222" s="66">
        <v>103.41</v>
      </c>
      <c r="H222" s="55"/>
      <c r="I222" s="55"/>
      <c r="J222" s="55"/>
      <c r="K222" s="55"/>
      <c r="L222" s="55"/>
      <c r="M222" s="53">
        <v>135.77590000000001</v>
      </c>
      <c r="N222" s="53"/>
      <c r="O222" s="53"/>
      <c r="P222" s="69">
        <v>8.8099999999999998E-2</v>
      </c>
      <c r="Q222" s="70">
        <v>411.77</v>
      </c>
      <c r="R222" s="70">
        <v>99.94</v>
      </c>
      <c r="S222" s="69"/>
      <c r="T222" s="53"/>
      <c r="U222" s="56">
        <v>41122</v>
      </c>
      <c r="V222" s="53">
        <v>167.45</v>
      </c>
      <c r="W222" s="53"/>
      <c r="X222" s="53"/>
      <c r="Y222" s="53"/>
      <c r="Z222" s="53"/>
      <c r="AA222" s="56">
        <v>41122</v>
      </c>
      <c r="AB222" s="55"/>
      <c r="AC222" s="65">
        <v>393.45</v>
      </c>
      <c r="AD222" s="55">
        <v>192.69</v>
      </c>
      <c r="AE222" s="68">
        <v>3.91</v>
      </c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</row>
    <row r="223" spans="1:43" x14ac:dyDescent="0.2">
      <c r="A223" s="56">
        <v>41214</v>
      </c>
      <c r="B223" s="57">
        <v>172.1</v>
      </c>
      <c r="C223" s="58">
        <v>0.54</v>
      </c>
      <c r="D223" s="55">
        <v>396.24</v>
      </c>
      <c r="E223" s="59">
        <v>2.0699999999999998</v>
      </c>
      <c r="F223" s="55">
        <v>230</v>
      </c>
      <c r="G223" s="66">
        <v>101.17</v>
      </c>
      <c r="H223" s="55"/>
      <c r="I223" s="55"/>
      <c r="J223" s="55"/>
      <c r="K223" s="55"/>
      <c r="L223" s="55"/>
      <c r="M223" s="53">
        <v>136.4059</v>
      </c>
      <c r="N223" s="53"/>
      <c r="O223" s="53"/>
      <c r="P223" s="69">
        <v>9.5999999999999992E-3</v>
      </c>
      <c r="Q223" s="70">
        <v>410.43</v>
      </c>
      <c r="R223" s="70">
        <v>99.62</v>
      </c>
      <c r="S223" s="69"/>
      <c r="T223" s="53"/>
      <c r="U223" s="56">
        <v>41153</v>
      </c>
      <c r="V223" s="53">
        <v>169.38</v>
      </c>
      <c r="W223" s="53"/>
      <c r="X223" s="53"/>
      <c r="Y223" s="53"/>
      <c r="Z223" s="53"/>
      <c r="AA223" s="56">
        <v>41153</v>
      </c>
      <c r="AB223" s="55"/>
      <c r="AC223" s="65">
        <v>396.24</v>
      </c>
      <c r="AD223" s="55">
        <v>190.24</v>
      </c>
      <c r="AE223" s="68">
        <v>3.86</v>
      </c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</row>
    <row r="224" spans="1:43" x14ac:dyDescent="0.2">
      <c r="A224" s="56">
        <v>41244</v>
      </c>
      <c r="B224" s="57">
        <v>173.7</v>
      </c>
      <c r="C224" s="58">
        <v>0.74</v>
      </c>
      <c r="D224" s="55">
        <v>398.38</v>
      </c>
      <c r="E224" s="59">
        <v>2.08</v>
      </c>
      <c r="F224" s="55">
        <v>231.11</v>
      </c>
      <c r="G224" s="66">
        <v>101.19</v>
      </c>
      <c r="H224" s="55"/>
      <c r="I224" s="55"/>
      <c r="J224" s="55"/>
      <c r="K224" s="55"/>
      <c r="L224" s="55"/>
      <c r="M224" s="53">
        <v>137.11590000000001</v>
      </c>
      <c r="N224" s="53"/>
      <c r="O224" s="53"/>
      <c r="P224" s="69">
        <v>-2.7E-2</v>
      </c>
      <c r="Q224" s="70">
        <v>395.63</v>
      </c>
      <c r="R224" s="70">
        <v>96.03</v>
      </c>
      <c r="S224" s="69"/>
      <c r="T224" s="53"/>
      <c r="U224" s="56">
        <v>41183</v>
      </c>
      <c r="V224" s="53">
        <v>169.95</v>
      </c>
      <c r="W224" s="53"/>
      <c r="X224" s="53"/>
      <c r="Y224" s="53"/>
      <c r="Z224" s="53"/>
      <c r="AA224" s="56">
        <v>41183</v>
      </c>
      <c r="AB224" s="55"/>
      <c r="AC224" s="65">
        <v>398.38</v>
      </c>
      <c r="AD224" s="55">
        <v>188.46</v>
      </c>
      <c r="AE224" s="68">
        <v>3.83</v>
      </c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</row>
    <row r="225" spans="1:43" x14ac:dyDescent="0.2">
      <c r="A225" s="56">
        <v>41275</v>
      </c>
      <c r="B225" s="57">
        <v>169.8</v>
      </c>
      <c r="C225" s="58">
        <v>0.92</v>
      </c>
      <c r="D225" s="55">
        <v>401.33</v>
      </c>
      <c r="E225" s="59">
        <v>2.0299999999999998</v>
      </c>
      <c r="F225" s="55">
        <v>225.56</v>
      </c>
      <c r="G225" s="66">
        <v>105.1</v>
      </c>
      <c r="H225" s="55"/>
      <c r="I225" s="55"/>
      <c r="J225" s="55"/>
      <c r="K225" s="55"/>
      <c r="L225" s="55"/>
      <c r="M225" s="53">
        <v>137.6559</v>
      </c>
      <c r="N225" s="53"/>
      <c r="O225" s="53"/>
      <c r="P225" s="69">
        <v>-2.1700000000000001E-2</v>
      </c>
      <c r="Q225" s="70">
        <v>385.36</v>
      </c>
      <c r="R225" s="70">
        <v>93.53</v>
      </c>
      <c r="S225" s="69"/>
      <c r="T225" s="53"/>
      <c r="U225" s="56">
        <v>41214</v>
      </c>
      <c r="V225" s="53">
        <v>172.05</v>
      </c>
      <c r="W225" s="53"/>
      <c r="X225" s="53"/>
      <c r="Y225" s="53"/>
      <c r="Z225" s="53"/>
      <c r="AA225" s="56">
        <v>41214</v>
      </c>
      <c r="AB225" s="55"/>
      <c r="AC225" s="65">
        <v>401.33</v>
      </c>
      <c r="AD225" s="55">
        <v>187.64</v>
      </c>
      <c r="AE225" s="68">
        <v>3.81</v>
      </c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</row>
    <row r="226" spans="1:43" x14ac:dyDescent="0.2">
      <c r="A226" s="56">
        <v>41306</v>
      </c>
      <c r="B226" s="57">
        <v>164</v>
      </c>
      <c r="C226" s="58">
        <v>0.52</v>
      </c>
      <c r="D226" s="55">
        <v>405.02</v>
      </c>
      <c r="E226" s="59">
        <v>1.97</v>
      </c>
      <c r="F226" s="55">
        <v>218.89</v>
      </c>
      <c r="G226" s="66">
        <v>107.64</v>
      </c>
      <c r="H226" s="55"/>
      <c r="I226" s="55"/>
      <c r="J226" s="55"/>
      <c r="K226" s="55"/>
      <c r="L226" s="55"/>
      <c r="M226" s="53">
        <v>138.39590000000001</v>
      </c>
      <c r="N226" s="53"/>
      <c r="O226" s="53"/>
      <c r="P226" s="69">
        <v>2.0000000000000001E-4</v>
      </c>
      <c r="Q226" s="70">
        <v>389.95</v>
      </c>
      <c r="R226" s="70">
        <v>94.65</v>
      </c>
      <c r="S226" s="69"/>
      <c r="T226" s="53"/>
      <c r="U226" s="56">
        <v>41244</v>
      </c>
      <c r="V226" s="53">
        <v>173.7</v>
      </c>
      <c r="W226" s="53"/>
      <c r="X226" s="53"/>
      <c r="Y226" s="53"/>
      <c r="Z226" s="53"/>
      <c r="AA226" s="56">
        <v>41244</v>
      </c>
      <c r="AB226" s="55"/>
      <c r="AC226" s="65">
        <v>405.02</v>
      </c>
      <c r="AD226" s="55">
        <v>186.17</v>
      </c>
      <c r="AE226" s="68">
        <v>3.85</v>
      </c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</row>
    <row r="227" spans="1:43" x14ac:dyDescent="0.2">
      <c r="A227" s="56">
        <v>41334</v>
      </c>
      <c r="B227" s="57">
        <v>163.1</v>
      </c>
      <c r="C227" s="58">
        <v>0.6</v>
      </c>
      <c r="D227" s="55">
        <v>407.13</v>
      </c>
      <c r="E227" s="59">
        <v>1.98</v>
      </c>
      <c r="F227" s="55">
        <v>220</v>
      </c>
      <c r="G227" s="66">
        <v>102.52</v>
      </c>
      <c r="H227" s="55"/>
      <c r="I227" s="55"/>
      <c r="J227" s="55"/>
      <c r="K227" s="55"/>
      <c r="L227" s="55"/>
      <c r="M227" s="53">
        <v>139.3159</v>
      </c>
      <c r="N227" s="53"/>
      <c r="O227" s="53"/>
      <c r="P227" s="69">
        <v>3.8600000000000002E-2</v>
      </c>
      <c r="Q227" s="70">
        <v>402.51</v>
      </c>
      <c r="R227" s="70">
        <v>97.7</v>
      </c>
      <c r="S227" s="69"/>
      <c r="T227" s="53"/>
      <c r="U227" s="56">
        <v>41275</v>
      </c>
      <c r="V227" s="53">
        <v>169.75</v>
      </c>
      <c r="W227" s="53"/>
      <c r="X227" s="53"/>
      <c r="Y227" s="53"/>
      <c r="Z227" s="53"/>
      <c r="AA227" s="56">
        <v>41275</v>
      </c>
      <c r="AB227" s="55"/>
      <c r="AC227" s="65">
        <v>407.13</v>
      </c>
      <c r="AD227" s="55">
        <v>184.12</v>
      </c>
      <c r="AE227" s="68">
        <v>3.83</v>
      </c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</row>
    <row r="228" spans="1:43" x14ac:dyDescent="0.2">
      <c r="A228" s="56">
        <v>41365</v>
      </c>
      <c r="B228" s="57">
        <v>164.5</v>
      </c>
      <c r="C228" s="58">
        <v>0.59</v>
      </c>
      <c r="D228" s="55">
        <v>409.57</v>
      </c>
      <c r="E228" s="59">
        <v>2</v>
      </c>
      <c r="F228" s="55">
        <v>222.22</v>
      </c>
      <c r="G228" s="66">
        <v>98.85</v>
      </c>
      <c r="H228" s="55"/>
      <c r="I228" s="55"/>
      <c r="J228" s="55"/>
      <c r="K228" s="55"/>
      <c r="L228" s="55"/>
      <c r="M228" s="53">
        <v>139.83590000000001</v>
      </c>
      <c r="N228" s="53"/>
      <c r="O228" s="53"/>
      <c r="P228" s="69">
        <v>2.4199999999999999E-2</v>
      </c>
      <c r="Q228" s="70">
        <v>399.93</v>
      </c>
      <c r="R228" s="70">
        <v>97.07</v>
      </c>
      <c r="S228" s="69"/>
      <c r="T228" s="53"/>
      <c r="U228" s="56">
        <v>41306</v>
      </c>
      <c r="V228" s="53">
        <v>163.95</v>
      </c>
      <c r="W228" s="53"/>
      <c r="X228" s="53"/>
      <c r="Y228" s="53"/>
      <c r="Z228" s="53"/>
      <c r="AA228" s="56">
        <v>41306</v>
      </c>
      <c r="AB228" s="55"/>
      <c r="AC228" s="65">
        <v>409.57</v>
      </c>
      <c r="AD228" s="55">
        <v>183.03</v>
      </c>
      <c r="AE228" s="68">
        <v>3.72</v>
      </c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</row>
    <row r="229" spans="1:43" x14ac:dyDescent="0.2">
      <c r="A229" s="56">
        <v>41395</v>
      </c>
      <c r="B229" s="57">
        <v>166.6</v>
      </c>
      <c r="C229" s="58">
        <v>0.35</v>
      </c>
      <c r="D229" s="55">
        <v>411.98</v>
      </c>
      <c r="E229" s="59">
        <v>2.0299999999999998</v>
      </c>
      <c r="F229" s="55">
        <v>225.56</v>
      </c>
      <c r="G229" s="66">
        <v>99.37</v>
      </c>
      <c r="H229" s="55"/>
      <c r="I229" s="55"/>
      <c r="J229" s="55"/>
      <c r="K229" s="55"/>
      <c r="L229" s="55"/>
      <c r="M229" s="53">
        <v>140.4359</v>
      </c>
      <c r="N229" s="53"/>
      <c r="O229" s="53"/>
      <c r="P229" s="69">
        <v>-4.7600000000000003E-2</v>
      </c>
      <c r="Q229" s="70">
        <v>367.55</v>
      </c>
      <c r="R229" s="70">
        <v>89.21</v>
      </c>
      <c r="S229" s="69"/>
      <c r="T229" s="53"/>
      <c r="U229" s="56">
        <v>41334</v>
      </c>
      <c r="V229" s="53">
        <v>163.09</v>
      </c>
      <c r="W229" s="53"/>
      <c r="X229" s="53"/>
      <c r="Y229" s="53"/>
      <c r="Z229" s="53"/>
      <c r="AA229" s="56">
        <v>41334</v>
      </c>
      <c r="AB229" s="55"/>
      <c r="AC229" s="65">
        <v>411.98</v>
      </c>
      <c r="AD229" s="55">
        <v>181.99</v>
      </c>
      <c r="AE229" s="68">
        <v>3.59</v>
      </c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</row>
    <row r="230" spans="1:43" x14ac:dyDescent="0.2">
      <c r="A230" s="56">
        <v>41426</v>
      </c>
      <c r="B230" s="57">
        <v>177.9</v>
      </c>
      <c r="C230" s="58">
        <v>0.28000000000000003</v>
      </c>
      <c r="D230" s="55">
        <v>413.43</v>
      </c>
      <c r="E230" s="59">
        <v>2.17</v>
      </c>
      <c r="F230" s="55">
        <v>241.11</v>
      </c>
      <c r="G230" s="66">
        <v>99.74</v>
      </c>
      <c r="H230" s="55"/>
      <c r="I230" s="55"/>
      <c r="J230" s="55"/>
      <c r="K230" s="55"/>
      <c r="L230" s="55"/>
      <c r="M230" s="53">
        <v>141.02590000000001</v>
      </c>
      <c r="N230" s="53"/>
      <c r="O230" s="53"/>
      <c r="P230" s="69">
        <v>-3.5799999999999998E-2</v>
      </c>
      <c r="Q230" s="70">
        <v>353.23</v>
      </c>
      <c r="R230" s="70">
        <v>85.73</v>
      </c>
      <c r="S230" s="69"/>
      <c r="T230" s="53"/>
      <c r="U230" s="56">
        <v>41365</v>
      </c>
      <c r="V230" s="53">
        <v>164.46</v>
      </c>
      <c r="W230" s="53"/>
      <c r="X230" s="53"/>
      <c r="Y230" s="53"/>
      <c r="Z230" s="53"/>
      <c r="AA230" s="56">
        <v>41365</v>
      </c>
      <c r="AB230" s="55"/>
      <c r="AC230" s="65">
        <v>413.43</v>
      </c>
      <c r="AD230" s="55">
        <v>180.47</v>
      </c>
      <c r="AE230" s="68">
        <v>3.57</v>
      </c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</row>
    <row r="231" spans="1:43" x14ac:dyDescent="0.2">
      <c r="A231" s="56">
        <v>41456</v>
      </c>
      <c r="B231" s="57">
        <v>183.1</v>
      </c>
      <c r="C231" s="58">
        <v>-0.13</v>
      </c>
      <c r="D231" s="55">
        <v>414.58</v>
      </c>
      <c r="E231" s="59">
        <v>2.25</v>
      </c>
      <c r="F231" s="55">
        <v>250</v>
      </c>
      <c r="G231" s="66">
        <v>105.26</v>
      </c>
      <c r="H231" s="55"/>
      <c r="I231" s="55"/>
      <c r="J231" s="55"/>
      <c r="K231" s="55"/>
      <c r="L231" s="55"/>
      <c r="M231" s="53">
        <v>141.3759</v>
      </c>
      <c r="N231" s="53"/>
      <c r="O231" s="53"/>
      <c r="P231" s="69">
        <v>5.3E-3</v>
      </c>
      <c r="Q231" s="70">
        <v>356.96</v>
      </c>
      <c r="R231" s="70">
        <v>86.64</v>
      </c>
      <c r="S231" s="69"/>
      <c r="T231" s="53"/>
      <c r="U231" s="56">
        <v>41395</v>
      </c>
      <c r="V231" s="53">
        <v>166.61</v>
      </c>
      <c r="W231" s="53"/>
      <c r="X231" s="53"/>
      <c r="Y231" s="53"/>
      <c r="Z231" s="53"/>
      <c r="AA231" s="56">
        <v>41395</v>
      </c>
      <c r="AB231" s="55"/>
      <c r="AC231" s="65">
        <v>414.58</v>
      </c>
      <c r="AD231" s="55">
        <v>179.61</v>
      </c>
      <c r="AE231" s="68">
        <v>3.59</v>
      </c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</row>
    <row r="232" spans="1:43" x14ac:dyDescent="0.2">
      <c r="A232" s="56">
        <v>41487</v>
      </c>
      <c r="B232" s="57">
        <v>191</v>
      </c>
      <c r="C232" s="58">
        <v>0.16</v>
      </c>
      <c r="D232" s="55">
        <v>414.05</v>
      </c>
      <c r="E232" s="59">
        <v>2.34</v>
      </c>
      <c r="F232" s="55">
        <v>260</v>
      </c>
      <c r="G232" s="66">
        <v>108.16</v>
      </c>
      <c r="H232" s="55"/>
      <c r="I232" s="55"/>
      <c r="J232" s="55"/>
      <c r="K232" s="55"/>
      <c r="L232" s="55"/>
      <c r="M232" s="53">
        <v>141.6559</v>
      </c>
      <c r="N232" s="53"/>
      <c r="O232" s="53"/>
      <c r="P232" s="69">
        <v>3.7000000000000002E-3</v>
      </c>
      <c r="Q232" s="70">
        <v>361.89</v>
      </c>
      <c r="R232" s="70">
        <v>87.84</v>
      </c>
      <c r="S232" s="69"/>
      <c r="T232" s="53"/>
      <c r="U232" s="56">
        <v>41426</v>
      </c>
      <c r="V232" s="53">
        <v>177.91</v>
      </c>
      <c r="W232" s="53"/>
      <c r="X232" s="53"/>
      <c r="Y232" s="53"/>
      <c r="Z232" s="53"/>
      <c r="AA232" s="56">
        <v>41426</v>
      </c>
      <c r="AB232" s="55"/>
      <c r="AC232" s="65">
        <v>414.05</v>
      </c>
      <c r="AD232" s="55">
        <v>178.73</v>
      </c>
      <c r="AE232" s="68">
        <v>3.63</v>
      </c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</row>
    <row r="233" spans="1:43" x14ac:dyDescent="0.2">
      <c r="A233" s="56">
        <v>41518</v>
      </c>
      <c r="B233" s="57">
        <v>184.9</v>
      </c>
      <c r="C233" s="58">
        <v>0.27</v>
      </c>
      <c r="D233" s="55">
        <v>414.71</v>
      </c>
      <c r="E233" s="59">
        <v>2.27</v>
      </c>
      <c r="F233" s="55">
        <v>252.22</v>
      </c>
      <c r="G233" s="66">
        <v>108.76</v>
      </c>
      <c r="H233" s="55"/>
      <c r="I233" s="55"/>
      <c r="J233" s="55"/>
      <c r="K233" s="55"/>
      <c r="L233" s="55"/>
      <c r="M233" s="53">
        <v>141.52590000000001</v>
      </c>
      <c r="N233" s="53"/>
      <c r="O233" s="53"/>
      <c r="P233" s="69">
        <v>5.5300000000000002E-2</v>
      </c>
      <c r="Q233" s="70">
        <v>405.13</v>
      </c>
      <c r="R233" s="70">
        <v>98.33</v>
      </c>
      <c r="S233" s="69"/>
      <c r="T233" s="53"/>
      <c r="U233" s="56">
        <v>41456</v>
      </c>
      <c r="V233" s="53">
        <v>183.13</v>
      </c>
      <c r="W233" s="53"/>
      <c r="X233" s="53"/>
      <c r="Y233" s="53"/>
      <c r="Z233" s="53"/>
      <c r="AA233" s="56">
        <v>41456</v>
      </c>
      <c r="AB233" s="55"/>
      <c r="AC233" s="65">
        <v>414.71</v>
      </c>
      <c r="AD233" s="55">
        <v>177.37</v>
      </c>
      <c r="AE233" s="68">
        <v>3.85</v>
      </c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</row>
    <row r="234" spans="1:43" x14ac:dyDescent="0.2">
      <c r="A234" s="56">
        <v>41548</v>
      </c>
      <c r="B234" s="57">
        <v>179.3</v>
      </c>
      <c r="C234" s="58">
        <v>0.61</v>
      </c>
      <c r="D234" s="55">
        <v>415.83</v>
      </c>
      <c r="E234" s="59">
        <v>2.19</v>
      </c>
      <c r="F234" s="55">
        <v>243.33</v>
      </c>
      <c r="G234" s="66">
        <v>105.43</v>
      </c>
      <c r="H234" s="55"/>
      <c r="I234" s="55"/>
      <c r="J234" s="55"/>
      <c r="K234" s="55"/>
      <c r="L234" s="55"/>
      <c r="M234" s="53">
        <v>141.6859</v>
      </c>
      <c r="N234" s="53"/>
      <c r="O234" s="53"/>
      <c r="P234" s="69">
        <v>2.76E-2</v>
      </c>
      <c r="Q234" s="70">
        <v>429.28</v>
      </c>
      <c r="R234" s="70">
        <v>104.19</v>
      </c>
      <c r="S234" s="69"/>
      <c r="T234" s="53"/>
      <c r="U234" s="56">
        <v>41487</v>
      </c>
      <c r="V234" s="53">
        <v>190.96</v>
      </c>
      <c r="W234" s="53"/>
      <c r="X234" s="53"/>
      <c r="Y234" s="53"/>
      <c r="Z234" s="53"/>
      <c r="AA234" s="56">
        <v>41487</v>
      </c>
      <c r="AB234" s="55"/>
      <c r="AC234" s="65">
        <v>415.83</v>
      </c>
      <c r="AD234" s="55">
        <v>176.4</v>
      </c>
      <c r="AE234" s="68">
        <v>3.97</v>
      </c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</row>
    <row r="235" spans="1:43" x14ac:dyDescent="0.2">
      <c r="A235" s="56">
        <v>41579</v>
      </c>
      <c r="B235" s="57">
        <v>186.4</v>
      </c>
      <c r="C235" s="58">
        <v>0.54</v>
      </c>
      <c r="D235" s="55">
        <v>418.36</v>
      </c>
      <c r="E235" s="59">
        <v>2.2999999999999998</v>
      </c>
      <c r="F235" s="55">
        <v>255.56</v>
      </c>
      <c r="G235" s="66">
        <v>102.63</v>
      </c>
      <c r="H235" s="55"/>
      <c r="I235" s="55"/>
      <c r="J235" s="55"/>
      <c r="K235" s="55"/>
      <c r="L235" s="55"/>
      <c r="M235" s="53">
        <v>141.95590000000001</v>
      </c>
      <c r="N235" s="53"/>
      <c r="O235" s="53"/>
      <c r="P235" s="69">
        <v>5.4999999999999997E-3</v>
      </c>
      <c r="Q235" s="70">
        <v>447.63</v>
      </c>
      <c r="R235" s="70">
        <v>108.65</v>
      </c>
      <c r="S235" s="69"/>
      <c r="T235" s="53"/>
      <c r="U235" s="56">
        <v>41518</v>
      </c>
      <c r="V235" s="53">
        <v>184.86</v>
      </c>
      <c r="W235" s="53"/>
      <c r="X235" s="53"/>
      <c r="Y235" s="53"/>
      <c r="Z235" s="53"/>
      <c r="AA235" s="56">
        <v>41518</v>
      </c>
      <c r="AB235" s="55"/>
      <c r="AC235" s="65">
        <v>418.36</v>
      </c>
      <c r="AD235" s="55">
        <v>175.89</v>
      </c>
      <c r="AE235" s="68">
        <v>4.12</v>
      </c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</row>
    <row r="236" spans="1:43" x14ac:dyDescent="0.2">
      <c r="A236" s="56">
        <v>41609</v>
      </c>
      <c r="B236" s="57">
        <v>189.7</v>
      </c>
      <c r="C236" s="58">
        <v>0.72</v>
      </c>
      <c r="D236" s="55">
        <v>420.62</v>
      </c>
      <c r="E236" s="59">
        <v>2.35</v>
      </c>
      <c r="F236" s="55">
        <v>261.11</v>
      </c>
      <c r="G236" s="66">
        <v>105.48</v>
      </c>
      <c r="H236" s="55"/>
      <c r="I236" s="55"/>
      <c r="J236" s="55"/>
      <c r="K236" s="55"/>
      <c r="L236" s="55"/>
      <c r="M236" s="53">
        <v>142.5659</v>
      </c>
      <c r="N236" s="53"/>
      <c r="O236" s="53"/>
      <c r="P236" s="69">
        <v>-3.0599999999999999E-2</v>
      </c>
      <c r="Q236" s="70">
        <v>420.27</v>
      </c>
      <c r="R236" s="70">
        <v>102.01</v>
      </c>
      <c r="S236" s="69"/>
      <c r="T236" s="53"/>
      <c r="U236" s="56">
        <v>41548</v>
      </c>
      <c r="V236" s="53">
        <v>179.29</v>
      </c>
      <c r="W236" s="53"/>
      <c r="X236" s="53"/>
      <c r="Y236" s="53"/>
      <c r="Z236" s="53"/>
      <c r="AA236" s="56">
        <v>41548</v>
      </c>
      <c r="AB236" s="55"/>
      <c r="AC236" s="65">
        <v>420.62</v>
      </c>
      <c r="AD236" s="55">
        <v>175.61</v>
      </c>
      <c r="AE236" s="68">
        <v>3.99</v>
      </c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</row>
    <row r="237" spans="1:43" x14ac:dyDescent="0.2">
      <c r="A237" s="56">
        <v>41640</v>
      </c>
      <c r="B237" s="57">
        <v>189.6</v>
      </c>
      <c r="C237" s="58">
        <v>0.63</v>
      </c>
      <c r="D237" s="55">
        <v>423.65</v>
      </c>
      <c r="E237" s="59">
        <v>2.38</v>
      </c>
      <c r="F237" s="55">
        <v>264.44</v>
      </c>
      <c r="G237" s="66">
        <v>102.1</v>
      </c>
      <c r="H237" s="55"/>
      <c r="I237" s="55"/>
      <c r="J237" s="55"/>
      <c r="K237" s="55"/>
      <c r="L237" s="55"/>
      <c r="M237" s="53">
        <v>143.10589999999999</v>
      </c>
      <c r="N237" s="53"/>
      <c r="O237" s="53"/>
      <c r="P237" s="69">
        <v>-2.6599999999999999E-2</v>
      </c>
      <c r="Q237" s="70">
        <v>393</v>
      </c>
      <c r="R237" s="70">
        <v>95.39</v>
      </c>
      <c r="S237" s="69"/>
      <c r="T237" s="53"/>
      <c r="U237" s="56">
        <v>41579</v>
      </c>
      <c r="V237" s="53">
        <v>186.4</v>
      </c>
      <c r="W237" s="53"/>
      <c r="X237" s="53"/>
      <c r="Y237" s="53"/>
      <c r="Z237" s="53"/>
      <c r="AA237" s="56">
        <v>41579</v>
      </c>
      <c r="AB237" s="55"/>
      <c r="AC237" s="65">
        <v>423.65</v>
      </c>
      <c r="AD237" s="55">
        <v>174.86</v>
      </c>
      <c r="AE237" s="68">
        <v>3.83</v>
      </c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</row>
    <row r="238" spans="1:43" x14ac:dyDescent="0.2">
      <c r="A238" s="56">
        <v>41671</v>
      </c>
      <c r="B238" s="57">
        <v>187.3</v>
      </c>
      <c r="C238" s="58">
        <v>0.64</v>
      </c>
      <c r="D238" s="55">
        <v>426.32</v>
      </c>
      <c r="E238" s="59">
        <v>2.38</v>
      </c>
      <c r="F238" s="55">
        <v>264.44</v>
      </c>
      <c r="G238" s="66">
        <v>104.83</v>
      </c>
      <c r="H238" s="55"/>
      <c r="I238" s="55"/>
      <c r="J238" s="55"/>
      <c r="K238" s="55"/>
      <c r="L238" s="55"/>
      <c r="M238" s="53">
        <v>143.82589999999999</v>
      </c>
      <c r="N238" s="53"/>
      <c r="O238" s="53"/>
      <c r="P238" s="69">
        <v>2.7799999999999998E-2</v>
      </c>
      <c r="Q238" s="70">
        <v>419.13</v>
      </c>
      <c r="R238" s="70">
        <v>101.73</v>
      </c>
      <c r="S238" s="69"/>
      <c r="T238" s="53"/>
      <c r="U238" s="56">
        <v>41609</v>
      </c>
      <c r="V238" s="53">
        <v>189.68</v>
      </c>
      <c r="W238" s="53"/>
      <c r="X238" s="53"/>
      <c r="Y238" s="53"/>
      <c r="Z238" s="53"/>
      <c r="AA238" s="56">
        <v>41609</v>
      </c>
      <c r="AB238" s="55"/>
      <c r="AC238" s="65">
        <v>426.32</v>
      </c>
      <c r="AD238" s="55">
        <v>172.76</v>
      </c>
      <c r="AE238" s="68">
        <v>3.97</v>
      </c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</row>
    <row r="239" spans="1:43" x14ac:dyDescent="0.2">
      <c r="A239" s="56">
        <v>41699</v>
      </c>
      <c r="B239" s="57">
        <v>182.4</v>
      </c>
      <c r="C239" s="58">
        <v>0.82</v>
      </c>
      <c r="D239" s="55">
        <v>429.05</v>
      </c>
      <c r="E239" s="59">
        <v>2.33</v>
      </c>
      <c r="F239" s="55">
        <v>258.89</v>
      </c>
      <c r="G239" s="66">
        <v>104.04</v>
      </c>
      <c r="H239" s="55"/>
      <c r="I239" s="55"/>
      <c r="J239" s="55"/>
      <c r="K239" s="55"/>
      <c r="L239" s="55"/>
      <c r="M239" s="53">
        <v>144.45590000000001</v>
      </c>
      <c r="N239" s="53"/>
      <c r="O239" s="53"/>
      <c r="P239" s="69">
        <v>-3.2000000000000001E-2</v>
      </c>
      <c r="Q239" s="70">
        <v>408.84</v>
      </c>
      <c r="R239" s="70">
        <v>99.23</v>
      </c>
      <c r="S239" s="69"/>
      <c r="T239" s="53"/>
      <c r="U239" s="56">
        <v>41640</v>
      </c>
      <c r="V239" s="53">
        <v>189.63</v>
      </c>
      <c r="W239" s="53"/>
      <c r="X239" s="53"/>
      <c r="Y239" s="53"/>
      <c r="Z239" s="53"/>
      <c r="AA239" s="56">
        <v>41640</v>
      </c>
      <c r="AB239" s="55"/>
      <c r="AC239" s="65">
        <v>429.05</v>
      </c>
      <c r="AD239" s="55">
        <v>170.4</v>
      </c>
      <c r="AE239" s="68">
        <v>4</v>
      </c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</row>
    <row r="240" spans="1:43" x14ac:dyDescent="0.2">
      <c r="A240" s="56">
        <v>41730</v>
      </c>
      <c r="B240" s="57">
        <v>174.8</v>
      </c>
      <c r="C240" s="58">
        <v>0.78</v>
      </c>
      <c r="D240" s="55">
        <v>432.57</v>
      </c>
      <c r="E240" s="59">
        <v>2.23</v>
      </c>
      <c r="F240" s="55">
        <v>247.78</v>
      </c>
      <c r="G240" s="66">
        <v>104.87</v>
      </c>
      <c r="H240" s="55"/>
      <c r="I240" s="55"/>
      <c r="J240" s="55"/>
      <c r="K240" s="55"/>
      <c r="L240" s="55"/>
      <c r="M240" s="53">
        <v>145.0959</v>
      </c>
      <c r="N240" s="53"/>
      <c r="O240" s="53"/>
      <c r="P240" s="69">
        <v>2.6700000000000002E-2</v>
      </c>
      <c r="Q240" s="70">
        <v>424.07</v>
      </c>
      <c r="R240" s="70">
        <v>102.93</v>
      </c>
      <c r="S240" s="69"/>
      <c r="T240" s="53"/>
      <c r="U240" s="56">
        <v>41671</v>
      </c>
      <c r="V240" s="53">
        <v>187.27</v>
      </c>
      <c r="W240" s="53"/>
      <c r="X240" s="53"/>
      <c r="Y240" s="53"/>
      <c r="Z240" s="53"/>
      <c r="AA240" s="56">
        <v>41671</v>
      </c>
      <c r="AB240" s="55"/>
      <c r="AC240" s="65">
        <v>432.57</v>
      </c>
      <c r="AD240" s="55">
        <v>169.97</v>
      </c>
      <c r="AE240" s="68">
        <v>4.05</v>
      </c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</row>
    <row r="241" spans="1:43" x14ac:dyDescent="0.2">
      <c r="A241" s="56">
        <v>41760</v>
      </c>
      <c r="B241" s="57">
        <v>173.7</v>
      </c>
      <c r="C241" s="58">
        <v>0.6</v>
      </c>
      <c r="D241" s="55">
        <v>435.94</v>
      </c>
      <c r="E241" s="59">
        <v>2.2200000000000002</v>
      </c>
      <c r="F241" s="55">
        <v>246.67</v>
      </c>
      <c r="G241" s="66">
        <v>105.71</v>
      </c>
      <c r="H241" s="55"/>
      <c r="I241" s="55"/>
      <c r="J241" s="55"/>
      <c r="K241" s="55"/>
      <c r="L241" s="55"/>
      <c r="M241" s="53">
        <v>145.91589999999999</v>
      </c>
      <c r="N241" s="53"/>
      <c r="O241" s="53"/>
      <c r="P241" s="69">
        <v>-7.4999999999999997E-3</v>
      </c>
      <c r="Q241" s="70">
        <v>420.67</v>
      </c>
      <c r="R241" s="70">
        <v>102.1</v>
      </c>
      <c r="S241" s="69"/>
      <c r="T241" s="53"/>
      <c r="U241" s="56">
        <v>41699</v>
      </c>
      <c r="V241" s="53">
        <v>182.37</v>
      </c>
      <c r="W241" s="53"/>
      <c r="X241" s="53"/>
      <c r="Y241" s="53"/>
      <c r="Z241" s="53"/>
      <c r="AA241" s="56">
        <v>41699</v>
      </c>
      <c r="AB241" s="55"/>
      <c r="AC241" s="65">
        <v>435.94</v>
      </c>
      <c r="AD241" s="55">
        <v>169.89</v>
      </c>
      <c r="AE241" s="68">
        <v>4.04</v>
      </c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</row>
    <row r="242" spans="1:43" x14ac:dyDescent="0.2">
      <c r="A242" s="56">
        <v>41791</v>
      </c>
      <c r="B242" s="57">
        <v>174.2</v>
      </c>
      <c r="C242" s="58">
        <v>0.26</v>
      </c>
      <c r="D242" s="55">
        <v>438.56</v>
      </c>
      <c r="E242" s="59">
        <v>2.2400000000000002</v>
      </c>
      <c r="F242" s="55">
        <v>248.89</v>
      </c>
      <c r="G242" s="66">
        <v>108.37</v>
      </c>
      <c r="H242" s="55"/>
      <c r="I242" s="55"/>
      <c r="J242" s="55"/>
      <c r="K242" s="55"/>
      <c r="L242" s="55"/>
      <c r="M242" s="53">
        <v>146.69589999999999</v>
      </c>
      <c r="N242" s="53"/>
      <c r="O242" s="53"/>
      <c r="P242" s="69">
        <v>8.0000000000000002E-3</v>
      </c>
      <c r="Q242" s="70">
        <v>414.95</v>
      </c>
      <c r="R242" s="70">
        <v>100.72</v>
      </c>
      <c r="S242" s="69"/>
      <c r="T242" s="53"/>
      <c r="U242" s="56">
        <v>41730</v>
      </c>
      <c r="V242" s="53">
        <v>174.83</v>
      </c>
      <c r="W242" s="53"/>
      <c r="X242" s="53"/>
      <c r="Y242" s="53"/>
      <c r="Z242" s="53"/>
      <c r="AA242" s="56">
        <v>41730</v>
      </c>
      <c r="AB242" s="55"/>
      <c r="AC242" s="65">
        <v>438.56</v>
      </c>
      <c r="AD242" s="55">
        <v>169.82</v>
      </c>
      <c r="AE242" s="68">
        <v>3.96</v>
      </c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</row>
    <row r="243" spans="1:43" x14ac:dyDescent="0.2">
      <c r="A243" s="56">
        <v>41821</v>
      </c>
      <c r="B243" s="57">
        <v>173.3</v>
      </c>
      <c r="C243" s="58">
        <v>0.13</v>
      </c>
      <c r="D243" s="55">
        <v>439.7</v>
      </c>
      <c r="E243" s="59">
        <v>2.2200000000000002</v>
      </c>
      <c r="F243" s="55">
        <v>246.67</v>
      </c>
      <c r="G243" s="66">
        <v>105.23</v>
      </c>
      <c r="H243" s="55"/>
      <c r="I243" s="55"/>
      <c r="J243" s="55"/>
      <c r="K243" s="55"/>
      <c r="L243" s="55"/>
      <c r="M243" s="53">
        <v>147.29589999999999</v>
      </c>
      <c r="N243" s="53"/>
      <c r="O243" s="53"/>
      <c r="P243" s="69">
        <v>8.0000000000000002E-3</v>
      </c>
      <c r="Q243" s="70">
        <v>399.8</v>
      </c>
      <c r="R243" s="70">
        <v>97.04</v>
      </c>
      <c r="S243" s="69"/>
      <c r="T243" s="53"/>
      <c r="U243" s="56">
        <v>41760</v>
      </c>
      <c r="V243" s="53">
        <v>173.67</v>
      </c>
      <c r="W243" s="53"/>
      <c r="X243" s="53"/>
      <c r="Y243" s="53"/>
      <c r="Z243" s="53"/>
      <c r="AA243" s="56">
        <v>41760</v>
      </c>
      <c r="AB243" s="55"/>
      <c r="AC243" s="65">
        <v>439.7</v>
      </c>
      <c r="AD243" s="55">
        <v>169.6</v>
      </c>
      <c r="AE243" s="68">
        <v>3.78</v>
      </c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</row>
    <row r="244" spans="1:43" x14ac:dyDescent="0.2">
      <c r="A244" s="56">
        <v>41852</v>
      </c>
      <c r="B244" s="57">
        <v>175.4</v>
      </c>
      <c r="C244" s="58">
        <v>0.18</v>
      </c>
      <c r="D244" s="55">
        <v>440.27</v>
      </c>
      <c r="E244" s="59">
        <v>2.27</v>
      </c>
      <c r="F244" s="55">
        <v>252.22</v>
      </c>
      <c r="G244" s="66">
        <v>100.05</v>
      </c>
      <c r="H244" s="55"/>
      <c r="I244" s="55"/>
      <c r="J244" s="55"/>
      <c r="K244" s="55"/>
      <c r="L244" s="55"/>
      <c r="M244" s="53">
        <v>147.55590000000001</v>
      </c>
      <c r="N244" s="53"/>
      <c r="O244" s="53"/>
      <c r="P244" s="69">
        <v>2.52E-2</v>
      </c>
      <c r="Q244" s="70">
        <v>407.82</v>
      </c>
      <c r="R244" s="70">
        <v>98.98</v>
      </c>
      <c r="S244" s="69"/>
      <c r="T244" s="53"/>
      <c r="U244" s="56">
        <v>41791</v>
      </c>
      <c r="V244" s="53">
        <v>174.22</v>
      </c>
      <c r="W244" s="53"/>
      <c r="X244" s="53"/>
      <c r="Y244" s="53"/>
      <c r="Z244" s="53"/>
      <c r="AA244" s="56">
        <v>41791</v>
      </c>
      <c r="AB244" s="55"/>
      <c r="AC244" s="65">
        <v>440.27</v>
      </c>
      <c r="AD244" s="55">
        <v>169.51</v>
      </c>
      <c r="AE244" s="68">
        <v>3.76</v>
      </c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</row>
    <row r="245" spans="1:43" x14ac:dyDescent="0.2">
      <c r="A245" s="56">
        <v>41883</v>
      </c>
      <c r="B245" s="57">
        <v>178.1</v>
      </c>
      <c r="C245" s="58">
        <v>0.49</v>
      </c>
      <c r="D245" s="55">
        <v>441.06</v>
      </c>
      <c r="E245" s="59">
        <v>2.33</v>
      </c>
      <c r="F245" s="55">
        <v>258.89</v>
      </c>
      <c r="G245" s="66">
        <v>95.85</v>
      </c>
      <c r="H245" s="55"/>
      <c r="I245" s="55"/>
      <c r="J245" s="55"/>
      <c r="K245" s="55"/>
      <c r="L245" s="55"/>
      <c r="M245" s="53">
        <v>147.6859</v>
      </c>
      <c r="N245" s="53"/>
      <c r="O245" s="53"/>
      <c r="P245" s="69">
        <v>-2.9000000000000001E-2</v>
      </c>
      <c r="Q245" s="70">
        <v>397.15</v>
      </c>
      <c r="R245" s="70">
        <v>96.39</v>
      </c>
      <c r="S245" s="69"/>
      <c r="T245" s="53"/>
      <c r="U245" s="56">
        <v>41821</v>
      </c>
      <c r="V245" s="53">
        <v>173.31</v>
      </c>
      <c r="W245" s="53"/>
      <c r="X245" s="53"/>
      <c r="Y245" s="53"/>
      <c r="Z245" s="53"/>
      <c r="AA245" s="56">
        <v>41821</v>
      </c>
      <c r="AB245" s="55"/>
      <c r="AC245" s="65">
        <v>441.06</v>
      </c>
      <c r="AD245" s="55">
        <v>168.49</v>
      </c>
      <c r="AE245" s="68">
        <v>3.77</v>
      </c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</row>
    <row r="246" spans="1:43" x14ac:dyDescent="0.2">
      <c r="A246" s="56">
        <v>41913</v>
      </c>
      <c r="B246" s="57">
        <v>185.7</v>
      </c>
      <c r="C246" s="58">
        <v>0.38</v>
      </c>
      <c r="D246" s="55">
        <v>443.22</v>
      </c>
      <c r="E246" s="59">
        <v>2.4500000000000002</v>
      </c>
      <c r="F246" s="55">
        <v>272.22000000000003</v>
      </c>
      <c r="G246" s="66">
        <v>86.08</v>
      </c>
      <c r="H246" s="55"/>
      <c r="I246" s="55"/>
      <c r="J246" s="55"/>
      <c r="K246" s="55"/>
      <c r="L246" s="55"/>
      <c r="M246" s="53">
        <v>147.86590000000001</v>
      </c>
      <c r="N246" s="53"/>
      <c r="O246" s="53"/>
      <c r="P246" s="69">
        <v>-4.9200000000000001E-2</v>
      </c>
      <c r="Q246" s="70">
        <v>371.48</v>
      </c>
      <c r="R246" s="70">
        <v>90.16</v>
      </c>
      <c r="S246" s="69"/>
      <c r="T246" s="53"/>
      <c r="U246" s="56">
        <v>41852</v>
      </c>
      <c r="V246" s="53">
        <v>175.42</v>
      </c>
      <c r="W246" s="53"/>
      <c r="X246" s="53"/>
      <c r="Y246" s="53"/>
      <c r="Z246" s="53"/>
      <c r="AA246" s="56">
        <v>41852</v>
      </c>
      <c r="AB246" s="55"/>
      <c r="AC246" s="65">
        <v>443.22</v>
      </c>
      <c r="AD246" s="55">
        <v>167.25</v>
      </c>
      <c r="AE246" s="68">
        <v>3.71</v>
      </c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</row>
    <row r="247" spans="1:43" x14ac:dyDescent="0.2">
      <c r="A247" s="56">
        <v>41944</v>
      </c>
      <c r="B247" s="57">
        <v>191.1</v>
      </c>
      <c r="C247" s="58">
        <v>0.53</v>
      </c>
      <c r="D247" s="55">
        <v>444.91</v>
      </c>
      <c r="E247" s="59">
        <v>2.5499999999999998</v>
      </c>
      <c r="F247" s="55">
        <v>283.33</v>
      </c>
      <c r="G247" s="66">
        <v>76.989999999999995</v>
      </c>
      <c r="H247" s="55"/>
      <c r="I247" s="55"/>
      <c r="J247" s="55"/>
      <c r="K247" s="55"/>
      <c r="L247" s="55"/>
      <c r="M247" s="53">
        <v>148.35589999999999</v>
      </c>
      <c r="N247" s="53"/>
      <c r="O247" s="53"/>
      <c r="P247" s="69">
        <v>-4.2000000000000003E-2</v>
      </c>
      <c r="Q247" s="70">
        <v>360.51</v>
      </c>
      <c r="R247" s="70">
        <v>87.5</v>
      </c>
      <c r="S247" s="69"/>
      <c r="T247" s="53"/>
      <c r="U247" s="56">
        <v>41883</v>
      </c>
      <c r="V247" s="53">
        <v>178.1</v>
      </c>
      <c r="W247" s="53"/>
      <c r="X247" s="53"/>
      <c r="Y247" s="53"/>
      <c r="Z247" s="53"/>
      <c r="AA247" s="56">
        <v>41883</v>
      </c>
      <c r="AB247" s="55"/>
      <c r="AC247" s="65">
        <v>444.91</v>
      </c>
      <c r="AD247" s="55">
        <v>165.69</v>
      </c>
      <c r="AE247" s="68">
        <v>3.76</v>
      </c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</row>
    <row r="248" spans="1:43" x14ac:dyDescent="0.2">
      <c r="A248" s="56">
        <v>41974</v>
      </c>
      <c r="B248" s="57">
        <v>195.9</v>
      </c>
      <c r="C248" s="58">
        <v>0.62</v>
      </c>
      <c r="D248" s="55">
        <v>447.26</v>
      </c>
      <c r="E248" s="59">
        <v>2.64</v>
      </c>
      <c r="F248" s="55">
        <v>293.33</v>
      </c>
      <c r="G248" s="66">
        <v>60.7</v>
      </c>
      <c r="H248" s="55"/>
      <c r="I248" s="55"/>
      <c r="J248" s="55"/>
      <c r="K248" s="55"/>
      <c r="L248" s="55"/>
      <c r="M248" s="53">
        <v>148.73589999999999</v>
      </c>
      <c r="N248" s="53"/>
      <c r="O248" s="53"/>
      <c r="P248" s="69">
        <v>-0.1019</v>
      </c>
      <c r="Q248" s="70">
        <v>329.16</v>
      </c>
      <c r="R248" s="70">
        <v>79.89</v>
      </c>
      <c r="S248" s="69"/>
      <c r="T248" s="53"/>
      <c r="U248" s="56">
        <v>41913</v>
      </c>
      <c r="V248" s="53">
        <v>185.66</v>
      </c>
      <c r="W248" s="53"/>
      <c r="X248" s="53"/>
      <c r="Y248" s="53"/>
      <c r="Z248" s="53"/>
      <c r="AA248" s="56">
        <v>41913</v>
      </c>
      <c r="AB248" s="55"/>
      <c r="AC248" s="65">
        <v>447.26</v>
      </c>
      <c r="AD248" s="55">
        <v>164.12</v>
      </c>
      <c r="AE248" s="68">
        <v>3.82</v>
      </c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</row>
    <row r="249" spans="1:43" x14ac:dyDescent="0.2">
      <c r="A249" s="56">
        <v>42005</v>
      </c>
      <c r="B249" s="57">
        <v>192.4</v>
      </c>
      <c r="C249" s="58">
        <v>1.48</v>
      </c>
      <c r="D249" s="55">
        <v>450.04</v>
      </c>
      <c r="E249" s="59">
        <v>2.63</v>
      </c>
      <c r="F249" s="55">
        <v>292.22000000000003</v>
      </c>
      <c r="G249" s="66">
        <v>47.11</v>
      </c>
      <c r="H249" s="55"/>
      <c r="I249" s="55"/>
      <c r="J249" s="55"/>
      <c r="K249" s="55"/>
      <c r="L249" s="55"/>
      <c r="M249" s="53">
        <v>149.26589999999999</v>
      </c>
      <c r="N249" s="53"/>
      <c r="O249" s="53"/>
      <c r="P249" s="69">
        <v>-0.1056</v>
      </c>
      <c r="Q249" s="70">
        <v>308.36</v>
      </c>
      <c r="R249" s="70">
        <v>74.84</v>
      </c>
      <c r="S249" s="69"/>
      <c r="T249" s="53"/>
      <c r="U249" s="56">
        <v>41944</v>
      </c>
      <c r="V249" s="53">
        <v>191.11</v>
      </c>
      <c r="W249" s="53"/>
      <c r="X249" s="53"/>
      <c r="Y249" s="53"/>
      <c r="Z249" s="53"/>
      <c r="AA249" s="56">
        <v>41944</v>
      </c>
      <c r="AB249" s="55"/>
      <c r="AC249" s="65">
        <v>450.04</v>
      </c>
      <c r="AD249" s="55">
        <v>163.47999999999999</v>
      </c>
      <c r="AE249" s="68">
        <v>4.01</v>
      </c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</row>
    <row r="250" spans="1:43" x14ac:dyDescent="0.2">
      <c r="A250" s="56">
        <v>42036</v>
      </c>
      <c r="B250" s="57">
        <v>203.9</v>
      </c>
      <c r="C250" s="58">
        <v>1.1599999999999999</v>
      </c>
      <c r="D250" s="55">
        <v>456.7</v>
      </c>
      <c r="E250" s="59">
        <v>2.82</v>
      </c>
      <c r="F250" s="55">
        <v>313.33</v>
      </c>
      <c r="G250" s="66">
        <v>54.79</v>
      </c>
      <c r="H250" s="55"/>
      <c r="I250" s="55"/>
      <c r="J250" s="55"/>
      <c r="K250" s="55"/>
      <c r="L250" s="55"/>
      <c r="M250" s="53">
        <v>149.88589999999999</v>
      </c>
      <c r="N250" s="53"/>
      <c r="O250" s="53"/>
      <c r="P250" s="69">
        <v>-0.21160000000000001</v>
      </c>
      <c r="Q250" s="70">
        <v>251.65</v>
      </c>
      <c r="R250" s="70">
        <v>61.08</v>
      </c>
      <c r="S250" s="69"/>
      <c r="T250" s="53"/>
      <c r="U250" s="56">
        <v>41974</v>
      </c>
      <c r="V250" s="53">
        <v>195.92</v>
      </c>
      <c r="W250" s="53"/>
      <c r="X250" s="53"/>
      <c r="Y250" s="53"/>
      <c r="Z250" s="53"/>
      <c r="AA250" s="56">
        <v>41974</v>
      </c>
      <c r="AB250" s="55"/>
      <c r="AC250" s="65">
        <v>456.7</v>
      </c>
      <c r="AD250" s="55">
        <v>162.58000000000001</v>
      </c>
      <c r="AE250" s="68">
        <v>4.1500000000000004</v>
      </c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</row>
    <row r="251" spans="1:43" x14ac:dyDescent="0.2">
      <c r="A251" s="56">
        <v>42064</v>
      </c>
      <c r="B251" s="57">
        <v>223.7</v>
      </c>
      <c r="C251" s="58">
        <v>1.51</v>
      </c>
      <c r="D251" s="55">
        <v>462</v>
      </c>
      <c r="E251" s="59">
        <v>3.14</v>
      </c>
      <c r="F251" s="55">
        <v>348.89</v>
      </c>
      <c r="G251" s="66">
        <v>52.83</v>
      </c>
      <c r="H251" s="55"/>
      <c r="I251" s="55"/>
      <c r="J251" s="55"/>
      <c r="K251" s="55"/>
      <c r="L251" s="55"/>
      <c r="M251" s="53">
        <v>151.36590000000001</v>
      </c>
      <c r="N251" s="53"/>
      <c r="O251" s="53"/>
      <c r="P251" s="69">
        <v>-0.22389999999999999</v>
      </c>
      <c r="Q251" s="70">
        <v>200.72</v>
      </c>
      <c r="R251" s="70">
        <v>48.72</v>
      </c>
      <c r="S251" s="69"/>
      <c r="T251" s="53"/>
      <c r="U251" s="56">
        <v>42005</v>
      </c>
      <c r="V251" s="53">
        <v>192.44</v>
      </c>
      <c r="W251" s="53"/>
      <c r="X251" s="53"/>
      <c r="Y251" s="53"/>
      <c r="Z251" s="53"/>
      <c r="AA251" s="56">
        <v>42005</v>
      </c>
      <c r="AB251" s="55"/>
      <c r="AC251" s="65">
        <v>462</v>
      </c>
      <c r="AD251" s="55">
        <v>161.38999999999999</v>
      </c>
      <c r="AE251" s="68">
        <v>4.26</v>
      </c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</row>
    <row r="252" spans="1:43" x14ac:dyDescent="0.2">
      <c r="A252" s="56">
        <v>42095</v>
      </c>
      <c r="B252" s="57">
        <v>217.9</v>
      </c>
      <c r="C252" s="58">
        <v>0.71</v>
      </c>
      <c r="D252" s="55">
        <v>468.97</v>
      </c>
      <c r="E252" s="59">
        <v>3.04</v>
      </c>
      <c r="F252" s="55">
        <v>337.78</v>
      </c>
      <c r="G252" s="66">
        <v>57.54</v>
      </c>
      <c r="H252" s="55"/>
      <c r="I252" s="55"/>
      <c r="J252" s="55"/>
      <c r="K252" s="55"/>
      <c r="L252" s="55"/>
      <c r="M252" s="53">
        <v>152.52590000000001</v>
      </c>
      <c r="N252" s="53"/>
      <c r="O252" s="53"/>
      <c r="P252" s="69">
        <v>0.16300000000000001</v>
      </c>
      <c r="Q252" s="70">
        <v>232.4</v>
      </c>
      <c r="R252" s="70">
        <v>56.41</v>
      </c>
      <c r="S252" s="69"/>
      <c r="T252" s="53"/>
      <c r="U252" s="56">
        <v>42036</v>
      </c>
      <c r="V252" s="53">
        <v>203.86</v>
      </c>
      <c r="W252" s="53"/>
      <c r="X252" s="53"/>
      <c r="Y252" s="53"/>
      <c r="Z252" s="53"/>
      <c r="AA252" s="56">
        <v>42036</v>
      </c>
      <c r="AB252" s="55"/>
      <c r="AC252" s="65">
        <v>468.97</v>
      </c>
      <c r="AD252" s="55">
        <v>161.28</v>
      </c>
      <c r="AE252" s="68">
        <v>4.24</v>
      </c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</row>
    <row r="253" spans="1:43" x14ac:dyDescent="0.2">
      <c r="A253" s="56">
        <v>42125</v>
      </c>
      <c r="B253" s="57">
        <v>220.1</v>
      </c>
      <c r="C253" s="58">
        <v>0.99</v>
      </c>
      <c r="D253" s="55">
        <v>472.3</v>
      </c>
      <c r="E253" s="59">
        <v>3.06</v>
      </c>
      <c r="F253" s="55">
        <v>340</v>
      </c>
      <c r="G253" s="66">
        <v>62.51</v>
      </c>
      <c r="H253" s="55"/>
      <c r="I253" s="55"/>
      <c r="J253" s="55"/>
      <c r="K253" s="55"/>
      <c r="L253" s="55"/>
      <c r="M253" s="53">
        <v>154.0359</v>
      </c>
      <c r="N253" s="53"/>
      <c r="O253" s="53"/>
      <c r="P253" s="69">
        <v>-3.5799999999999998E-2</v>
      </c>
      <c r="Q253" s="70">
        <v>240.15</v>
      </c>
      <c r="R253" s="70">
        <v>58.29</v>
      </c>
      <c r="S253" s="69"/>
      <c r="T253" s="53"/>
      <c r="U253" s="56">
        <v>42064</v>
      </c>
      <c r="V253" s="53">
        <v>223.68</v>
      </c>
      <c r="W253" s="53"/>
      <c r="X253" s="53"/>
      <c r="Y253" s="53"/>
      <c r="Z253" s="53"/>
      <c r="AA253" s="56">
        <v>42064</v>
      </c>
      <c r="AB253" s="55"/>
      <c r="AC253" s="65">
        <v>472.3</v>
      </c>
      <c r="AD253" s="55">
        <v>161.19999999999999</v>
      </c>
      <c r="AE253" s="68">
        <v>4.55</v>
      </c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</row>
    <row r="254" spans="1:43" x14ac:dyDescent="0.2">
      <c r="A254" s="56">
        <v>42156</v>
      </c>
      <c r="B254" s="57">
        <v>223.2</v>
      </c>
      <c r="C254" s="58">
        <v>0.77</v>
      </c>
      <c r="D254" s="55">
        <v>476.98</v>
      </c>
      <c r="E254" s="59">
        <v>3.11</v>
      </c>
      <c r="F254" s="55">
        <v>345.56</v>
      </c>
      <c r="G254" s="66">
        <v>61.31</v>
      </c>
      <c r="H254" s="55"/>
      <c r="I254" s="55"/>
      <c r="J254" s="55"/>
      <c r="K254" s="55"/>
      <c r="L254" s="55"/>
      <c r="M254" s="53">
        <v>154.74590000000001</v>
      </c>
      <c r="N254" s="53"/>
      <c r="O254" s="53"/>
      <c r="P254" s="69">
        <v>8.9200000000000002E-2</v>
      </c>
      <c r="Q254" s="70">
        <v>289.88</v>
      </c>
      <c r="R254" s="70">
        <v>70.36</v>
      </c>
      <c r="S254" s="69"/>
      <c r="T254" s="53"/>
      <c r="U254" s="56">
        <v>42095</v>
      </c>
      <c r="V254" s="53">
        <v>217.88</v>
      </c>
      <c r="W254" s="53"/>
      <c r="X254" s="53"/>
      <c r="Y254" s="53"/>
      <c r="Z254" s="53"/>
      <c r="AA254" s="56">
        <v>42095</v>
      </c>
      <c r="AB254" s="55"/>
      <c r="AC254" s="65">
        <v>476.98</v>
      </c>
      <c r="AD254" s="55">
        <v>160.44</v>
      </c>
      <c r="AE254" s="68">
        <v>5.04</v>
      </c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</row>
    <row r="255" spans="1:43" x14ac:dyDescent="0.2">
      <c r="A255" s="56">
        <v>42186</v>
      </c>
      <c r="B255" s="57">
        <v>229</v>
      </c>
      <c r="C255" s="58">
        <v>0.57999999999999996</v>
      </c>
      <c r="D255" s="55">
        <v>480.65</v>
      </c>
      <c r="E255" s="59">
        <v>3.22</v>
      </c>
      <c r="F255" s="55">
        <v>357.78</v>
      </c>
      <c r="G255" s="66">
        <v>54.34</v>
      </c>
      <c r="H255" s="55"/>
      <c r="I255" s="55"/>
      <c r="J255" s="55"/>
      <c r="K255" s="55"/>
      <c r="L255" s="55"/>
      <c r="M255" s="53">
        <v>155.73589999999999</v>
      </c>
      <c r="N255" s="53"/>
      <c r="O255" s="53"/>
      <c r="P255" s="69">
        <v>8.6300000000000002E-2</v>
      </c>
      <c r="Q255" s="70">
        <v>301.02999999999997</v>
      </c>
      <c r="R255" s="70">
        <v>73.069999999999993</v>
      </c>
      <c r="S255" s="69"/>
      <c r="T255" s="53"/>
      <c r="U255" s="56">
        <v>42125</v>
      </c>
      <c r="V255" s="53">
        <v>220.06</v>
      </c>
      <c r="W255" s="53"/>
      <c r="X255" s="53"/>
      <c r="Y255" s="53"/>
      <c r="Z255" s="53"/>
      <c r="AA255" s="56">
        <v>42125</v>
      </c>
      <c r="AB255" s="55"/>
      <c r="AC255" s="65">
        <v>480.65</v>
      </c>
      <c r="AD255" s="55">
        <v>158.41</v>
      </c>
      <c r="AE255" s="68">
        <v>4.82</v>
      </c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</row>
    <row r="256" spans="1:43" x14ac:dyDescent="0.2">
      <c r="A256" s="56">
        <v>42217</v>
      </c>
      <c r="B256" s="57">
        <v>247.6</v>
      </c>
      <c r="C256" s="58">
        <v>0.25</v>
      </c>
      <c r="D256" s="55">
        <v>483.44</v>
      </c>
      <c r="E256" s="59">
        <v>3.51</v>
      </c>
      <c r="F256" s="55">
        <v>390</v>
      </c>
      <c r="G256" s="66">
        <v>45.69</v>
      </c>
      <c r="H256" s="55"/>
      <c r="I256" s="55"/>
      <c r="J256" s="55"/>
      <c r="K256" s="55"/>
      <c r="L256" s="55"/>
      <c r="M256" s="53">
        <v>156.5059</v>
      </c>
      <c r="N256" s="53"/>
      <c r="O256" s="53"/>
      <c r="P256" s="69">
        <v>-1.9199999999999998E-2</v>
      </c>
      <c r="Q256" s="70">
        <v>293.66000000000003</v>
      </c>
      <c r="R256" s="70">
        <v>71.28</v>
      </c>
      <c r="S256" s="69"/>
      <c r="T256" s="53"/>
      <c r="U256" s="56">
        <v>42156</v>
      </c>
      <c r="V256" s="53">
        <v>223.17</v>
      </c>
      <c r="W256" s="53"/>
      <c r="X256" s="53"/>
      <c r="Y256" s="53"/>
      <c r="Z256" s="53"/>
      <c r="AA256" s="56">
        <v>42156</v>
      </c>
      <c r="AB256" s="55"/>
      <c r="AC256" s="65">
        <v>483.44</v>
      </c>
      <c r="AD256" s="55">
        <v>156.53</v>
      </c>
      <c r="AE256" s="68">
        <v>4.79</v>
      </c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</row>
    <row r="257" spans="1:43" x14ac:dyDescent="0.2">
      <c r="A257" s="56">
        <v>42248</v>
      </c>
      <c r="B257" s="57">
        <v>274.60000000000002</v>
      </c>
      <c r="C257" s="58">
        <v>0.51</v>
      </c>
      <c r="D257" s="55">
        <v>484.65</v>
      </c>
      <c r="E257" s="59">
        <v>3.91</v>
      </c>
      <c r="F257" s="55">
        <v>434.44</v>
      </c>
      <c r="G257" s="66">
        <v>46.28</v>
      </c>
      <c r="H257" s="55"/>
      <c r="I257" s="55"/>
      <c r="J257" s="55"/>
      <c r="K257" s="55"/>
      <c r="L257" s="55"/>
      <c r="M257" s="53">
        <v>157.08590000000001</v>
      </c>
      <c r="N257" s="53"/>
      <c r="O257" s="53"/>
      <c r="P257" s="69">
        <v>-0.1137</v>
      </c>
      <c r="Q257" s="70">
        <v>264.31</v>
      </c>
      <c r="R257" s="70">
        <v>64.150000000000006</v>
      </c>
      <c r="S257" s="69"/>
      <c r="T257" s="53"/>
      <c r="U257" s="56">
        <v>42186</v>
      </c>
      <c r="V257" s="53">
        <v>228.98</v>
      </c>
      <c r="W257" s="53"/>
      <c r="X257" s="53"/>
      <c r="Y257" s="53"/>
      <c r="Z257" s="53"/>
      <c r="AA257" s="56">
        <v>42186</v>
      </c>
      <c r="AB257" s="55"/>
      <c r="AC257" s="65">
        <v>484.65</v>
      </c>
      <c r="AD257" s="55">
        <v>156.4</v>
      </c>
      <c r="AE257" s="68">
        <v>4.8600000000000003</v>
      </c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</row>
    <row r="258" spans="1:43" x14ac:dyDescent="0.2">
      <c r="A258" s="56">
        <v>42278</v>
      </c>
      <c r="B258" s="57">
        <v>273.39999999999998</v>
      </c>
      <c r="C258" s="58">
        <v>0.77</v>
      </c>
      <c r="D258" s="55">
        <v>487.12</v>
      </c>
      <c r="E258" s="59">
        <v>3.88</v>
      </c>
      <c r="F258" s="55">
        <v>431.11</v>
      </c>
      <c r="G258" s="66">
        <v>46.96</v>
      </c>
      <c r="H258" s="55"/>
      <c r="I258" s="55"/>
      <c r="J258" s="55"/>
      <c r="K258" s="55"/>
      <c r="L258" s="55"/>
      <c r="M258" s="53">
        <v>157.33590000000001</v>
      </c>
      <c r="N258" s="53"/>
      <c r="O258" s="53"/>
      <c r="P258" s="69">
        <v>-0.15920000000000001</v>
      </c>
      <c r="Q258" s="70">
        <v>229.94</v>
      </c>
      <c r="R258" s="70">
        <v>55.81</v>
      </c>
      <c r="S258" s="69"/>
      <c r="T258" s="53"/>
      <c r="U258" s="56">
        <v>42217</v>
      </c>
      <c r="V258" s="53">
        <v>247.6</v>
      </c>
      <c r="W258" s="53"/>
      <c r="X258" s="53"/>
      <c r="Y258" s="53"/>
      <c r="Z258" s="53"/>
      <c r="AA258" s="56">
        <v>42217</v>
      </c>
      <c r="AB258" s="55"/>
      <c r="AC258" s="65">
        <v>487.12</v>
      </c>
      <c r="AD258" s="55">
        <v>156.30000000000001</v>
      </c>
      <c r="AE258" s="68">
        <v>5.03</v>
      </c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</row>
    <row r="259" spans="1:43" x14ac:dyDescent="0.2">
      <c r="A259" s="56">
        <v>42309</v>
      </c>
      <c r="B259" s="57">
        <v>262.39999999999998</v>
      </c>
      <c r="C259" s="58">
        <v>1.1100000000000001</v>
      </c>
      <c r="D259" s="55">
        <v>490.87</v>
      </c>
      <c r="E259" s="59">
        <v>3.78</v>
      </c>
      <c r="F259" s="55">
        <v>420</v>
      </c>
      <c r="G259" s="66">
        <v>43.11</v>
      </c>
      <c r="H259" s="55"/>
      <c r="I259" s="55"/>
      <c r="J259" s="55"/>
      <c r="K259" s="55"/>
      <c r="L259" s="55"/>
      <c r="M259" s="53">
        <v>157.8459</v>
      </c>
      <c r="N259" s="53"/>
      <c r="O259" s="53"/>
      <c r="P259" s="69">
        <v>1.29E-2</v>
      </c>
      <c r="Q259" s="70">
        <v>253.56</v>
      </c>
      <c r="R259" s="70">
        <v>61.54</v>
      </c>
      <c r="S259" s="69"/>
      <c r="T259" s="53"/>
      <c r="U259" s="56">
        <v>42248</v>
      </c>
      <c r="V259" s="53">
        <v>274.63</v>
      </c>
      <c r="W259" s="53"/>
      <c r="X259" s="53"/>
      <c r="Y259" s="53"/>
      <c r="Z259" s="53"/>
      <c r="AA259" s="56">
        <v>42248</v>
      </c>
      <c r="AB259" s="55"/>
      <c r="AC259" s="65">
        <v>490.87</v>
      </c>
      <c r="AD259" s="55">
        <v>156.09</v>
      </c>
      <c r="AE259" s="68">
        <v>5.48</v>
      </c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</row>
    <row r="260" spans="1:43" x14ac:dyDescent="0.2">
      <c r="A260" s="56">
        <v>42339</v>
      </c>
      <c r="B260" s="57">
        <v>263.89999999999998</v>
      </c>
      <c r="C260" s="58">
        <v>0.9</v>
      </c>
      <c r="D260" s="55">
        <v>496.32</v>
      </c>
      <c r="E260" s="59">
        <v>3.87</v>
      </c>
      <c r="F260" s="55">
        <v>430</v>
      </c>
      <c r="G260" s="66">
        <v>36.57</v>
      </c>
      <c r="H260" s="55"/>
      <c r="I260" s="55"/>
      <c r="J260" s="55"/>
      <c r="K260" s="55"/>
      <c r="L260" s="55"/>
      <c r="M260" s="53">
        <v>158.61590000000001</v>
      </c>
      <c r="N260" s="53"/>
      <c r="O260" s="53"/>
      <c r="P260" s="69">
        <v>1.47E-2</v>
      </c>
      <c r="Q260" s="70">
        <v>285.31</v>
      </c>
      <c r="R260" s="70">
        <v>69.25</v>
      </c>
      <c r="S260" s="69"/>
      <c r="T260" s="53"/>
      <c r="U260" s="56">
        <v>42278</v>
      </c>
      <c r="V260" s="53">
        <v>273.39</v>
      </c>
      <c r="W260" s="53"/>
      <c r="X260" s="53"/>
      <c r="Y260" s="53"/>
      <c r="Z260" s="53"/>
      <c r="AA260" s="56">
        <v>42278</v>
      </c>
      <c r="AB260" s="55"/>
      <c r="AC260" s="65">
        <v>496.32</v>
      </c>
      <c r="AD260" s="55">
        <v>155.38999999999999</v>
      </c>
      <c r="AE260" s="68">
        <v>6.08</v>
      </c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</row>
    <row r="261" spans="1:43" x14ac:dyDescent="0.2">
      <c r="A261" s="56">
        <v>42370</v>
      </c>
      <c r="B261" s="57">
        <v>268</v>
      </c>
      <c r="C261" s="58">
        <v>1.51</v>
      </c>
      <c r="D261" s="55">
        <v>500.78</v>
      </c>
      <c r="E261" s="59">
        <v>4.05</v>
      </c>
      <c r="F261" s="55">
        <v>450</v>
      </c>
      <c r="G261" s="66">
        <v>29.78</v>
      </c>
      <c r="H261" s="55"/>
      <c r="I261" s="55"/>
      <c r="J261" s="55"/>
      <c r="K261" s="55"/>
      <c r="L261" s="55"/>
      <c r="M261" s="53">
        <v>159.7259</v>
      </c>
      <c r="N261" s="53"/>
      <c r="O261" s="53"/>
      <c r="P261" s="69">
        <v>-8.2000000000000003E-2</v>
      </c>
      <c r="Q261" s="70">
        <v>259.81</v>
      </c>
      <c r="R261" s="70">
        <v>63.06</v>
      </c>
      <c r="S261" s="69"/>
      <c r="T261" s="53"/>
      <c r="U261" s="56">
        <v>42309</v>
      </c>
      <c r="V261" s="53">
        <v>262.44</v>
      </c>
      <c r="W261" s="53"/>
      <c r="X261" s="53"/>
      <c r="Y261" s="53"/>
      <c r="Z261" s="53"/>
      <c r="AA261" s="56">
        <v>42309</v>
      </c>
      <c r="AB261" s="55"/>
      <c r="AC261" s="65">
        <v>500.78</v>
      </c>
      <c r="AD261" s="55">
        <v>155.33000000000001</v>
      </c>
      <c r="AE261" s="68">
        <v>6.03</v>
      </c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</row>
    <row r="262" spans="1:43" x14ac:dyDescent="0.2">
      <c r="A262" s="56">
        <v>42401</v>
      </c>
      <c r="B262" s="57">
        <v>262.2</v>
      </c>
      <c r="C262" s="58">
        <v>0.95</v>
      </c>
      <c r="D262" s="55">
        <v>508.35</v>
      </c>
      <c r="E262" s="59">
        <v>3.97</v>
      </c>
      <c r="F262" s="55">
        <v>441.11</v>
      </c>
      <c r="G262" s="66">
        <v>31.03</v>
      </c>
      <c r="H262" s="55"/>
      <c r="I262" s="55"/>
      <c r="J262" s="55"/>
      <c r="K262" s="55"/>
      <c r="L262" s="55"/>
      <c r="M262" s="53">
        <v>160.6259</v>
      </c>
      <c r="N262" s="53"/>
      <c r="O262" s="53"/>
      <c r="P262" s="69">
        <v>-0.1517</v>
      </c>
      <c r="Q262" s="70">
        <v>214.51</v>
      </c>
      <c r="R262" s="70">
        <v>52.07</v>
      </c>
      <c r="S262" s="69"/>
      <c r="T262" s="53"/>
      <c r="U262" s="56">
        <v>42339</v>
      </c>
      <c r="V262" s="53">
        <v>263.91000000000003</v>
      </c>
      <c r="W262" s="53"/>
      <c r="X262" s="53"/>
      <c r="Y262" s="53"/>
      <c r="Z262" s="53"/>
      <c r="AA262" s="56">
        <v>42339</v>
      </c>
      <c r="AB262" s="55"/>
      <c r="AC262" s="65">
        <v>508.35</v>
      </c>
      <c r="AD262" s="55">
        <v>155.18</v>
      </c>
      <c r="AE262" s="68">
        <v>5.87</v>
      </c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</row>
    <row r="263" spans="1:43" x14ac:dyDescent="0.2">
      <c r="A263" s="56">
        <v>42430</v>
      </c>
      <c r="B263" s="57">
        <v>246.3</v>
      </c>
      <c r="C263" s="58">
        <v>0.44</v>
      </c>
      <c r="D263" s="55">
        <v>513.17999999999995</v>
      </c>
      <c r="E263" s="59">
        <v>3.7</v>
      </c>
      <c r="F263" s="55">
        <v>411.11</v>
      </c>
      <c r="G263" s="66">
        <v>37.340000000000003</v>
      </c>
      <c r="H263" s="55"/>
      <c r="I263" s="55"/>
      <c r="J263" s="55"/>
      <c r="K263" s="55"/>
      <c r="L263" s="55"/>
      <c r="M263" s="53">
        <v>162.13589999999999</v>
      </c>
      <c r="N263" s="53"/>
      <c r="O263" s="53"/>
      <c r="P263" s="69">
        <v>-0.1857</v>
      </c>
      <c r="Q263" s="70">
        <v>178.65</v>
      </c>
      <c r="R263" s="70">
        <v>43.36</v>
      </c>
      <c r="S263" s="69"/>
      <c r="T263" s="53"/>
      <c r="U263" s="56">
        <v>42370</v>
      </c>
      <c r="V263" s="53">
        <v>267.97000000000003</v>
      </c>
      <c r="W263" s="53"/>
      <c r="X263" s="53"/>
      <c r="Y263" s="53"/>
      <c r="Z263" s="53"/>
      <c r="AA263" s="56">
        <v>42370</v>
      </c>
      <c r="AB263" s="55"/>
      <c r="AC263" s="65">
        <v>513.17999999999995</v>
      </c>
      <c r="AD263" s="55">
        <v>155.02000000000001</v>
      </c>
      <c r="AE263" s="68">
        <v>6</v>
      </c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</row>
    <row r="264" spans="1:43" x14ac:dyDescent="0.2">
      <c r="A264" s="56">
        <v>42461</v>
      </c>
      <c r="B264" s="57">
        <v>240.5</v>
      </c>
      <c r="C264" s="58">
        <v>0.64</v>
      </c>
      <c r="D264" s="55">
        <v>515.42999999999995</v>
      </c>
      <c r="E264" s="59">
        <v>3.57</v>
      </c>
      <c r="F264" s="55">
        <v>396.67</v>
      </c>
      <c r="G264" s="66">
        <v>40.75</v>
      </c>
      <c r="H264" s="55"/>
      <c r="I264" s="55"/>
      <c r="J264" s="55"/>
      <c r="K264" s="55"/>
      <c r="L264" s="55"/>
      <c r="M264" s="53">
        <v>163.08590000000001</v>
      </c>
      <c r="N264" s="53"/>
      <c r="O264" s="53"/>
      <c r="P264" s="69">
        <v>4.2000000000000003E-2</v>
      </c>
      <c r="Q264" s="70">
        <v>194.6</v>
      </c>
      <c r="R264" s="70">
        <v>47.23</v>
      </c>
      <c r="S264" s="69"/>
      <c r="T264" s="53"/>
      <c r="U264" s="56">
        <v>42401</v>
      </c>
      <c r="V264" s="53">
        <v>262.22000000000003</v>
      </c>
      <c r="W264" s="53"/>
      <c r="X264" s="53"/>
      <c r="Y264" s="53"/>
      <c r="Z264" s="53"/>
      <c r="AA264" s="56">
        <v>42401</v>
      </c>
      <c r="AB264" s="55"/>
      <c r="AC264" s="65">
        <v>515.42999999999995</v>
      </c>
      <c r="AD264" s="55">
        <v>154.85</v>
      </c>
      <c r="AE264" s="68">
        <v>6.27</v>
      </c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</row>
    <row r="265" spans="1:43" x14ac:dyDescent="0.2">
      <c r="A265" s="56">
        <v>42491</v>
      </c>
      <c r="B265" s="57">
        <v>238</v>
      </c>
      <c r="C265" s="58">
        <v>0.98</v>
      </c>
      <c r="D265" s="55">
        <v>518.73</v>
      </c>
      <c r="E265" s="59">
        <v>3.54</v>
      </c>
      <c r="F265" s="55">
        <v>393.33</v>
      </c>
      <c r="G265" s="66">
        <v>45.94</v>
      </c>
      <c r="H265" s="55"/>
      <c r="I265" s="55"/>
      <c r="J265" s="55"/>
      <c r="K265" s="55"/>
      <c r="L265" s="55"/>
      <c r="M265" s="53">
        <v>163.52590000000001</v>
      </c>
      <c r="N265" s="53"/>
      <c r="O265" s="53"/>
      <c r="P265" s="69">
        <v>0.2034</v>
      </c>
      <c r="Q265" s="70">
        <v>229.38</v>
      </c>
      <c r="R265" s="70">
        <v>55.67</v>
      </c>
      <c r="S265" s="69"/>
      <c r="T265" s="53"/>
      <c r="U265" s="56">
        <v>42430</v>
      </c>
      <c r="V265" s="53">
        <v>246.34</v>
      </c>
      <c r="W265" s="53"/>
      <c r="X265" s="53"/>
      <c r="Y265" s="53"/>
      <c r="Z265" s="53"/>
      <c r="AA265" s="56">
        <v>42430</v>
      </c>
      <c r="AB265" s="55"/>
      <c r="AC265" s="65">
        <v>518.73</v>
      </c>
      <c r="AD265" s="55">
        <v>154.74</v>
      </c>
      <c r="AE265" s="68">
        <v>6.14</v>
      </c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</row>
    <row r="266" spans="1:43" x14ac:dyDescent="0.2">
      <c r="A266" s="56">
        <v>42522</v>
      </c>
      <c r="B266" s="57">
        <v>229.4</v>
      </c>
      <c r="C266" s="58">
        <v>0.47</v>
      </c>
      <c r="D266" s="55">
        <v>523.82000000000005</v>
      </c>
      <c r="E266" s="59">
        <v>3.42</v>
      </c>
      <c r="F266" s="55">
        <v>380</v>
      </c>
      <c r="G266" s="66">
        <v>47.69</v>
      </c>
      <c r="H266" s="55"/>
      <c r="I266" s="55"/>
      <c r="J266" s="55"/>
      <c r="K266" s="55"/>
      <c r="L266" s="55"/>
      <c r="M266" s="53">
        <v>164.16589999999999</v>
      </c>
      <c r="N266" s="53"/>
      <c r="O266" s="53"/>
      <c r="P266" s="69">
        <v>9.1300000000000006E-2</v>
      </c>
      <c r="Q266" s="70">
        <v>232.92</v>
      </c>
      <c r="R266" s="70">
        <v>56.53</v>
      </c>
      <c r="S266" s="69"/>
      <c r="T266" s="53"/>
      <c r="U266" s="56">
        <v>42461</v>
      </c>
      <c r="V266" s="53">
        <v>240.46</v>
      </c>
      <c r="W266" s="53"/>
      <c r="X266" s="53"/>
      <c r="Y266" s="53"/>
      <c r="Z266" s="53"/>
      <c r="AA266" s="56">
        <v>42461</v>
      </c>
      <c r="AB266" s="55"/>
      <c r="AC266" s="65">
        <v>523.82000000000005</v>
      </c>
      <c r="AD266" s="55">
        <v>154.47999999999999</v>
      </c>
      <c r="AE266" s="68">
        <v>5.72</v>
      </c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</row>
    <row r="267" spans="1:43" x14ac:dyDescent="0.2">
      <c r="A267" s="56">
        <v>42552</v>
      </c>
      <c r="B267" s="57">
        <v>216.8</v>
      </c>
      <c r="C267" s="58">
        <v>0.64</v>
      </c>
      <c r="D267" s="55">
        <v>526.28</v>
      </c>
      <c r="E267" s="59">
        <v>3.28</v>
      </c>
      <c r="F267" s="55">
        <v>364.44</v>
      </c>
      <c r="G267" s="66">
        <v>44.13</v>
      </c>
      <c r="H267" s="55"/>
      <c r="I267" s="55"/>
      <c r="J267" s="55"/>
      <c r="K267" s="55"/>
      <c r="L267" s="55"/>
      <c r="M267" s="53">
        <v>165.14590000000001</v>
      </c>
      <c r="N267" s="53"/>
      <c r="O267" s="53"/>
      <c r="P267" s="69">
        <v>0.12740000000000001</v>
      </c>
      <c r="Q267" s="70">
        <v>252.13</v>
      </c>
      <c r="R267" s="70">
        <v>61.2</v>
      </c>
      <c r="S267" s="69"/>
      <c r="T267" s="53"/>
      <c r="U267" s="56">
        <v>42491</v>
      </c>
      <c r="V267" s="53">
        <v>237.96</v>
      </c>
      <c r="W267" s="53"/>
      <c r="X267" s="53"/>
      <c r="Y267" s="53"/>
      <c r="Z267" s="53"/>
      <c r="AA267" s="56">
        <v>42491</v>
      </c>
      <c r="AB267" s="55"/>
      <c r="AC267" s="65">
        <v>526.28</v>
      </c>
      <c r="AD267" s="55">
        <v>153.72999999999999</v>
      </c>
      <c r="AE267" s="68">
        <v>5.49</v>
      </c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</row>
    <row r="268" spans="1:43" x14ac:dyDescent="0.2">
      <c r="A268" s="56">
        <v>42583</v>
      </c>
      <c r="B268" s="57">
        <v>214</v>
      </c>
      <c r="C268" s="58">
        <v>0.31</v>
      </c>
      <c r="D268" s="55">
        <v>529.65</v>
      </c>
      <c r="E268" s="59">
        <v>3.21</v>
      </c>
      <c r="F268" s="55">
        <v>356.67</v>
      </c>
      <c r="G268" s="66">
        <v>44.88</v>
      </c>
      <c r="H268" s="55"/>
      <c r="I268" s="55"/>
      <c r="J268" s="55"/>
      <c r="K268" s="55"/>
      <c r="L268" s="55"/>
      <c r="M268" s="53">
        <v>165.61590000000001</v>
      </c>
      <c r="N268" s="53"/>
      <c r="O268" s="53"/>
      <c r="P268" s="69">
        <v>3.8100000000000002E-2</v>
      </c>
      <c r="Q268" s="70">
        <v>258.14</v>
      </c>
      <c r="R268" s="70">
        <v>62.65</v>
      </c>
      <c r="S268" s="69"/>
      <c r="T268" s="53"/>
      <c r="U268" s="56">
        <v>42522</v>
      </c>
      <c r="V268" s="53">
        <v>229.4</v>
      </c>
      <c r="W268" s="53"/>
      <c r="X268" s="53"/>
      <c r="Y268" s="53"/>
      <c r="Z268" s="53"/>
      <c r="AA268" s="56">
        <v>42522</v>
      </c>
      <c r="AB268" s="55"/>
      <c r="AC268" s="65">
        <v>529.65</v>
      </c>
      <c r="AD268" s="55">
        <v>152.9</v>
      </c>
      <c r="AE268" s="68">
        <v>5.41</v>
      </c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</row>
    <row r="269" spans="1:43" x14ac:dyDescent="0.2">
      <c r="A269" s="56">
        <v>42614</v>
      </c>
      <c r="B269" s="57">
        <v>216.2</v>
      </c>
      <c r="C269" s="58">
        <v>0.08</v>
      </c>
      <c r="D269" s="55">
        <v>531.29</v>
      </c>
      <c r="E269" s="59">
        <v>3.26</v>
      </c>
      <c r="F269" s="55">
        <v>362.22</v>
      </c>
      <c r="G269" s="66">
        <v>45.04</v>
      </c>
      <c r="H269" s="55"/>
      <c r="I269" s="55"/>
      <c r="J269" s="55"/>
      <c r="K269" s="55"/>
      <c r="L269" s="55"/>
      <c r="M269" s="53">
        <v>166.2559</v>
      </c>
      <c r="N269" s="53"/>
      <c r="O269" s="53"/>
      <c r="P269" s="69">
        <v>-7.46E-2</v>
      </c>
      <c r="Q269" s="70">
        <v>228.82</v>
      </c>
      <c r="R269" s="70">
        <v>55.54</v>
      </c>
      <c r="S269" s="69"/>
      <c r="T269" s="53"/>
      <c r="U269" s="56">
        <v>42552</v>
      </c>
      <c r="V269" s="53">
        <v>216.75</v>
      </c>
      <c r="W269" s="53"/>
      <c r="X269" s="53"/>
      <c r="Y269" s="53"/>
      <c r="Z269" s="53"/>
      <c r="AA269" s="56">
        <v>42552</v>
      </c>
      <c r="AB269" s="55"/>
      <c r="AC269" s="65">
        <v>531.29</v>
      </c>
      <c r="AD269" s="55">
        <v>151.62</v>
      </c>
      <c r="AE269" s="68">
        <v>5.19</v>
      </c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</row>
    <row r="270" spans="1:43" x14ac:dyDescent="0.2">
      <c r="A270" s="56">
        <v>42644</v>
      </c>
      <c r="B270" s="57">
        <v>209.5</v>
      </c>
      <c r="C270" s="58">
        <v>0.17</v>
      </c>
      <c r="D270" s="55">
        <v>531.71</v>
      </c>
      <c r="E270" s="59">
        <v>3.19</v>
      </c>
      <c r="F270" s="55">
        <v>354.44</v>
      </c>
      <c r="G270" s="66">
        <v>49.29</v>
      </c>
      <c r="H270" s="55"/>
      <c r="I270" s="55"/>
      <c r="J270" s="55"/>
      <c r="K270" s="55"/>
      <c r="L270" s="55"/>
      <c r="M270" s="53">
        <v>166.5659</v>
      </c>
      <c r="N270" s="53"/>
      <c r="O270" s="53"/>
      <c r="P270" s="69">
        <v>1.7000000000000001E-2</v>
      </c>
      <c r="Q270" s="70">
        <v>221.92</v>
      </c>
      <c r="R270" s="70">
        <v>53.86</v>
      </c>
      <c r="S270" s="69"/>
      <c r="T270" s="53"/>
      <c r="U270" s="56">
        <v>42583</v>
      </c>
      <c r="V270" s="53">
        <v>214.01</v>
      </c>
      <c r="W270" s="53"/>
      <c r="X270" s="53"/>
      <c r="Y270" s="53"/>
      <c r="Z270" s="53"/>
      <c r="AA270" s="56">
        <v>42583</v>
      </c>
      <c r="AB270" s="55"/>
      <c r="AC270" s="65">
        <v>531.71</v>
      </c>
      <c r="AD270" s="55">
        <v>150.76</v>
      </c>
      <c r="AE270" s="68">
        <v>4.9400000000000004</v>
      </c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</row>
    <row r="271" spans="1:43" x14ac:dyDescent="0.2">
      <c r="A271" s="56">
        <v>42675</v>
      </c>
      <c r="B271" s="57">
        <v>216</v>
      </c>
      <c r="C271" s="58">
        <v>7.0000000000000007E-2</v>
      </c>
      <c r="D271" s="55">
        <v>532.62</v>
      </c>
      <c r="E271" s="59">
        <v>3.34</v>
      </c>
      <c r="F271" s="55">
        <v>371.11</v>
      </c>
      <c r="G271" s="66">
        <v>45.26</v>
      </c>
      <c r="H271" s="55"/>
      <c r="I271" s="55"/>
      <c r="J271" s="55"/>
      <c r="K271" s="55"/>
      <c r="L271" s="55"/>
      <c r="M271" s="53">
        <v>166.64590000000001</v>
      </c>
      <c r="N271" s="53"/>
      <c r="O271" s="53"/>
      <c r="P271" s="69">
        <v>3.5999999999999999E-3</v>
      </c>
      <c r="Q271" s="70">
        <v>217.63</v>
      </c>
      <c r="R271" s="70">
        <v>52.82</v>
      </c>
      <c r="S271" s="69"/>
      <c r="T271" s="53"/>
      <c r="U271" s="56">
        <v>42614</v>
      </c>
      <c r="V271" s="53">
        <v>216.17</v>
      </c>
      <c r="W271" s="53"/>
      <c r="X271" s="53"/>
      <c r="Y271" s="53"/>
      <c r="Z271" s="53"/>
      <c r="AA271" s="56">
        <v>42614</v>
      </c>
      <c r="AB271" s="55"/>
      <c r="AC271" s="65">
        <v>532.62</v>
      </c>
      <c r="AD271" s="55">
        <v>150.53</v>
      </c>
      <c r="AE271" s="68">
        <v>4.83</v>
      </c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</row>
    <row r="272" spans="1:43" x14ac:dyDescent="0.2">
      <c r="A272" s="56">
        <v>42705</v>
      </c>
      <c r="B272" s="57">
        <v>213.2</v>
      </c>
      <c r="C272" s="58">
        <v>0.14000000000000001</v>
      </c>
      <c r="D272" s="55">
        <v>532.99</v>
      </c>
      <c r="E272" s="59">
        <v>3.35</v>
      </c>
      <c r="F272" s="55">
        <v>372.22</v>
      </c>
      <c r="G272" s="66">
        <v>52.62</v>
      </c>
      <c r="H272" s="55"/>
      <c r="I272" s="55"/>
      <c r="J272" s="55"/>
      <c r="K272" s="55"/>
      <c r="L272" s="55"/>
      <c r="M272" s="53">
        <v>166.8159</v>
      </c>
      <c r="N272" s="53"/>
      <c r="O272" s="53"/>
      <c r="P272" s="69">
        <v>9.4399999999999998E-2</v>
      </c>
      <c r="Q272" s="70">
        <v>241.18</v>
      </c>
      <c r="R272" s="70">
        <v>58.54</v>
      </c>
      <c r="S272" s="69"/>
      <c r="T272" s="53"/>
      <c r="U272" s="56">
        <v>42644</v>
      </c>
      <c r="V272" s="53">
        <v>209.49</v>
      </c>
      <c r="W272" s="53"/>
      <c r="X272" s="53"/>
      <c r="Y272" s="53"/>
      <c r="Z272" s="53"/>
      <c r="AA272" s="56">
        <v>42644</v>
      </c>
      <c r="AB272" s="55"/>
      <c r="AC272" s="65">
        <v>532.99</v>
      </c>
      <c r="AD272" s="55">
        <v>150.09</v>
      </c>
      <c r="AE272" s="68">
        <v>4.8899999999999997</v>
      </c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</row>
    <row r="273" spans="1:43" x14ac:dyDescent="0.2">
      <c r="A273" s="56">
        <v>42736</v>
      </c>
      <c r="B273" s="57">
        <v>203.7</v>
      </c>
      <c r="C273" s="58">
        <v>0.42</v>
      </c>
      <c r="D273" s="55">
        <v>533.74</v>
      </c>
      <c r="E273" s="59">
        <v>3.2</v>
      </c>
      <c r="F273" s="55">
        <v>355.56</v>
      </c>
      <c r="G273" s="66">
        <v>53.59</v>
      </c>
      <c r="H273" s="55"/>
      <c r="I273" s="55"/>
      <c r="J273" s="55"/>
      <c r="K273" s="55"/>
      <c r="L273" s="55"/>
      <c r="M273" s="53">
        <v>166.88589999999999</v>
      </c>
      <c r="N273" s="53"/>
      <c r="O273" s="53"/>
      <c r="P273" s="69">
        <v>-8.1799999999999998E-2</v>
      </c>
      <c r="Q273" s="70">
        <v>216.55</v>
      </c>
      <c r="R273" s="70">
        <v>52.56</v>
      </c>
      <c r="S273" s="69"/>
      <c r="T273" s="53"/>
      <c r="U273" s="56">
        <v>42675</v>
      </c>
      <c r="V273" s="53">
        <v>215.98</v>
      </c>
      <c r="W273" s="53"/>
      <c r="X273" s="53"/>
      <c r="Y273" s="53"/>
      <c r="Z273" s="53"/>
      <c r="AA273" s="56">
        <v>42675</v>
      </c>
      <c r="AB273" s="55"/>
      <c r="AC273" s="65">
        <v>533.74</v>
      </c>
      <c r="AD273" s="55">
        <v>149.99</v>
      </c>
      <c r="AE273" s="68">
        <v>4.78</v>
      </c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</row>
    <row r="274" spans="1:43" x14ac:dyDescent="0.2">
      <c r="A274" s="56">
        <v>42767</v>
      </c>
      <c r="B274" s="57">
        <v>199.6</v>
      </c>
      <c r="C274" s="58">
        <v>0.24</v>
      </c>
      <c r="D274" s="55">
        <v>535.98</v>
      </c>
      <c r="E274" s="59">
        <v>3.1</v>
      </c>
      <c r="F274" s="55">
        <v>344.44</v>
      </c>
      <c r="G274" s="66">
        <v>54.35</v>
      </c>
      <c r="H274" s="55"/>
      <c r="I274" s="55"/>
      <c r="J274" s="55"/>
      <c r="K274" s="55"/>
      <c r="L274" s="55"/>
      <c r="M274" s="53">
        <v>167.02590000000001</v>
      </c>
      <c r="N274" s="53"/>
      <c r="O274" s="53"/>
      <c r="P274" s="69">
        <v>0.16259999999999999</v>
      </c>
      <c r="Q274" s="70">
        <v>263.52999999999997</v>
      </c>
      <c r="R274" s="70">
        <v>63.96</v>
      </c>
      <c r="S274" s="69"/>
      <c r="T274" s="53"/>
      <c r="U274" s="56">
        <v>42705</v>
      </c>
      <c r="V274" s="53">
        <v>213.19</v>
      </c>
      <c r="W274" s="53"/>
      <c r="X274" s="53"/>
      <c r="Y274" s="53"/>
      <c r="Z274" s="53"/>
      <c r="AA274" s="56">
        <v>42705</v>
      </c>
      <c r="AB274" s="55"/>
      <c r="AC274" s="65">
        <v>535.98</v>
      </c>
      <c r="AD274" s="55">
        <v>149.94</v>
      </c>
      <c r="AE274" s="68">
        <v>5.01</v>
      </c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</row>
    <row r="275" spans="1:43" x14ac:dyDescent="0.2">
      <c r="A275" s="56">
        <v>42795</v>
      </c>
      <c r="B275" s="57">
        <v>201.4</v>
      </c>
      <c r="C275" s="58">
        <v>0.32</v>
      </c>
      <c r="D275" s="55">
        <v>537.26</v>
      </c>
      <c r="E275" s="59">
        <v>3.13</v>
      </c>
      <c r="F275" s="55">
        <v>347.78</v>
      </c>
      <c r="G275" s="66">
        <v>50.9</v>
      </c>
      <c r="H275" s="55"/>
      <c r="I275" s="55"/>
      <c r="J275" s="55"/>
      <c r="K275" s="55"/>
      <c r="L275" s="55"/>
      <c r="M275" s="53">
        <v>167.44589999999999</v>
      </c>
      <c r="N275" s="53"/>
      <c r="O275" s="53"/>
      <c r="P275" s="69">
        <v>1.84E-2</v>
      </c>
      <c r="Q275" s="70">
        <v>268.79000000000002</v>
      </c>
      <c r="R275" s="70">
        <v>65.239999999999995</v>
      </c>
      <c r="S275" s="69"/>
      <c r="T275" s="53"/>
      <c r="U275" s="56">
        <v>42736</v>
      </c>
      <c r="V275" s="53">
        <v>203.7</v>
      </c>
      <c r="W275" s="53"/>
      <c r="X275" s="53"/>
      <c r="Y275" s="53"/>
      <c r="Z275" s="53"/>
      <c r="AA275" s="56">
        <v>42736</v>
      </c>
      <c r="AB275" s="55"/>
      <c r="AC275" s="65">
        <v>537.26</v>
      </c>
      <c r="AD275" s="55">
        <v>149.72</v>
      </c>
      <c r="AE275" s="68">
        <v>5.0199999999999996</v>
      </c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</row>
    <row r="276" spans="1:43" x14ac:dyDescent="0.2">
      <c r="A276" s="56">
        <v>42826</v>
      </c>
      <c r="B276" s="57">
        <v>202.9</v>
      </c>
      <c r="C276" s="58">
        <v>0.08</v>
      </c>
      <c r="D276" s="55">
        <v>538.98</v>
      </c>
      <c r="E276" s="59">
        <v>3.14</v>
      </c>
      <c r="F276" s="55">
        <v>348.89</v>
      </c>
      <c r="G276" s="66">
        <v>52.16</v>
      </c>
      <c r="H276" s="55"/>
      <c r="I276" s="55"/>
      <c r="J276" s="55"/>
      <c r="K276" s="55"/>
      <c r="L276" s="55"/>
      <c r="M276" s="53">
        <v>167.6859</v>
      </c>
      <c r="N276" s="53"/>
      <c r="O276" s="53"/>
      <c r="P276" s="69">
        <v>1.4200000000000001E-2</v>
      </c>
      <c r="Q276" s="70">
        <v>259.49</v>
      </c>
      <c r="R276" s="70">
        <v>62.98</v>
      </c>
      <c r="S276" s="69"/>
      <c r="T276" s="53"/>
      <c r="U276" s="56">
        <v>42767</v>
      </c>
      <c r="V276" s="53">
        <v>199.59</v>
      </c>
      <c r="W276" s="53"/>
      <c r="X276" s="53"/>
      <c r="Y276" s="53"/>
      <c r="Z276" s="53"/>
      <c r="AA276" s="56">
        <v>42767</v>
      </c>
      <c r="AB276" s="55"/>
      <c r="AC276" s="65">
        <v>538.98</v>
      </c>
      <c r="AD276" s="55">
        <v>149.19999999999999</v>
      </c>
      <c r="AE276" s="68">
        <v>4.7699999999999996</v>
      </c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</row>
    <row r="277" spans="1:43" x14ac:dyDescent="0.2">
      <c r="A277" s="56">
        <v>42856</v>
      </c>
      <c r="B277" s="57">
        <v>208.5</v>
      </c>
      <c r="C277" s="58">
        <v>0.36</v>
      </c>
      <c r="D277" s="55">
        <v>539.41</v>
      </c>
      <c r="E277" s="59">
        <v>3.21</v>
      </c>
      <c r="F277" s="55">
        <v>356.67</v>
      </c>
      <c r="G277" s="66">
        <v>49.89</v>
      </c>
      <c r="H277" s="55"/>
      <c r="I277" s="55"/>
      <c r="J277" s="55"/>
      <c r="K277" s="55"/>
      <c r="L277" s="55"/>
      <c r="M277" s="53">
        <v>168.0059</v>
      </c>
      <c r="N277" s="53"/>
      <c r="O277" s="53"/>
      <c r="P277" s="69">
        <v>-6.3500000000000001E-2</v>
      </c>
      <c r="Q277" s="70">
        <v>235.16</v>
      </c>
      <c r="R277" s="70">
        <v>57.08</v>
      </c>
      <c r="S277" s="69"/>
      <c r="T277" s="53"/>
      <c r="U277" s="56">
        <v>42795</v>
      </c>
      <c r="V277" s="53">
        <v>201.39</v>
      </c>
      <c r="W277" s="53"/>
      <c r="X277" s="53"/>
      <c r="Y277" s="53"/>
      <c r="Z277" s="53"/>
      <c r="AA277" s="56">
        <v>42795</v>
      </c>
      <c r="AB277" s="55"/>
      <c r="AC277" s="65">
        <v>539.41</v>
      </c>
      <c r="AD277" s="55">
        <v>149.03</v>
      </c>
      <c r="AE277" s="68">
        <v>4.62</v>
      </c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</row>
    <row r="278" spans="1:43" x14ac:dyDescent="0.2">
      <c r="A278" s="56">
        <v>42887</v>
      </c>
      <c r="B278" s="57">
        <v>215.4</v>
      </c>
      <c r="C278" s="58">
        <v>-0.3</v>
      </c>
      <c r="D278" s="55">
        <v>541.36</v>
      </c>
      <c r="E278" s="59">
        <v>3.3</v>
      </c>
      <c r="F278" s="55">
        <v>366.67</v>
      </c>
      <c r="G278" s="66">
        <v>46.17</v>
      </c>
      <c r="H278" s="55"/>
      <c r="I278" s="55"/>
      <c r="J278" s="55"/>
      <c r="K278" s="55"/>
      <c r="L278" s="55"/>
      <c r="M278" s="53">
        <v>168.08590000000001</v>
      </c>
      <c r="N278" s="53"/>
      <c r="O278" s="53"/>
      <c r="P278" s="69">
        <v>2.4799999999999999E-2</v>
      </c>
      <c r="Q278" s="70">
        <v>241.86</v>
      </c>
      <c r="R278" s="70">
        <v>58.7</v>
      </c>
      <c r="S278" s="69"/>
      <c r="T278" s="53"/>
      <c r="U278" s="56">
        <v>42826</v>
      </c>
      <c r="V278" s="53">
        <v>202.9</v>
      </c>
      <c r="W278" s="53"/>
      <c r="X278" s="53"/>
      <c r="Y278" s="53"/>
      <c r="Z278" s="53"/>
      <c r="AA278" s="56">
        <v>42826</v>
      </c>
      <c r="AB278" s="55"/>
      <c r="AC278" s="65">
        <v>541.36</v>
      </c>
      <c r="AD278" s="55">
        <v>148.15</v>
      </c>
      <c r="AE278" s="68">
        <v>4.6399999999999997</v>
      </c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</row>
    <row r="279" spans="1:43" x14ac:dyDescent="0.2">
      <c r="A279" s="56">
        <v>42917</v>
      </c>
      <c r="B279" s="57">
        <v>209.8</v>
      </c>
      <c r="C279" s="58">
        <v>0.17</v>
      </c>
      <c r="D279" s="55">
        <v>539.73</v>
      </c>
      <c r="E279" s="59">
        <v>3.21</v>
      </c>
      <c r="F279" s="55">
        <v>356.67</v>
      </c>
      <c r="G279" s="66">
        <v>47.66</v>
      </c>
      <c r="H279" s="55"/>
      <c r="I279" s="55"/>
      <c r="J279" s="55"/>
      <c r="K279" s="55"/>
      <c r="L279" s="55"/>
      <c r="M279" s="53">
        <v>168.44589999999999</v>
      </c>
      <c r="N279" s="53"/>
      <c r="O279" s="53"/>
      <c r="P279" s="69">
        <v>-4.3499999999999997E-2</v>
      </c>
      <c r="Q279" s="70">
        <v>230.51</v>
      </c>
      <c r="R279" s="70">
        <v>55.95</v>
      </c>
      <c r="S279" s="69"/>
      <c r="T279" s="53"/>
      <c r="U279" s="56">
        <v>42856</v>
      </c>
      <c r="V279" s="53">
        <v>208.54</v>
      </c>
      <c r="W279" s="53"/>
      <c r="X279" s="53"/>
      <c r="Y279" s="53"/>
      <c r="Z279" s="53"/>
      <c r="AA279" s="56">
        <v>42856</v>
      </c>
      <c r="AB279" s="55"/>
      <c r="AC279" s="65">
        <v>539.73</v>
      </c>
      <c r="AD279" s="55">
        <v>147.13999999999999</v>
      </c>
      <c r="AE279" s="68">
        <v>4.62</v>
      </c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</row>
    <row r="280" spans="1:43" x14ac:dyDescent="0.2">
      <c r="A280" s="56">
        <v>42948</v>
      </c>
      <c r="B280" s="57">
        <v>208.4</v>
      </c>
      <c r="C280" s="58">
        <v>-0.03</v>
      </c>
      <c r="D280" s="55">
        <v>540.65</v>
      </c>
      <c r="E280" s="59">
        <v>3.15</v>
      </c>
      <c r="F280" s="55">
        <v>350</v>
      </c>
      <c r="G280" s="66">
        <v>49.94</v>
      </c>
      <c r="H280" s="55"/>
      <c r="I280" s="55"/>
      <c r="J280" s="55"/>
      <c r="K280" s="55"/>
      <c r="L280" s="55"/>
      <c r="M280" s="53">
        <v>168.14590000000001</v>
      </c>
      <c r="N280" s="53"/>
      <c r="O280" s="53"/>
      <c r="P280" s="69">
        <v>-7.46E-2</v>
      </c>
      <c r="Q280" s="70">
        <v>217.1</v>
      </c>
      <c r="R280" s="70">
        <v>52.69</v>
      </c>
      <c r="S280" s="69"/>
      <c r="T280" s="53"/>
      <c r="U280" s="56">
        <v>42887</v>
      </c>
      <c r="V280" s="53">
        <v>215.35</v>
      </c>
      <c r="W280" s="53"/>
      <c r="X280" s="53"/>
      <c r="Y280" s="53"/>
      <c r="Z280" s="53"/>
      <c r="AA280" s="56">
        <v>42887</v>
      </c>
      <c r="AB280" s="55"/>
      <c r="AC280" s="65">
        <v>540.65</v>
      </c>
      <c r="AD280" s="55">
        <v>146.49</v>
      </c>
      <c r="AE280" s="68">
        <v>4.7</v>
      </c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</row>
    <row r="281" spans="1:43" x14ac:dyDescent="0.2">
      <c r="A281" s="56">
        <v>42979</v>
      </c>
      <c r="B281" s="57">
        <v>208.9</v>
      </c>
      <c r="C281" s="58">
        <v>-0.02</v>
      </c>
      <c r="D281" s="55">
        <v>540.49</v>
      </c>
      <c r="E281" s="59">
        <v>3.13</v>
      </c>
      <c r="F281" s="55">
        <v>347.78</v>
      </c>
      <c r="G281" s="66">
        <v>52.95</v>
      </c>
      <c r="H281" s="55"/>
      <c r="I281" s="55"/>
      <c r="J281" s="55"/>
      <c r="K281" s="55"/>
      <c r="L281" s="55"/>
      <c r="M281" s="53">
        <v>168.3159</v>
      </c>
      <c r="N281" s="53"/>
      <c r="O281" s="53"/>
      <c r="P281" s="69">
        <v>3.2300000000000002E-2</v>
      </c>
      <c r="Q281" s="70">
        <v>228.54</v>
      </c>
      <c r="R281" s="70">
        <v>55.47</v>
      </c>
      <c r="S281" s="69"/>
      <c r="T281" s="53"/>
      <c r="U281" s="56">
        <v>42917</v>
      </c>
      <c r="V281" s="53">
        <v>209.76</v>
      </c>
      <c r="W281" s="53"/>
      <c r="X281" s="53"/>
      <c r="Y281" s="53"/>
      <c r="Z281" s="53"/>
      <c r="AA281" s="56">
        <v>42917</v>
      </c>
      <c r="AB281" s="55"/>
      <c r="AC281" s="65">
        <v>540.49</v>
      </c>
      <c r="AD281" s="55">
        <v>145.31</v>
      </c>
      <c r="AE281" s="68">
        <v>4.8</v>
      </c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</row>
    <row r="282" spans="1:43" x14ac:dyDescent="0.2">
      <c r="A282" s="56">
        <v>43009</v>
      </c>
      <c r="B282" s="57">
        <v>210.7</v>
      </c>
      <c r="C282" s="58">
        <v>0.37</v>
      </c>
      <c r="D282" s="55">
        <v>540.38</v>
      </c>
      <c r="E282" s="59">
        <v>3.19</v>
      </c>
      <c r="F282" s="55">
        <v>354.44</v>
      </c>
      <c r="G282" s="66">
        <v>54.92</v>
      </c>
      <c r="H282" s="55"/>
      <c r="I282" s="55"/>
      <c r="J282" s="55"/>
      <c r="K282" s="55"/>
      <c r="L282" s="55"/>
      <c r="M282" s="53">
        <v>168.2859</v>
      </c>
      <c r="N282" s="53"/>
      <c r="O282" s="53"/>
      <c r="P282" s="69">
        <v>4.7800000000000002E-2</v>
      </c>
      <c r="Q282" s="70">
        <v>232.17</v>
      </c>
      <c r="R282" s="70">
        <v>56.35</v>
      </c>
      <c r="S282" s="69"/>
      <c r="T282" s="53"/>
      <c r="U282" s="56">
        <v>42948</v>
      </c>
      <c r="V282" s="53">
        <v>208.35</v>
      </c>
      <c r="W282" s="53"/>
      <c r="X282" s="53"/>
      <c r="Y282" s="53"/>
      <c r="Z282" s="53"/>
      <c r="AA282" s="56">
        <v>42948</v>
      </c>
      <c r="AB282" s="55"/>
      <c r="AC282" s="65">
        <v>540.38</v>
      </c>
      <c r="AD282" s="55">
        <v>144.83000000000001</v>
      </c>
      <c r="AE282" s="68">
        <v>4.6500000000000004</v>
      </c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</row>
    <row r="283" spans="1:43" x14ac:dyDescent="0.2">
      <c r="A283" s="56">
        <v>43040</v>
      </c>
      <c r="B283" s="57">
        <v>215.6</v>
      </c>
      <c r="C283" s="58">
        <v>0.18</v>
      </c>
      <c r="D283" s="55">
        <v>542.38</v>
      </c>
      <c r="E283" s="59">
        <v>3.26</v>
      </c>
      <c r="F283" s="55">
        <v>362.22</v>
      </c>
      <c r="G283" s="66">
        <v>59.93</v>
      </c>
      <c r="H283" s="55"/>
      <c r="I283" s="55"/>
      <c r="J283" s="55"/>
      <c r="K283" s="55"/>
      <c r="L283" s="55"/>
      <c r="M283" s="53">
        <v>168.26589999999999</v>
      </c>
      <c r="N283" s="53"/>
      <c r="O283" s="53"/>
      <c r="P283" s="69">
        <v>6.0299999999999999E-2</v>
      </c>
      <c r="Q283" s="70">
        <v>240.75</v>
      </c>
      <c r="R283" s="70">
        <v>58.43</v>
      </c>
      <c r="S283" s="69"/>
      <c r="T283" s="53"/>
      <c r="U283" s="56">
        <v>42979</v>
      </c>
      <c r="V283" s="53">
        <v>208.93</v>
      </c>
      <c r="W283" s="53"/>
      <c r="X283" s="53"/>
      <c r="Y283" s="53"/>
      <c r="Z283" s="53"/>
      <c r="AA283" s="56">
        <v>42979</v>
      </c>
      <c r="AB283" s="55"/>
      <c r="AC283" s="65">
        <v>542.38</v>
      </c>
      <c r="AD283" s="55">
        <v>144.34</v>
      </c>
      <c r="AE283" s="68">
        <v>4.55</v>
      </c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</row>
    <row r="284" spans="1:43" x14ac:dyDescent="0.2">
      <c r="A284" s="56">
        <v>43070</v>
      </c>
      <c r="B284" s="57">
        <v>218.3</v>
      </c>
      <c r="C284" s="58">
        <v>0.26</v>
      </c>
      <c r="D284" s="55">
        <v>543.36</v>
      </c>
      <c r="E284" s="59">
        <v>3.29</v>
      </c>
      <c r="F284" s="55">
        <v>365.56</v>
      </c>
      <c r="G284" s="66">
        <v>61.19</v>
      </c>
      <c r="H284" s="55"/>
      <c r="I284" s="55"/>
      <c r="J284" s="55"/>
      <c r="K284" s="55"/>
      <c r="L284" s="55"/>
      <c r="M284" s="53">
        <v>168.63589999999999</v>
      </c>
      <c r="N284" s="53"/>
      <c r="O284" s="53"/>
      <c r="P284" s="69">
        <v>3.7199999999999997E-2</v>
      </c>
      <c r="Q284" s="70">
        <v>247.18</v>
      </c>
      <c r="R284" s="70">
        <v>60</v>
      </c>
      <c r="S284" s="69"/>
      <c r="T284" s="53"/>
      <c r="U284" s="56">
        <v>43009</v>
      </c>
      <c r="V284" s="53">
        <v>210.7</v>
      </c>
      <c r="W284" s="53"/>
      <c r="X284" s="53"/>
      <c r="Y284" s="53"/>
      <c r="Z284" s="53"/>
      <c r="AA284" s="56">
        <v>43009</v>
      </c>
      <c r="AB284" s="55"/>
      <c r="AC284" s="65">
        <v>543.36</v>
      </c>
      <c r="AD284" s="55">
        <v>143.79</v>
      </c>
      <c r="AE284" s="68">
        <v>4.5</v>
      </c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</row>
    <row r="285" spans="1:43" x14ac:dyDescent="0.2">
      <c r="A285" s="56">
        <v>43101</v>
      </c>
      <c r="B285" s="57">
        <v>215.4</v>
      </c>
      <c r="C285" s="58">
        <v>0.23</v>
      </c>
      <c r="D285" s="55">
        <v>544.77</v>
      </c>
      <c r="E285" s="59">
        <v>3.21</v>
      </c>
      <c r="F285" s="55">
        <v>356.67</v>
      </c>
      <c r="G285" s="66">
        <v>66.23</v>
      </c>
      <c r="H285" s="55"/>
      <c r="I285" s="55"/>
      <c r="J285" s="55"/>
      <c r="K285" s="55"/>
      <c r="L285" s="55"/>
      <c r="M285" s="53">
        <v>168.8159</v>
      </c>
      <c r="N285" s="53"/>
      <c r="O285" s="53"/>
      <c r="P285" s="69">
        <v>9.1200000000000003E-2</v>
      </c>
      <c r="Q285" s="70">
        <v>274.83999999999997</v>
      </c>
      <c r="R285" s="70">
        <v>66.709999999999994</v>
      </c>
      <c r="S285" s="69"/>
      <c r="T285" s="53"/>
      <c r="U285" s="56">
        <v>43040</v>
      </c>
      <c r="V285" s="53">
        <v>215.57</v>
      </c>
      <c r="W285" s="53"/>
      <c r="X285" s="53"/>
      <c r="Y285" s="53"/>
      <c r="Z285" s="53"/>
      <c r="AA285" s="56">
        <v>43040</v>
      </c>
      <c r="AB285" s="55"/>
      <c r="AC285" s="65">
        <v>544.77</v>
      </c>
      <c r="AD285" s="55">
        <v>143.76</v>
      </c>
      <c r="AE285" s="68">
        <v>4.59</v>
      </c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</row>
    <row r="286" spans="1:43" x14ac:dyDescent="0.2">
      <c r="A286" s="56">
        <v>43132</v>
      </c>
      <c r="B286" s="57">
        <v>218.6</v>
      </c>
      <c r="C286" s="58">
        <v>0.18</v>
      </c>
      <c r="D286" s="55">
        <v>546.02</v>
      </c>
      <c r="E286" s="59">
        <v>3.24</v>
      </c>
      <c r="F286" s="55">
        <v>360</v>
      </c>
      <c r="G286" s="66">
        <v>63.46</v>
      </c>
      <c r="H286" s="55"/>
      <c r="I286" s="55"/>
      <c r="J286" s="55"/>
      <c r="K286" s="55"/>
      <c r="L286" s="55"/>
      <c r="M286" s="53">
        <v>169.07589999999999</v>
      </c>
      <c r="N286" s="53"/>
      <c r="O286" s="53"/>
      <c r="P286" s="69">
        <v>2.1000000000000001E-2</v>
      </c>
      <c r="Q286" s="70">
        <v>285.35000000000002</v>
      </c>
      <c r="R286" s="70">
        <v>69.260000000000005</v>
      </c>
      <c r="S286" s="69"/>
      <c r="T286" s="53"/>
      <c r="U286" s="56">
        <v>43070</v>
      </c>
      <c r="V286" s="53">
        <v>218.29</v>
      </c>
      <c r="W286" s="53"/>
      <c r="X286" s="53"/>
      <c r="Y286" s="53"/>
      <c r="Z286" s="53"/>
      <c r="AA286" s="56">
        <v>43070</v>
      </c>
      <c r="AB286" s="55"/>
      <c r="AC286" s="65">
        <v>546.02</v>
      </c>
      <c r="AD286" s="55">
        <v>143.05000000000001</v>
      </c>
      <c r="AE286" s="68">
        <v>4.66</v>
      </c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</row>
    <row r="287" spans="1:43" x14ac:dyDescent="0.2">
      <c r="A287" s="56">
        <v>43160</v>
      </c>
      <c r="B287" s="57">
        <v>220.7</v>
      </c>
      <c r="C287" s="58">
        <v>7.0000000000000007E-2</v>
      </c>
      <c r="D287" s="55">
        <v>547</v>
      </c>
      <c r="E287" s="59">
        <v>3.28</v>
      </c>
      <c r="F287" s="55">
        <v>364.44</v>
      </c>
      <c r="G287" s="66">
        <v>64.17</v>
      </c>
      <c r="H287" s="55"/>
      <c r="I287" s="55"/>
      <c r="J287" s="55"/>
      <c r="K287" s="55"/>
      <c r="L287" s="55"/>
      <c r="M287" s="53">
        <v>169.30590000000001</v>
      </c>
      <c r="N287" s="53"/>
      <c r="O287" s="53"/>
      <c r="P287" s="69">
        <v>8.2400000000000001E-2</v>
      </c>
      <c r="Q287" s="70">
        <v>308</v>
      </c>
      <c r="R287" s="70">
        <v>74.760000000000005</v>
      </c>
      <c r="S287" s="69"/>
      <c r="T287" s="53"/>
      <c r="U287" s="56">
        <v>43101</v>
      </c>
      <c r="V287" s="53">
        <v>215.44</v>
      </c>
      <c r="W287" s="53"/>
      <c r="X287" s="53"/>
      <c r="Y287" s="53"/>
      <c r="Z287" s="53"/>
      <c r="AA287" s="56">
        <v>43101</v>
      </c>
      <c r="AB287" s="55"/>
      <c r="AC287" s="65">
        <v>547</v>
      </c>
      <c r="AD287" s="55">
        <v>141.35</v>
      </c>
      <c r="AE287" s="68">
        <v>4.6500000000000004</v>
      </c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</row>
    <row r="288" spans="1:43" x14ac:dyDescent="0.2">
      <c r="A288" s="56">
        <v>43191</v>
      </c>
      <c r="B288" s="57">
        <v>229.2</v>
      </c>
      <c r="C288" s="58">
        <v>0.21</v>
      </c>
      <c r="D288" s="55">
        <v>547.39</v>
      </c>
      <c r="E288" s="59">
        <v>3.41</v>
      </c>
      <c r="F288" s="55">
        <v>378.89</v>
      </c>
      <c r="G288" s="66">
        <v>68.790000000000006</v>
      </c>
      <c r="H288" s="55"/>
      <c r="I288" s="55"/>
      <c r="J288" s="55"/>
      <c r="K288" s="55"/>
      <c r="L288" s="55"/>
      <c r="M288" s="53">
        <v>169.48589999999999</v>
      </c>
      <c r="N288" s="53"/>
      <c r="O288" s="53"/>
      <c r="P288" s="69">
        <v>-4.1799999999999997E-2</v>
      </c>
      <c r="Q288" s="70">
        <v>284.17</v>
      </c>
      <c r="R288" s="70">
        <v>68.97</v>
      </c>
      <c r="S288" s="69"/>
      <c r="T288" s="53"/>
      <c r="U288" s="56">
        <v>43132</v>
      </c>
      <c r="V288" s="53">
        <v>218.58</v>
      </c>
      <c r="W288" s="53"/>
      <c r="X288" s="53"/>
      <c r="Y288" s="53"/>
      <c r="Z288" s="53"/>
      <c r="AA288" s="56">
        <v>43132</v>
      </c>
      <c r="AB288" s="55"/>
      <c r="AC288" s="65">
        <v>547.39</v>
      </c>
      <c r="AD288" s="55">
        <v>139.5</v>
      </c>
      <c r="AE288" s="68">
        <v>4.4800000000000004</v>
      </c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</row>
    <row r="289" spans="1:43" x14ac:dyDescent="0.2">
      <c r="A289" s="56">
        <v>43221</v>
      </c>
      <c r="B289" s="57">
        <v>236.3</v>
      </c>
      <c r="C289" s="58">
        <v>0.43</v>
      </c>
      <c r="D289" s="55">
        <v>548.54</v>
      </c>
      <c r="E289" s="59">
        <v>3.64</v>
      </c>
      <c r="F289" s="55">
        <v>404.44</v>
      </c>
      <c r="G289" s="66">
        <v>73.430000000000007</v>
      </c>
      <c r="H289" s="55"/>
      <c r="I289" s="55"/>
      <c r="J289" s="55"/>
      <c r="K289" s="55"/>
      <c r="L289" s="55"/>
      <c r="M289" s="53">
        <v>169.55590000000001</v>
      </c>
      <c r="N289" s="53"/>
      <c r="O289" s="53"/>
      <c r="P289" s="69">
        <v>1.12E-2</v>
      </c>
      <c r="Q289" s="70">
        <v>286.37</v>
      </c>
      <c r="R289" s="70">
        <v>69.510000000000005</v>
      </c>
      <c r="S289" s="69"/>
      <c r="T289" s="53"/>
      <c r="U289" s="56">
        <v>43160</v>
      </c>
      <c r="V289" s="53">
        <v>220.7</v>
      </c>
      <c r="W289" s="53"/>
      <c r="X289" s="53"/>
      <c r="Y289" s="53"/>
      <c r="Z289" s="53"/>
      <c r="AA289" s="56">
        <v>43160</v>
      </c>
      <c r="AB289" s="55"/>
      <c r="AC289" s="65">
        <v>548.54</v>
      </c>
      <c r="AD289" s="55">
        <v>137.72999999999999</v>
      </c>
      <c r="AE289" s="68">
        <v>4.46</v>
      </c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</row>
    <row r="290" spans="1:43" x14ac:dyDescent="0.2">
      <c r="A290" s="56">
        <v>43252</v>
      </c>
      <c r="B290" s="57">
        <v>239.8</v>
      </c>
      <c r="C290" s="58">
        <v>1.43</v>
      </c>
      <c r="D290" s="55">
        <v>550.89</v>
      </c>
      <c r="E290" s="59">
        <v>3.77</v>
      </c>
      <c r="F290" s="55">
        <v>418.89</v>
      </c>
      <c r="G290" s="66">
        <v>71.98</v>
      </c>
      <c r="H290" s="55"/>
      <c r="I290" s="55"/>
      <c r="J290" s="55"/>
      <c r="K290" s="55"/>
      <c r="L290" s="55"/>
      <c r="M290" s="53">
        <v>169.76589999999999</v>
      </c>
      <c r="N290" s="53"/>
      <c r="O290" s="53"/>
      <c r="P290" s="69">
        <v>7.1999999999999995E-2</v>
      </c>
      <c r="Q290" s="70">
        <v>307.91000000000003</v>
      </c>
      <c r="R290" s="70">
        <v>74.739999999999995</v>
      </c>
      <c r="S290" s="69"/>
      <c r="T290" s="53"/>
      <c r="U290" s="56">
        <v>43191</v>
      </c>
      <c r="V290" s="53">
        <v>229.18</v>
      </c>
      <c r="W290" s="53"/>
      <c r="X290" s="53"/>
      <c r="Y290" s="53"/>
      <c r="Z290" s="53"/>
      <c r="AA290" s="56">
        <v>43191</v>
      </c>
      <c r="AB290" s="55"/>
      <c r="AC290" s="65">
        <v>550.89</v>
      </c>
      <c r="AD290" s="55">
        <v>136.47</v>
      </c>
      <c r="AE290" s="68">
        <v>4.4800000000000004</v>
      </c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</row>
    <row r="291" spans="1:43" x14ac:dyDescent="0.2">
      <c r="A291" s="56">
        <v>43282</v>
      </c>
      <c r="B291" s="57">
        <v>239.8</v>
      </c>
      <c r="C291" s="58">
        <v>0.25</v>
      </c>
      <c r="D291" s="55">
        <v>558.77</v>
      </c>
      <c r="E291" s="59">
        <v>3.83</v>
      </c>
      <c r="F291" s="55">
        <v>425.56</v>
      </c>
      <c r="G291" s="66">
        <v>72.67</v>
      </c>
      <c r="H291" s="55"/>
      <c r="I291" s="55"/>
      <c r="J291" s="55"/>
      <c r="K291" s="55"/>
      <c r="L291" s="55"/>
      <c r="M291" s="53">
        <v>170.19589999999999</v>
      </c>
      <c r="N291" s="53"/>
      <c r="O291" s="53"/>
      <c r="P291" s="69">
        <v>6.7500000000000004E-2</v>
      </c>
      <c r="Q291" s="70">
        <v>340.72</v>
      </c>
      <c r="R291" s="70">
        <v>82.7</v>
      </c>
      <c r="S291" s="69"/>
      <c r="T291" s="53"/>
      <c r="U291" s="56">
        <v>43221</v>
      </c>
      <c r="V291" s="53">
        <v>236.29</v>
      </c>
      <c r="W291" s="53"/>
      <c r="X291" s="53"/>
      <c r="Y291" s="53"/>
      <c r="Z291" s="53"/>
      <c r="AA291" s="56">
        <v>43221</v>
      </c>
      <c r="AB291" s="55"/>
      <c r="AC291" s="65">
        <v>558.77</v>
      </c>
      <c r="AD291" s="55">
        <v>136.07</v>
      </c>
      <c r="AE291" s="68">
        <v>4.6399999999999997</v>
      </c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</row>
    <row r="292" spans="1:43" x14ac:dyDescent="0.2">
      <c r="A292" s="56">
        <v>43313</v>
      </c>
      <c r="B292" s="57">
        <v>241.4</v>
      </c>
      <c r="C292" s="58">
        <v>0</v>
      </c>
      <c r="D292" s="55">
        <v>560.16999999999996</v>
      </c>
      <c r="E292" s="59">
        <v>3.93</v>
      </c>
      <c r="F292" s="55">
        <v>436.67</v>
      </c>
      <c r="G292" s="66">
        <v>71.08</v>
      </c>
      <c r="H292" s="55"/>
      <c r="I292" s="55"/>
      <c r="J292" s="55"/>
      <c r="K292" s="55"/>
      <c r="L292" s="55"/>
      <c r="M292" s="53">
        <v>171.6259</v>
      </c>
      <c r="N292" s="53"/>
      <c r="O292" s="53"/>
      <c r="P292" s="69">
        <v>-1.9699999999999999E-2</v>
      </c>
      <c r="Q292" s="70">
        <v>354</v>
      </c>
      <c r="R292" s="70">
        <v>85.92</v>
      </c>
      <c r="S292" s="69"/>
      <c r="T292" s="53"/>
      <c r="U292" s="56">
        <v>43252</v>
      </c>
      <c r="V292" s="53">
        <v>239.84</v>
      </c>
      <c r="W292" s="53"/>
      <c r="X292" s="53"/>
      <c r="Y292" s="53"/>
      <c r="Z292" s="53"/>
      <c r="AA292" s="56">
        <v>43252</v>
      </c>
      <c r="AB292" s="55"/>
      <c r="AC292" s="65">
        <v>560.16999999999996</v>
      </c>
      <c r="AD292" s="55">
        <v>135.11000000000001</v>
      </c>
      <c r="AE292" s="68">
        <v>4.92</v>
      </c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</row>
    <row r="293" spans="1:43" x14ac:dyDescent="0.2">
      <c r="A293" s="56">
        <v>43344</v>
      </c>
      <c r="B293" s="57">
        <v>247</v>
      </c>
      <c r="C293" s="58">
        <v>0.3</v>
      </c>
      <c r="D293" s="55">
        <v>560.16999999999996</v>
      </c>
      <c r="E293" s="59">
        <v>4.12</v>
      </c>
      <c r="F293" s="55">
        <v>457.78</v>
      </c>
      <c r="G293" s="66">
        <v>75.36</v>
      </c>
      <c r="H293" s="55"/>
      <c r="I293" s="55"/>
      <c r="J293" s="55"/>
      <c r="K293" s="55"/>
      <c r="L293" s="55"/>
      <c r="M293" s="53">
        <v>171.8759</v>
      </c>
      <c r="N293" s="53"/>
      <c r="O293" s="53"/>
      <c r="P293" s="69">
        <v>9.5999999999999992E-3</v>
      </c>
      <c r="Q293" s="70">
        <v>364.83</v>
      </c>
      <c r="R293" s="70">
        <v>88.55</v>
      </c>
      <c r="S293" s="69"/>
      <c r="T293" s="53"/>
      <c r="U293" s="56">
        <v>43282</v>
      </c>
      <c r="V293" s="53">
        <v>239.76</v>
      </c>
      <c r="W293" s="53"/>
      <c r="X293" s="53"/>
      <c r="Y293" s="53"/>
      <c r="Z293" s="53"/>
      <c r="AA293" s="56">
        <v>43282</v>
      </c>
      <c r="AB293" s="55"/>
      <c r="AC293" s="65">
        <v>560.16999999999996</v>
      </c>
      <c r="AD293" s="55">
        <v>133.16999999999999</v>
      </c>
      <c r="AE293" s="68">
        <v>5.0199999999999996</v>
      </c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</row>
    <row r="294" spans="1:43" x14ac:dyDescent="0.2">
      <c r="A294" s="56">
        <v>43374</v>
      </c>
      <c r="B294" s="57">
        <v>225.5</v>
      </c>
      <c r="C294" s="58">
        <v>0.4</v>
      </c>
      <c r="D294" s="55">
        <v>561.85</v>
      </c>
      <c r="E294" s="59">
        <v>3.76</v>
      </c>
      <c r="F294" s="55">
        <v>417.78</v>
      </c>
      <c r="G294" s="66">
        <v>76.73</v>
      </c>
      <c r="H294" s="55"/>
      <c r="I294" s="55"/>
      <c r="J294" s="55"/>
      <c r="K294" s="55"/>
      <c r="L294" s="55"/>
      <c r="M294" s="53">
        <v>171.8759</v>
      </c>
      <c r="N294" s="53"/>
      <c r="O294" s="53"/>
      <c r="P294" s="69">
        <v>-2.1899999999999999E-2</v>
      </c>
      <c r="Q294" s="70">
        <v>356.65</v>
      </c>
      <c r="R294" s="70">
        <v>86.56</v>
      </c>
      <c r="S294" s="69"/>
      <c r="T294" s="53"/>
      <c r="U294" s="56">
        <v>43313</v>
      </c>
      <c r="V294" s="53">
        <v>241.4</v>
      </c>
      <c r="W294" s="53"/>
      <c r="X294" s="53"/>
      <c r="Y294" s="53"/>
      <c r="Z294" s="53"/>
      <c r="AA294" s="56">
        <v>43313</v>
      </c>
      <c r="AB294" s="55"/>
      <c r="AC294" s="65">
        <v>561.85</v>
      </c>
      <c r="AD294" s="55">
        <v>131.01</v>
      </c>
      <c r="AE294" s="68">
        <v>5.0199999999999996</v>
      </c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</row>
    <row r="295" spans="1:43" x14ac:dyDescent="0.2">
      <c r="A295" s="56">
        <v>43405</v>
      </c>
      <c r="B295" s="57">
        <v>225.7</v>
      </c>
      <c r="C295" s="58">
        <v>-0.25</v>
      </c>
      <c r="D295" s="55">
        <v>564.1</v>
      </c>
      <c r="E295" s="59">
        <v>3.79</v>
      </c>
      <c r="F295" s="55">
        <v>421.11</v>
      </c>
      <c r="G295" s="66">
        <v>62.32</v>
      </c>
      <c r="H295" s="55"/>
      <c r="I295" s="55"/>
      <c r="J295" s="55"/>
      <c r="K295" s="55"/>
      <c r="L295" s="55"/>
      <c r="M295" s="53">
        <v>172.17590000000001</v>
      </c>
      <c r="N295" s="53"/>
      <c r="O295" s="53"/>
      <c r="P295" s="69">
        <v>6.0199999999999997E-2</v>
      </c>
      <c r="Q295" s="70">
        <v>382.22</v>
      </c>
      <c r="R295" s="70">
        <v>92.77</v>
      </c>
      <c r="S295" s="69"/>
      <c r="T295" s="53"/>
      <c r="U295" s="56">
        <v>43344</v>
      </c>
      <c r="V295" s="53">
        <v>247.02</v>
      </c>
      <c r="W295" s="53"/>
      <c r="X295" s="53"/>
      <c r="Y295" s="53"/>
      <c r="Z295" s="53"/>
      <c r="AA295" s="56">
        <v>43344</v>
      </c>
      <c r="AB295" s="55"/>
      <c r="AC295" s="65">
        <v>564.1</v>
      </c>
      <c r="AD295" s="55">
        <v>129.06</v>
      </c>
      <c r="AE295" s="68">
        <v>5.07</v>
      </c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</row>
    <row r="296" spans="1:43" x14ac:dyDescent="0.2">
      <c r="A296" s="56">
        <v>43435</v>
      </c>
      <c r="B296" s="57">
        <v>231.5</v>
      </c>
      <c r="C296" s="58">
        <v>0.14000000000000001</v>
      </c>
      <c r="D296" s="55">
        <v>562.69000000000005</v>
      </c>
      <c r="E296" s="59">
        <v>3.88</v>
      </c>
      <c r="F296" s="55">
        <v>431.11</v>
      </c>
      <c r="G296" s="66">
        <v>53.96</v>
      </c>
      <c r="H296" s="55"/>
      <c r="I296" s="55"/>
      <c r="J296" s="55"/>
      <c r="K296" s="55"/>
      <c r="L296" s="55"/>
      <c r="M296" s="53">
        <v>172.57589999999999</v>
      </c>
      <c r="N296" s="53"/>
      <c r="O296" s="53"/>
      <c r="P296" s="69">
        <v>1.8200000000000001E-2</v>
      </c>
      <c r="Q296" s="70">
        <v>402.35</v>
      </c>
      <c r="R296" s="70">
        <v>97.66</v>
      </c>
      <c r="S296" s="69"/>
      <c r="T296" s="53"/>
      <c r="U296" s="56">
        <v>43374</v>
      </c>
      <c r="V296" s="53">
        <v>225.54</v>
      </c>
      <c r="W296" s="53"/>
      <c r="X296" s="53"/>
      <c r="Y296" s="53"/>
      <c r="Z296" s="53"/>
      <c r="AA296" s="56">
        <v>43374</v>
      </c>
      <c r="AB296" s="55"/>
      <c r="AC296" s="65">
        <v>562.69000000000005</v>
      </c>
      <c r="AD296" s="55">
        <v>127.28</v>
      </c>
      <c r="AE296" s="68">
        <v>5.24</v>
      </c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</row>
    <row r="297" spans="1:43" x14ac:dyDescent="0.2">
      <c r="A297" s="56">
        <v>43466</v>
      </c>
      <c r="B297" s="57">
        <v>225.4</v>
      </c>
      <c r="C297" s="58">
        <v>0.36</v>
      </c>
      <c r="D297" s="55">
        <v>563.48</v>
      </c>
      <c r="E297" s="59">
        <v>3.74</v>
      </c>
      <c r="F297" s="55">
        <v>415.56</v>
      </c>
      <c r="G297" s="66">
        <v>56.58</v>
      </c>
      <c r="H297" s="55"/>
      <c r="I297" s="55"/>
      <c r="J297" s="55"/>
      <c r="K297" s="55"/>
      <c r="L297" s="55"/>
      <c r="M297" s="53">
        <v>172.32589999999999</v>
      </c>
      <c r="N297" s="53"/>
      <c r="O297" s="53"/>
      <c r="P297" s="69">
        <v>-0.18779999999999999</v>
      </c>
      <c r="Q297" s="70">
        <v>294.79000000000002</v>
      </c>
      <c r="R297" s="70">
        <v>71.55</v>
      </c>
      <c r="S297" s="69"/>
      <c r="T297" s="53"/>
      <c r="U297" s="56">
        <v>43405</v>
      </c>
      <c r="V297" s="53">
        <v>225.72</v>
      </c>
      <c r="W297" s="53"/>
      <c r="X297" s="53"/>
      <c r="Y297" s="53"/>
      <c r="Z297" s="53"/>
      <c r="AA297" s="56">
        <v>43405</v>
      </c>
      <c r="AB297" s="55"/>
      <c r="AC297" s="65">
        <v>563.48</v>
      </c>
      <c r="AD297" s="55">
        <v>125.8</v>
      </c>
      <c r="AE297" s="68">
        <v>4.7300000000000004</v>
      </c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</row>
    <row r="298" spans="1:43" x14ac:dyDescent="0.2">
      <c r="A298" s="56">
        <v>43497</v>
      </c>
      <c r="B298" s="57">
        <v>223.7</v>
      </c>
      <c r="C298" s="58">
        <v>0.54</v>
      </c>
      <c r="D298" s="55">
        <v>565.5</v>
      </c>
      <c r="E298" s="59">
        <v>3.72</v>
      </c>
      <c r="F298" s="55">
        <v>413.33</v>
      </c>
      <c r="G298" s="66">
        <v>61.13</v>
      </c>
      <c r="H298" s="55"/>
      <c r="I298" s="55"/>
      <c r="J298" s="55"/>
      <c r="K298" s="55"/>
      <c r="L298" s="55"/>
      <c r="M298" s="53">
        <v>172.4659</v>
      </c>
      <c r="N298" s="53"/>
      <c r="O298" s="53"/>
      <c r="P298" s="69">
        <v>-0.1341</v>
      </c>
      <c r="Q298" s="70">
        <v>254.68</v>
      </c>
      <c r="R298" s="70">
        <v>61.82</v>
      </c>
      <c r="S298" s="69"/>
      <c r="T298" s="53"/>
      <c r="U298" s="56">
        <v>43435</v>
      </c>
      <c r="V298" s="53">
        <v>231.49</v>
      </c>
      <c r="W298" s="53"/>
      <c r="X298" s="53"/>
      <c r="Y298" s="53"/>
      <c r="Z298" s="53"/>
      <c r="AA298" s="56">
        <v>43435</v>
      </c>
      <c r="AB298" s="55"/>
      <c r="AC298" s="65">
        <v>565.5</v>
      </c>
      <c r="AD298" s="55">
        <v>124.53</v>
      </c>
      <c r="AE298" s="68">
        <v>4.72</v>
      </c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</row>
    <row r="299" spans="1:43" x14ac:dyDescent="0.2">
      <c r="A299" s="56">
        <v>43525</v>
      </c>
      <c r="B299" s="57">
        <v>228.7</v>
      </c>
      <c r="C299" s="58">
        <v>0.77</v>
      </c>
      <c r="D299" s="55">
        <v>568.55999999999995</v>
      </c>
      <c r="E299" s="59">
        <v>3.85</v>
      </c>
      <c r="F299" s="55">
        <v>427.78</v>
      </c>
      <c r="G299" s="66">
        <v>63.79</v>
      </c>
      <c r="H299" s="55"/>
      <c r="I299" s="55"/>
      <c r="J299" s="55"/>
      <c r="K299" s="55"/>
      <c r="L299" s="55"/>
      <c r="M299" s="53">
        <v>172.82589999999999</v>
      </c>
      <c r="N299" s="53"/>
      <c r="O299" s="53"/>
      <c r="P299" s="69">
        <v>4.8599999999999997E-2</v>
      </c>
      <c r="Q299" s="70">
        <v>266.82</v>
      </c>
      <c r="R299" s="70">
        <v>64.760000000000005</v>
      </c>
      <c r="S299" s="69"/>
      <c r="T299" s="53"/>
      <c r="U299" s="56">
        <v>43466</v>
      </c>
      <c r="V299" s="53">
        <v>225.38</v>
      </c>
      <c r="W299" s="53"/>
      <c r="X299" s="53"/>
      <c r="Y299" s="53"/>
      <c r="Z299" s="53"/>
      <c r="AA299" s="56">
        <v>43466</v>
      </c>
      <c r="AB299" s="55"/>
      <c r="AC299" s="65">
        <v>568.55999999999995</v>
      </c>
      <c r="AD299" s="55">
        <v>121.54</v>
      </c>
      <c r="AE299" s="68">
        <v>4.72</v>
      </c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</row>
    <row r="300" spans="1:43" x14ac:dyDescent="0.2">
      <c r="A300" s="56">
        <v>43556</v>
      </c>
      <c r="B300" s="57">
        <v>230.5</v>
      </c>
      <c r="C300" s="58">
        <v>0.6</v>
      </c>
      <c r="D300" s="55">
        <v>572.94000000000005</v>
      </c>
      <c r="E300" s="59">
        <v>3.9</v>
      </c>
      <c r="F300" s="55">
        <v>433.33</v>
      </c>
      <c r="G300" s="66">
        <v>68.58</v>
      </c>
      <c r="H300" s="55"/>
      <c r="I300" s="55"/>
      <c r="J300" s="55"/>
      <c r="K300" s="55"/>
      <c r="L300" s="55"/>
      <c r="M300" s="53">
        <v>173.36590000000001</v>
      </c>
      <c r="N300" s="53"/>
      <c r="O300" s="53"/>
      <c r="P300" s="69">
        <v>8.0399999999999999E-2</v>
      </c>
      <c r="Q300" s="70">
        <v>271.95</v>
      </c>
      <c r="R300" s="70">
        <v>66.010000000000005</v>
      </c>
      <c r="S300" s="69"/>
      <c r="T300" s="53"/>
      <c r="U300" s="56">
        <v>43497</v>
      </c>
      <c r="V300" s="53">
        <v>223.65</v>
      </c>
      <c r="W300" s="53"/>
      <c r="X300" s="53"/>
      <c r="Y300" s="53"/>
      <c r="Z300" s="53"/>
      <c r="AA300" s="56">
        <v>43497</v>
      </c>
      <c r="AB300" s="55"/>
      <c r="AC300" s="65">
        <v>572.94000000000005</v>
      </c>
      <c r="AD300" s="55">
        <v>118.95</v>
      </c>
      <c r="AE300" s="68">
        <v>4.45</v>
      </c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</row>
    <row r="301" spans="1:43" x14ac:dyDescent="0.2">
      <c r="A301" s="56">
        <v>43586</v>
      </c>
      <c r="B301" s="57">
        <v>233.1</v>
      </c>
      <c r="C301" s="58">
        <v>0.15</v>
      </c>
      <c r="D301" s="55">
        <v>576.37</v>
      </c>
      <c r="E301" s="59">
        <v>4</v>
      </c>
      <c r="F301" s="55">
        <v>444.44</v>
      </c>
      <c r="G301" s="66">
        <v>66.83</v>
      </c>
      <c r="H301" s="55"/>
      <c r="I301" s="55"/>
      <c r="J301" s="55"/>
      <c r="K301" s="55"/>
      <c r="L301" s="55"/>
      <c r="M301" s="53">
        <v>174.13589999999999</v>
      </c>
      <c r="N301" s="53"/>
      <c r="O301" s="53"/>
      <c r="P301" s="69">
        <v>4.3499999999999997E-2</v>
      </c>
      <c r="Q301" s="70">
        <v>276.45999999999998</v>
      </c>
      <c r="R301" s="70">
        <v>67.099999999999994</v>
      </c>
      <c r="S301" s="69"/>
      <c r="T301" s="53"/>
      <c r="U301" s="56">
        <v>43525</v>
      </c>
      <c r="V301" s="53">
        <v>228.69</v>
      </c>
      <c r="W301" s="53"/>
      <c r="X301" s="53"/>
      <c r="Y301" s="53"/>
      <c r="Z301" s="53"/>
      <c r="AA301" s="56">
        <v>43525</v>
      </c>
      <c r="AB301" s="55"/>
      <c r="AC301" s="65">
        <v>576.37</v>
      </c>
      <c r="AD301" s="55">
        <v>116.5</v>
      </c>
      <c r="AE301" s="68">
        <v>4.33</v>
      </c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</row>
    <row r="302" spans="1:43" x14ac:dyDescent="0.2">
      <c r="A302" s="56">
        <v>43617</v>
      </c>
      <c r="B302" s="57">
        <v>225.9</v>
      </c>
      <c r="C302" s="58">
        <v>0.01</v>
      </c>
      <c r="D302" s="55">
        <v>577.24</v>
      </c>
      <c r="E302" s="59">
        <v>3.86</v>
      </c>
      <c r="F302" s="55">
        <v>428.89</v>
      </c>
      <c r="G302" s="66">
        <v>59.76</v>
      </c>
      <c r="H302" s="55"/>
      <c r="I302" s="55"/>
      <c r="J302" s="55"/>
      <c r="K302" s="55"/>
      <c r="L302" s="55"/>
      <c r="M302" s="53">
        <v>174.73589999999999</v>
      </c>
      <c r="N302" s="53"/>
      <c r="O302" s="53"/>
      <c r="P302" s="69">
        <v>7.51E-2</v>
      </c>
      <c r="Q302" s="70">
        <v>300.13</v>
      </c>
      <c r="R302" s="70">
        <v>72.849999999999994</v>
      </c>
      <c r="S302" s="69"/>
      <c r="T302" s="53"/>
      <c r="U302" s="56">
        <v>43556</v>
      </c>
      <c r="V302" s="53">
        <v>230.52</v>
      </c>
      <c r="W302" s="53"/>
      <c r="X302" s="53"/>
      <c r="Y302" s="53"/>
      <c r="Z302" s="53"/>
      <c r="AA302" s="56">
        <v>43556</v>
      </c>
      <c r="AB302" s="55"/>
      <c r="AC302" s="65">
        <v>577.24</v>
      </c>
      <c r="AD302" s="55">
        <v>113.67</v>
      </c>
      <c r="AE302" s="68">
        <v>4.38</v>
      </c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</row>
    <row r="303" spans="1:43" x14ac:dyDescent="0.2">
      <c r="A303" s="56">
        <v>43647</v>
      </c>
      <c r="B303" s="57">
        <v>221.8</v>
      </c>
      <c r="C303" s="58">
        <v>0.1</v>
      </c>
      <c r="D303" s="55">
        <v>577.29999999999995</v>
      </c>
      <c r="E303" s="59">
        <v>3.78</v>
      </c>
      <c r="F303" s="55">
        <v>420</v>
      </c>
      <c r="G303" s="66">
        <v>61.48</v>
      </c>
      <c r="H303" s="55"/>
      <c r="I303" s="55"/>
      <c r="J303" s="55"/>
      <c r="K303" s="55"/>
      <c r="L303" s="55"/>
      <c r="M303" s="53">
        <v>174.88589999999999</v>
      </c>
      <c r="N303" s="53"/>
      <c r="O303" s="53"/>
      <c r="P303" s="69">
        <v>-2.5499999999999998E-2</v>
      </c>
      <c r="Q303" s="70">
        <v>291.55</v>
      </c>
      <c r="R303" s="70">
        <v>70.760000000000005</v>
      </c>
      <c r="S303" s="69"/>
      <c r="T303" s="53"/>
      <c r="U303" s="56">
        <v>43586</v>
      </c>
      <c r="V303" s="53">
        <v>233.14</v>
      </c>
      <c r="W303" s="53"/>
      <c r="X303" s="53"/>
      <c r="Y303" s="53"/>
      <c r="Z303" s="53"/>
      <c r="AA303" s="56">
        <v>43586</v>
      </c>
      <c r="AB303" s="55"/>
      <c r="AC303" s="65">
        <v>577.29999999999995</v>
      </c>
      <c r="AD303" s="55">
        <v>111.86</v>
      </c>
      <c r="AE303" s="68">
        <v>4.3600000000000003</v>
      </c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</row>
    <row r="304" spans="1:43" x14ac:dyDescent="0.2">
      <c r="A304" s="56">
        <v>43678</v>
      </c>
      <c r="B304" s="57">
        <v>227.8</v>
      </c>
      <c r="C304" s="58">
        <v>0.12</v>
      </c>
      <c r="D304" s="55">
        <v>577.87</v>
      </c>
      <c r="E304" s="59">
        <v>4.0199999999999996</v>
      </c>
      <c r="F304" s="55">
        <v>446.67</v>
      </c>
      <c r="G304" s="66">
        <v>57.67</v>
      </c>
      <c r="H304" s="55"/>
      <c r="I304" s="55"/>
      <c r="J304" s="55"/>
      <c r="K304" s="55"/>
      <c r="L304" s="55"/>
      <c r="M304" s="53">
        <v>174.89590000000001</v>
      </c>
      <c r="N304" s="53"/>
      <c r="O304" s="53"/>
      <c r="P304" s="69">
        <v>-0.10580000000000001</v>
      </c>
      <c r="Q304" s="70">
        <v>264.72000000000003</v>
      </c>
      <c r="R304" s="70">
        <v>64.25</v>
      </c>
      <c r="S304" s="69"/>
      <c r="T304" s="53"/>
      <c r="U304" s="56">
        <v>43617</v>
      </c>
      <c r="V304" s="53">
        <v>225.88</v>
      </c>
      <c r="W304" s="53"/>
      <c r="X304" s="53"/>
      <c r="Y304" s="53"/>
      <c r="Z304" s="53"/>
      <c r="AA304" s="56">
        <v>43617</v>
      </c>
      <c r="AB304" s="55"/>
      <c r="AC304" s="65">
        <v>577.87</v>
      </c>
      <c r="AD304" s="55">
        <v>110.74</v>
      </c>
      <c r="AE304" s="68">
        <v>4.43</v>
      </c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</row>
    <row r="305" spans="1:43" x14ac:dyDescent="0.2">
      <c r="A305" s="56">
        <v>43709</v>
      </c>
      <c r="B305" s="57">
        <v>230.8</v>
      </c>
      <c r="C305" s="58">
        <v>-0.05</v>
      </c>
      <c r="D305" s="55">
        <v>578.57000000000005</v>
      </c>
      <c r="E305" s="59">
        <v>4.12</v>
      </c>
      <c r="F305" s="55">
        <v>457.78</v>
      </c>
      <c r="G305" s="66">
        <v>60.04</v>
      </c>
      <c r="H305" s="55"/>
      <c r="I305" s="55"/>
      <c r="J305" s="55"/>
      <c r="K305" s="55"/>
      <c r="L305" s="55"/>
      <c r="M305" s="53">
        <v>174.99590000000001</v>
      </c>
      <c r="N305" s="53"/>
      <c r="O305" s="53"/>
      <c r="P305" s="69">
        <v>2.8799999999999999E-2</v>
      </c>
      <c r="Q305" s="70">
        <v>259.08</v>
      </c>
      <c r="R305" s="70">
        <v>62.88</v>
      </c>
      <c r="S305" s="69"/>
      <c r="T305" s="53"/>
      <c r="U305" s="56">
        <v>43647</v>
      </c>
      <c r="V305" s="53">
        <v>221.76</v>
      </c>
      <c r="W305" s="53"/>
      <c r="X305" s="53"/>
      <c r="Y305" s="53"/>
      <c r="Z305" s="53"/>
      <c r="AA305" s="56">
        <v>43647</v>
      </c>
      <c r="AB305" s="55"/>
      <c r="AC305" s="65">
        <v>578.57000000000005</v>
      </c>
      <c r="AD305" s="55">
        <v>109.17</v>
      </c>
      <c r="AE305" s="68">
        <v>4.21</v>
      </c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</row>
    <row r="306" spans="1:43" x14ac:dyDescent="0.2">
      <c r="A306" s="53" t="s">
        <v>2</v>
      </c>
      <c r="B306" s="57" t="s">
        <v>83</v>
      </c>
      <c r="C306" s="58">
        <v>0.04</v>
      </c>
      <c r="D306" s="55">
        <v>578.28</v>
      </c>
      <c r="E306" s="59"/>
      <c r="F306" s="55" t="s">
        <v>84</v>
      </c>
      <c r="G306" s="66">
        <v>57.27</v>
      </c>
      <c r="H306" s="55"/>
      <c r="I306" s="55"/>
      <c r="J306" s="55"/>
      <c r="K306" s="55"/>
      <c r="L306" s="55"/>
      <c r="M306" s="53">
        <v>175.11590000000001</v>
      </c>
      <c r="N306" s="53"/>
      <c r="O306" s="53"/>
      <c r="P306" s="69">
        <v>-6.2E-2</v>
      </c>
      <c r="Q306" s="70">
        <v>234.01</v>
      </c>
      <c r="R306" s="70">
        <v>56.8</v>
      </c>
      <c r="S306" s="69"/>
      <c r="T306" s="53"/>
      <c r="U306" s="56">
        <v>43678</v>
      </c>
      <c r="V306" s="53">
        <v>227.75</v>
      </c>
      <c r="W306" s="53"/>
      <c r="X306" s="53"/>
      <c r="Y306" s="53"/>
      <c r="Z306" s="53"/>
      <c r="AA306" s="56">
        <v>43678</v>
      </c>
      <c r="AB306" s="55"/>
      <c r="AC306" s="65">
        <v>578.28</v>
      </c>
      <c r="AD306" s="55">
        <v>107.35</v>
      </c>
      <c r="AE306" s="68">
        <v>4.0599999999999996</v>
      </c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</row>
    <row r="307" spans="1:43" x14ac:dyDescent="0.2">
      <c r="A307" s="53"/>
      <c r="B307" s="57"/>
      <c r="C307" s="59"/>
      <c r="D307" s="55">
        <v>578.51</v>
      </c>
      <c r="E307" s="59"/>
      <c r="F307" s="55"/>
      <c r="G307" s="55"/>
      <c r="H307" s="55"/>
      <c r="I307" s="55"/>
      <c r="J307" s="55"/>
      <c r="K307" s="55"/>
      <c r="L307" s="55"/>
      <c r="M307" s="53">
        <v>175.0659</v>
      </c>
      <c r="N307" s="53"/>
      <c r="O307" s="53"/>
      <c r="P307" s="69">
        <v>4.1099999999999998E-2</v>
      </c>
      <c r="Q307" s="70">
        <v>251.64</v>
      </c>
      <c r="R307" s="70">
        <v>61.08</v>
      </c>
      <c r="S307" s="69"/>
      <c r="T307" s="53"/>
      <c r="U307" s="56">
        <v>43709</v>
      </c>
      <c r="V307" s="53">
        <v>230.81</v>
      </c>
      <c r="W307" s="53"/>
      <c r="X307" s="53"/>
      <c r="Y307" s="53"/>
      <c r="Z307" s="53"/>
      <c r="AA307" s="53"/>
      <c r="AB307" s="55"/>
      <c r="AC307" s="65">
        <v>578.51</v>
      </c>
      <c r="AD307" s="55">
        <v>104.26</v>
      </c>
      <c r="AE307" s="68">
        <v>4.1900000000000004</v>
      </c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</row>
    <row r="308" spans="1:43" x14ac:dyDescent="0.2">
      <c r="A308" s="53"/>
      <c r="B308" s="57"/>
      <c r="C308" s="59"/>
      <c r="D308" s="55">
        <v>578.51</v>
      </c>
      <c r="E308" s="59"/>
      <c r="F308" s="55"/>
      <c r="G308" s="55"/>
      <c r="H308" s="55"/>
      <c r="I308" s="55"/>
      <c r="J308" s="55"/>
      <c r="K308" s="55"/>
      <c r="L308" s="55"/>
      <c r="M308" s="53">
        <v>175.10589999999999</v>
      </c>
      <c r="N308" s="53"/>
      <c r="O308" s="53"/>
      <c r="P308" s="69">
        <v>-4.6100000000000002E-2</v>
      </c>
      <c r="Q308" s="70">
        <v>239.26</v>
      </c>
      <c r="R308" s="70">
        <v>58.07</v>
      </c>
      <c r="S308" s="69"/>
      <c r="T308" s="53"/>
      <c r="U308" s="53"/>
      <c r="V308" s="53"/>
      <c r="W308" s="53"/>
      <c r="X308" s="53"/>
      <c r="Y308" s="53"/>
      <c r="Z308" s="53"/>
      <c r="AA308" s="53"/>
      <c r="AB308" s="55"/>
      <c r="AC308" s="65">
        <v>578.51</v>
      </c>
      <c r="AD308" s="55">
        <v>101.4</v>
      </c>
      <c r="AE308" s="68">
        <v>4.18</v>
      </c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</row>
    <row r="309" spans="1:43" x14ac:dyDescent="0.2">
      <c r="A309" s="53"/>
      <c r="B309" s="57"/>
      <c r="C309" s="59"/>
      <c r="D309" s="53"/>
      <c r="E309" s="59"/>
      <c r="F309" s="7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5"/>
      <c r="AC309" s="68"/>
      <c r="AD309" s="55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</row>
    <row r="310" spans="1:43" x14ac:dyDescent="0.2">
      <c r="A310" s="53"/>
      <c r="B310" s="57"/>
      <c r="C310" s="59"/>
      <c r="D310" s="53"/>
      <c r="E310" s="59"/>
      <c r="F310" s="73">
        <v>4.5999999999999996</v>
      </c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5"/>
      <c r="AC310" s="53"/>
      <c r="AD310" s="55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</row>
    <row r="311" spans="1:43" x14ac:dyDescent="0.2">
      <c r="A311" s="53"/>
      <c r="B311" s="57"/>
      <c r="C311" s="59"/>
      <c r="D311" s="53"/>
      <c r="E311" s="59"/>
      <c r="F311" s="7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5"/>
      <c r="AC311" s="53"/>
      <c r="AD311" s="55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</row>
    <row r="312" spans="1:43" x14ac:dyDescent="0.2">
      <c r="A312" s="53"/>
      <c r="B312" s="57"/>
      <c r="C312" s="59"/>
      <c r="D312" s="53"/>
      <c r="E312" s="59"/>
      <c r="F312" s="7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5"/>
      <c r="AC312" s="53"/>
      <c r="AD312" s="55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</row>
    <row r="313" spans="1:43" x14ac:dyDescent="0.2">
      <c r="A313" s="53"/>
      <c r="B313" s="57"/>
      <c r="C313" s="59"/>
      <c r="D313" s="53"/>
      <c r="E313" s="59"/>
      <c r="F313" s="7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5"/>
      <c r="AC313" s="53"/>
      <c r="AD313" s="55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</row>
    <row r="314" spans="1:43" x14ac:dyDescent="0.2">
      <c r="A314" s="53"/>
      <c r="B314" s="57"/>
      <c r="C314" s="59"/>
      <c r="D314" s="53"/>
      <c r="E314" s="59"/>
      <c r="F314" s="7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5"/>
      <c r="AC314" s="53"/>
      <c r="AD314" s="55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</row>
    <row r="315" spans="1:43" x14ac:dyDescent="0.2">
      <c r="A315" s="53"/>
      <c r="B315" s="57"/>
      <c r="C315" s="59"/>
      <c r="D315" s="53"/>
      <c r="E315" s="59"/>
      <c r="F315" s="7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5"/>
      <c r="AC315" s="53"/>
      <c r="AD315" s="55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</row>
    <row r="316" spans="1:43" x14ac:dyDescent="0.2">
      <c r="A316" s="53"/>
      <c r="B316" s="57"/>
      <c r="C316" s="59"/>
      <c r="D316" s="53"/>
      <c r="E316" s="59"/>
      <c r="F316" s="7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5"/>
      <c r="AC316" s="53"/>
      <c r="AD316" s="55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</row>
    <row r="317" spans="1:43" x14ac:dyDescent="0.2">
      <c r="A317" s="53"/>
      <c r="B317" s="57"/>
      <c r="C317" s="59"/>
      <c r="D317" s="53"/>
      <c r="E317" s="59"/>
      <c r="F317" s="7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5"/>
      <c r="AC317" s="53"/>
      <c r="AD317" s="55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</row>
    <row r="318" spans="1:43" x14ac:dyDescent="0.2">
      <c r="A318" s="53"/>
      <c r="B318" s="57"/>
      <c r="C318" s="59"/>
      <c r="D318" s="53"/>
      <c r="E318" s="59"/>
      <c r="F318" s="7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5"/>
      <c r="AC318" s="53"/>
      <c r="AD318" s="55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</row>
    <row r="319" spans="1:43" x14ac:dyDescent="0.2">
      <c r="A319" s="53"/>
      <c r="B319" s="57"/>
      <c r="C319" s="59"/>
      <c r="D319" s="53"/>
      <c r="E319" s="59"/>
      <c r="F319" s="7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5"/>
      <c r="AC319" s="53"/>
      <c r="AD319" s="55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</row>
    <row r="320" spans="1:43" x14ac:dyDescent="0.2">
      <c r="A320" s="53"/>
      <c r="B320" s="57"/>
      <c r="C320" s="59"/>
      <c r="D320" s="53"/>
      <c r="E320" s="59"/>
      <c r="F320" s="7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5"/>
      <c r="AC320" s="53"/>
      <c r="AD320" s="55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</row>
  </sheetData>
  <hyperlinks>
    <hyperlink ref="G2" r:id="rId1"/>
    <hyperlink ref="K3" r:id="rId2" display="http://www.bcb.gov.br/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F24" sqref="F24"/>
    </sheetView>
  </sheetViews>
  <sheetFormatPr baseColWidth="10" defaultRowHeight="16" x14ac:dyDescent="0.2"/>
  <sheetData>
    <row r="1" spans="1:11" x14ac:dyDescent="0.2">
      <c r="A1" s="74"/>
      <c r="B1" s="74" t="s">
        <v>85</v>
      </c>
      <c r="C1" s="75"/>
      <c r="D1" s="74"/>
      <c r="E1" s="74"/>
      <c r="F1" s="74"/>
      <c r="G1" s="74"/>
      <c r="H1" s="74"/>
      <c r="I1" s="74"/>
      <c r="J1" s="74"/>
      <c r="K1" s="74"/>
    </row>
    <row r="2" spans="1:11" x14ac:dyDescent="0.2">
      <c r="A2" s="74"/>
      <c r="B2" s="74" t="s">
        <v>86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x14ac:dyDescent="0.2">
      <c r="A3" s="74"/>
      <c r="B3" s="74" t="s">
        <v>87</v>
      </c>
      <c r="C3" s="74"/>
      <c r="D3" s="74"/>
      <c r="E3" s="74"/>
      <c r="F3" s="74"/>
      <c r="G3" s="74"/>
      <c r="H3" s="74"/>
      <c r="I3" s="74"/>
      <c r="J3" s="74"/>
      <c r="K3" s="74"/>
    </row>
    <row r="4" spans="1:11" x14ac:dyDescent="0.2">
      <c r="A4" s="74"/>
      <c r="B4" s="74" t="s">
        <v>88</v>
      </c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">
      <c r="A5" s="74"/>
      <c r="B5" s="74" t="s">
        <v>89</v>
      </c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2">
      <c r="A6" s="74"/>
      <c r="B6" s="74" t="s">
        <v>90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x14ac:dyDescent="0.2">
      <c r="A7" s="74"/>
      <c r="B7" s="74"/>
      <c r="C7" s="75"/>
      <c r="D7" s="74"/>
      <c r="E7" s="74"/>
      <c r="F7" s="74"/>
      <c r="G7" s="74" t="s">
        <v>91</v>
      </c>
      <c r="H7" s="74"/>
      <c r="I7" s="74"/>
      <c r="J7" s="74"/>
      <c r="K7" s="74"/>
    </row>
    <row r="8" spans="1:11" x14ac:dyDescent="0.2">
      <c r="A8" s="74"/>
      <c r="B8" s="74" t="s">
        <v>92</v>
      </c>
      <c r="C8" s="75" t="s">
        <v>93</v>
      </c>
      <c r="D8" s="75"/>
      <c r="E8" s="75"/>
      <c r="F8" s="75"/>
      <c r="G8" s="74" t="s">
        <v>94</v>
      </c>
      <c r="H8" s="74"/>
      <c r="I8" s="74"/>
      <c r="J8" s="74"/>
      <c r="K8" s="74"/>
    </row>
    <row r="9" spans="1:11" x14ac:dyDescent="0.2">
      <c r="A9" s="74"/>
      <c r="B9" s="74"/>
      <c r="C9" s="75"/>
      <c r="D9" s="74"/>
      <c r="E9" s="74"/>
      <c r="F9" s="74"/>
      <c r="G9" s="74" t="s">
        <v>95</v>
      </c>
      <c r="H9" s="74"/>
      <c r="I9" s="74"/>
      <c r="J9" s="74"/>
      <c r="K9" s="74"/>
    </row>
    <row r="10" spans="1:11" x14ac:dyDescent="0.2">
      <c r="A10" s="74"/>
      <c r="B10" s="74" t="s">
        <v>96</v>
      </c>
      <c r="C10" s="75"/>
      <c r="D10" s="74"/>
      <c r="E10" s="74"/>
      <c r="F10" s="74"/>
      <c r="G10" s="74" t="s">
        <v>97</v>
      </c>
      <c r="H10" s="74"/>
      <c r="I10" s="74"/>
      <c r="J10" s="74"/>
      <c r="K10" s="74"/>
    </row>
    <row r="11" spans="1:11" x14ac:dyDescent="0.2">
      <c r="A11" s="74"/>
      <c r="B11" s="74" t="s">
        <v>98</v>
      </c>
      <c r="C11" s="75" t="s">
        <v>99</v>
      </c>
      <c r="D11" s="74" t="s">
        <v>91</v>
      </c>
      <c r="E11" s="74"/>
      <c r="F11" s="74"/>
      <c r="G11" s="74"/>
      <c r="H11" s="74"/>
      <c r="I11" s="74"/>
      <c r="J11" s="74"/>
      <c r="K11" s="74"/>
    </row>
    <row r="12" spans="1:11" x14ac:dyDescent="0.2">
      <c r="A12" s="74">
        <v>1960</v>
      </c>
      <c r="B12" s="76">
        <v>21916</v>
      </c>
      <c r="C12" s="77">
        <v>1.46</v>
      </c>
      <c r="D12" s="78"/>
      <c r="E12" s="74"/>
      <c r="F12" s="74"/>
      <c r="G12" s="74"/>
      <c r="H12" s="74"/>
      <c r="I12" s="74"/>
      <c r="J12" s="74"/>
      <c r="K12" s="74"/>
    </row>
    <row r="13" spans="1:11" x14ac:dyDescent="0.2">
      <c r="A13" s="74">
        <v>1961</v>
      </c>
      <c r="B13" s="76">
        <v>22282</v>
      </c>
      <c r="C13" s="77">
        <v>1.07</v>
      </c>
      <c r="D13" s="78"/>
      <c r="E13" s="74"/>
      <c r="F13" s="74"/>
      <c r="G13" s="74"/>
      <c r="H13" s="74"/>
      <c r="I13" s="74"/>
      <c r="J13" s="74"/>
      <c r="K13" s="74"/>
    </row>
    <row r="14" spans="1:11" x14ac:dyDescent="0.2">
      <c r="A14" s="74">
        <v>1962</v>
      </c>
      <c r="B14" s="76">
        <v>22647</v>
      </c>
      <c r="C14" s="77">
        <v>1.2</v>
      </c>
      <c r="D14" s="78"/>
      <c r="E14" s="74"/>
      <c r="F14" s="74"/>
      <c r="G14" s="74"/>
      <c r="H14" s="74"/>
      <c r="I14" s="74"/>
      <c r="J14" s="74"/>
      <c r="K14" s="74"/>
    </row>
    <row r="15" spans="1:11" x14ac:dyDescent="0.2">
      <c r="A15" s="74">
        <v>1963</v>
      </c>
      <c r="B15" s="76">
        <v>23012</v>
      </c>
      <c r="C15" s="77">
        <v>1.24</v>
      </c>
      <c r="D15" s="78"/>
      <c r="E15" s="74"/>
      <c r="F15" s="74"/>
      <c r="G15" s="74"/>
      <c r="H15" s="74"/>
      <c r="I15" s="74"/>
      <c r="J15" s="74"/>
      <c r="K15" s="74"/>
    </row>
    <row r="16" spans="1:11" x14ac:dyDescent="0.2">
      <c r="A16" s="74">
        <v>1964</v>
      </c>
      <c r="B16" s="76">
        <v>23377</v>
      </c>
      <c r="C16" s="77">
        <v>1.28</v>
      </c>
      <c r="D16" s="78"/>
      <c r="E16" s="74"/>
      <c r="F16" s="74"/>
      <c r="G16" s="74"/>
      <c r="H16" s="74"/>
      <c r="I16" s="74"/>
      <c r="J16" s="74"/>
      <c r="K16" s="74"/>
    </row>
    <row r="17" spans="1:11" x14ac:dyDescent="0.2">
      <c r="A17" s="74">
        <v>1965</v>
      </c>
      <c r="B17" s="76">
        <v>23743</v>
      </c>
      <c r="C17" s="77">
        <v>1.59</v>
      </c>
      <c r="D17" s="78"/>
      <c r="E17" s="74"/>
      <c r="F17" s="74"/>
      <c r="G17" s="74"/>
      <c r="H17" s="74"/>
      <c r="I17" s="74"/>
      <c r="J17" s="74"/>
      <c r="K17" s="74"/>
    </row>
    <row r="18" spans="1:11" x14ac:dyDescent="0.2">
      <c r="A18" s="74">
        <v>1966</v>
      </c>
      <c r="B18" s="76">
        <v>24108</v>
      </c>
      <c r="C18" s="77">
        <v>3.02</v>
      </c>
      <c r="D18" s="78"/>
      <c r="E18" s="74"/>
      <c r="F18" s="74"/>
      <c r="G18" s="74"/>
      <c r="H18" s="74"/>
      <c r="I18" s="74"/>
      <c r="J18" s="74"/>
      <c r="K18" s="74"/>
    </row>
    <row r="19" spans="1:11" x14ac:dyDescent="0.2">
      <c r="A19" s="74">
        <v>1967</v>
      </c>
      <c r="B19" s="76">
        <v>24473</v>
      </c>
      <c r="C19" s="77">
        <v>2.77</v>
      </c>
      <c r="D19" s="78"/>
      <c r="E19" s="74"/>
      <c r="F19" s="74"/>
      <c r="G19" s="74"/>
      <c r="H19" s="74"/>
      <c r="I19" s="74"/>
      <c r="J19" s="74"/>
      <c r="K19" s="74"/>
    </row>
    <row r="20" spans="1:11" x14ac:dyDescent="0.2">
      <c r="A20" s="74">
        <v>1968</v>
      </c>
      <c r="B20" s="76">
        <v>24838</v>
      </c>
      <c r="C20" s="77">
        <v>4.2699999999999996</v>
      </c>
      <c r="D20" s="78"/>
      <c r="E20" s="74"/>
      <c r="F20" s="74"/>
      <c r="G20" s="74"/>
      <c r="H20" s="74"/>
      <c r="I20" s="74"/>
      <c r="J20" s="74"/>
      <c r="K20" s="74"/>
    </row>
    <row r="21" spans="1:11" x14ac:dyDescent="0.2">
      <c r="A21" s="74">
        <v>1969</v>
      </c>
      <c r="B21" s="76">
        <v>25204</v>
      </c>
      <c r="C21" s="77">
        <v>5.46</v>
      </c>
      <c r="D21" s="78"/>
      <c r="E21" s="74"/>
      <c r="F21" s="74"/>
      <c r="G21" s="74"/>
      <c r="H21" s="74"/>
      <c r="I21" s="74"/>
      <c r="J21" s="74"/>
      <c r="K21" s="74"/>
    </row>
    <row r="22" spans="1:11" x14ac:dyDescent="0.2">
      <c r="A22" s="74">
        <v>1970</v>
      </c>
      <c r="B22" s="76">
        <v>25569</v>
      </c>
      <c r="C22" s="77">
        <v>5.84</v>
      </c>
      <c r="D22" s="78"/>
      <c r="E22" s="74"/>
      <c r="F22" s="74"/>
      <c r="G22" s="74"/>
      <c r="H22" s="74"/>
      <c r="I22" s="74"/>
      <c r="J22" s="74"/>
      <c r="K22" s="74"/>
    </row>
    <row r="23" spans="1:11" x14ac:dyDescent="0.2">
      <c r="A23" s="74">
        <v>1971</v>
      </c>
      <c r="B23" s="76">
        <v>25934</v>
      </c>
      <c r="C23" s="77">
        <v>4.29</v>
      </c>
      <c r="D23" s="78"/>
      <c r="E23" s="74"/>
      <c r="F23" s="74"/>
      <c r="G23" s="74"/>
      <c r="H23" s="74"/>
      <c r="I23" s="74"/>
      <c r="J23" s="74"/>
      <c r="K23" s="74"/>
    </row>
    <row r="24" spans="1:11" x14ac:dyDescent="0.2">
      <c r="A24" s="74">
        <v>1972</v>
      </c>
      <c r="B24" s="76">
        <v>26299</v>
      </c>
      <c r="C24" s="77">
        <v>3.27</v>
      </c>
      <c r="D24" s="78"/>
      <c r="E24" s="74"/>
      <c r="F24" s="74"/>
      <c r="G24" s="74"/>
      <c r="H24" s="74"/>
      <c r="I24" s="74"/>
      <c r="J24" s="74"/>
      <c r="K24" s="74"/>
    </row>
    <row r="25" spans="1:11" x14ac:dyDescent="0.2">
      <c r="A25" s="74">
        <v>1973</v>
      </c>
      <c r="B25" s="76">
        <v>26665</v>
      </c>
      <c r="C25" s="77">
        <v>6.18</v>
      </c>
      <c r="D25" s="78"/>
      <c r="E25" s="74"/>
      <c r="F25" s="74"/>
      <c r="G25" s="74"/>
      <c r="H25" s="74"/>
      <c r="I25" s="74"/>
      <c r="J25" s="74"/>
      <c r="K25" s="74"/>
    </row>
    <row r="26" spans="1:11" x14ac:dyDescent="0.2">
      <c r="A26" s="74">
        <v>1974</v>
      </c>
      <c r="B26" s="76">
        <v>27030</v>
      </c>
      <c r="C26" s="77">
        <v>11.05</v>
      </c>
      <c r="D26" s="78"/>
      <c r="E26" s="74"/>
      <c r="F26" s="74"/>
      <c r="G26" s="74"/>
      <c r="H26" s="74"/>
      <c r="I26" s="74"/>
      <c r="J26" s="74"/>
      <c r="K26" s="74"/>
    </row>
    <row r="27" spans="1:11" x14ac:dyDescent="0.2">
      <c r="A27" s="74">
        <v>1975</v>
      </c>
      <c r="B27" s="76">
        <v>27395</v>
      </c>
      <c r="C27" s="77">
        <v>9.14</v>
      </c>
      <c r="D27" s="78"/>
      <c r="E27" s="74"/>
      <c r="F27" s="74"/>
      <c r="G27" s="74"/>
      <c r="H27" s="74"/>
      <c r="I27" s="74"/>
      <c r="J27" s="74"/>
      <c r="K27" s="74"/>
    </row>
    <row r="28" spans="1:11" x14ac:dyDescent="0.2">
      <c r="A28" s="74">
        <v>1976</v>
      </c>
      <c r="B28" s="76">
        <v>27760</v>
      </c>
      <c r="C28" s="77">
        <v>5.74</v>
      </c>
      <c r="D28" s="78"/>
      <c r="E28" s="74"/>
      <c r="F28" s="74"/>
      <c r="G28" s="74"/>
      <c r="H28" s="74"/>
      <c r="I28" s="74"/>
      <c r="J28" s="74"/>
      <c r="K28" s="74"/>
    </row>
    <row r="29" spans="1:11" x14ac:dyDescent="0.2">
      <c r="A29" s="74">
        <v>1977</v>
      </c>
      <c r="B29" s="76">
        <v>28126</v>
      </c>
      <c r="C29" s="77">
        <v>6.5</v>
      </c>
      <c r="D29" s="78"/>
      <c r="E29" s="74"/>
      <c r="F29" s="74"/>
      <c r="G29" s="74"/>
      <c r="H29" s="74"/>
      <c r="I29" s="74"/>
      <c r="J29" s="74"/>
      <c r="K29" s="74"/>
    </row>
    <row r="30" spans="1:11" x14ac:dyDescent="0.2">
      <c r="A30" s="74">
        <v>1978</v>
      </c>
      <c r="B30" s="76">
        <v>28491</v>
      </c>
      <c r="C30" s="77">
        <v>7.63</v>
      </c>
      <c r="D30" s="78"/>
      <c r="E30" s="74"/>
      <c r="F30" s="74"/>
      <c r="G30" s="74"/>
      <c r="H30" s="74"/>
      <c r="I30" s="74"/>
      <c r="J30" s="74"/>
      <c r="K30" s="74"/>
    </row>
    <row r="31" spans="1:11" x14ac:dyDescent="0.2">
      <c r="A31" s="74">
        <v>1979</v>
      </c>
      <c r="B31" s="76">
        <v>28856</v>
      </c>
      <c r="C31" s="77">
        <v>11.25</v>
      </c>
      <c r="D31" s="78"/>
      <c r="E31" s="74"/>
      <c r="F31" s="74"/>
      <c r="G31" s="74"/>
      <c r="H31" s="74"/>
      <c r="I31" s="74"/>
      <c r="J31" s="74"/>
      <c r="K31" s="74"/>
    </row>
    <row r="32" spans="1:11" x14ac:dyDescent="0.2">
      <c r="A32" s="74">
        <v>1980</v>
      </c>
      <c r="B32" s="76">
        <v>29221</v>
      </c>
      <c r="C32" s="77">
        <v>13.55</v>
      </c>
      <c r="D32" s="78"/>
      <c r="E32" s="74"/>
      <c r="F32" s="74"/>
      <c r="G32" s="74"/>
      <c r="H32" s="74"/>
      <c r="I32" s="74"/>
      <c r="J32" s="74"/>
      <c r="K32" s="74"/>
    </row>
    <row r="33" spans="1:11" x14ac:dyDescent="0.2">
      <c r="A33" s="74">
        <v>1981</v>
      </c>
      <c r="B33" s="76">
        <v>29587</v>
      </c>
      <c r="C33" s="77">
        <v>10.33</v>
      </c>
      <c r="D33" s="78"/>
      <c r="E33" s="74"/>
      <c r="F33" s="74"/>
      <c r="G33" s="74"/>
      <c r="H33" s="74"/>
      <c r="I33" s="74"/>
      <c r="J33" s="74"/>
      <c r="K33" s="74"/>
    </row>
    <row r="34" spans="1:11" x14ac:dyDescent="0.2">
      <c r="A34" s="74">
        <v>1982</v>
      </c>
      <c r="B34" s="76">
        <v>29952</v>
      </c>
      <c r="C34" s="77">
        <v>6.13</v>
      </c>
      <c r="D34" s="78"/>
      <c r="E34" s="74"/>
      <c r="F34" s="74"/>
      <c r="G34" s="74"/>
      <c r="H34" s="74"/>
      <c r="I34" s="74"/>
      <c r="J34" s="74"/>
      <c r="K34" s="74"/>
    </row>
    <row r="35" spans="1:11" x14ac:dyDescent="0.2">
      <c r="A35" s="74">
        <v>1983</v>
      </c>
      <c r="B35" s="76">
        <v>30317</v>
      </c>
      <c r="C35" s="77">
        <v>3.21</v>
      </c>
      <c r="D35" s="78"/>
      <c r="E35" s="74"/>
      <c r="F35" s="74"/>
      <c r="G35" s="74"/>
      <c r="H35" s="74"/>
      <c r="I35" s="74"/>
      <c r="J35" s="74"/>
      <c r="K35" s="74"/>
    </row>
    <row r="36" spans="1:11" x14ac:dyDescent="0.2">
      <c r="A36" s="74">
        <v>1984</v>
      </c>
      <c r="B36" s="76">
        <v>30682</v>
      </c>
      <c r="C36" s="77">
        <v>4.3</v>
      </c>
      <c r="D36" s="78"/>
      <c r="E36" s="74"/>
      <c r="F36" s="74"/>
      <c r="G36" s="74"/>
      <c r="H36" s="74"/>
      <c r="I36" s="74"/>
      <c r="J36" s="74"/>
      <c r="K36" s="74"/>
    </row>
    <row r="37" spans="1:11" x14ac:dyDescent="0.2">
      <c r="A37" s="74">
        <v>1985</v>
      </c>
      <c r="B37" s="76">
        <v>31048</v>
      </c>
      <c r="C37" s="77">
        <v>3.55</v>
      </c>
      <c r="D37" s="78"/>
      <c r="E37" s="74"/>
      <c r="F37" s="74"/>
      <c r="G37" s="74"/>
      <c r="H37" s="74"/>
      <c r="I37" s="74"/>
      <c r="J37" s="74"/>
      <c r="K37" s="74"/>
    </row>
    <row r="38" spans="1:11" x14ac:dyDescent="0.2">
      <c r="A38" s="74">
        <v>1986</v>
      </c>
      <c r="B38" s="76">
        <v>31413</v>
      </c>
      <c r="C38" s="77">
        <v>1.9</v>
      </c>
      <c r="D38" s="78"/>
      <c r="E38" s="74"/>
      <c r="F38" s="74"/>
      <c r="G38" s="74"/>
      <c r="H38" s="74"/>
      <c r="I38" s="74"/>
      <c r="J38" s="74"/>
      <c r="K38" s="74"/>
    </row>
    <row r="39" spans="1:11" x14ac:dyDescent="0.2">
      <c r="A39" s="74">
        <v>1987</v>
      </c>
      <c r="B39" s="76">
        <v>31778</v>
      </c>
      <c r="C39" s="77">
        <v>3.66</v>
      </c>
      <c r="D39" s="78"/>
      <c r="E39" s="74"/>
      <c r="F39" s="74"/>
      <c r="G39" s="74"/>
      <c r="H39" s="74"/>
      <c r="I39" s="74"/>
      <c r="J39" s="74"/>
      <c r="K39" s="74"/>
    </row>
    <row r="40" spans="1:11" x14ac:dyDescent="0.2">
      <c r="A40" s="74">
        <v>1988</v>
      </c>
      <c r="B40" s="76">
        <v>32143</v>
      </c>
      <c r="C40" s="77">
        <v>4.08</v>
      </c>
      <c r="D40" s="78"/>
      <c r="E40" s="74"/>
      <c r="F40" s="74"/>
      <c r="G40" s="74"/>
      <c r="H40" s="74"/>
      <c r="I40" s="74"/>
      <c r="J40" s="74"/>
      <c r="K40" s="74"/>
    </row>
    <row r="41" spans="1:11" x14ac:dyDescent="0.2">
      <c r="A41" s="74">
        <v>1989</v>
      </c>
      <c r="B41" s="76">
        <v>32509</v>
      </c>
      <c r="C41" s="77">
        <v>4.83</v>
      </c>
      <c r="D41" s="78"/>
      <c r="E41" s="75" t="s">
        <v>100</v>
      </c>
      <c r="F41" s="74"/>
      <c r="G41" s="74"/>
      <c r="H41" s="74"/>
      <c r="I41" s="74"/>
      <c r="J41" s="74"/>
      <c r="K41" s="74"/>
    </row>
    <row r="42" spans="1:11" x14ac:dyDescent="0.2">
      <c r="A42" s="74">
        <v>1990</v>
      </c>
      <c r="B42" s="76">
        <v>32874</v>
      </c>
      <c r="C42" s="77">
        <v>5.4</v>
      </c>
      <c r="D42" s="78"/>
      <c r="E42" s="74"/>
      <c r="F42" s="74"/>
      <c r="G42" s="74"/>
      <c r="H42" s="74"/>
      <c r="I42" s="74"/>
      <c r="J42" s="74"/>
      <c r="K42" s="74"/>
    </row>
    <row r="43" spans="1:11" x14ac:dyDescent="0.2">
      <c r="A43" s="74">
        <v>1991</v>
      </c>
      <c r="B43" s="76">
        <v>33239</v>
      </c>
      <c r="C43" s="77">
        <v>4.2300000000000004</v>
      </c>
      <c r="D43" s="78"/>
      <c r="E43" s="74"/>
      <c r="F43" s="74"/>
      <c r="G43" s="74"/>
      <c r="H43" s="74"/>
      <c r="I43" s="74"/>
      <c r="J43" s="74"/>
      <c r="K43" s="74"/>
    </row>
    <row r="44" spans="1:11" x14ac:dyDescent="0.2">
      <c r="A44" s="74">
        <v>1992</v>
      </c>
      <c r="B44" s="76">
        <v>33604</v>
      </c>
      <c r="C44" s="77">
        <v>3.03</v>
      </c>
      <c r="D44" s="78"/>
      <c r="E44" s="74"/>
      <c r="F44" s="74"/>
      <c r="G44" s="74"/>
      <c r="H44" s="74"/>
      <c r="I44" s="74"/>
      <c r="J44" s="74"/>
      <c r="K44" s="74"/>
    </row>
    <row r="45" spans="1:11" x14ac:dyDescent="0.2">
      <c r="A45" s="74">
        <v>1993</v>
      </c>
      <c r="B45" s="76">
        <v>33970</v>
      </c>
      <c r="C45" s="77">
        <v>2.95</v>
      </c>
      <c r="D45" s="78"/>
      <c r="E45" s="74"/>
      <c r="F45" s="74"/>
      <c r="G45" s="74"/>
      <c r="H45" s="74"/>
      <c r="I45" s="74"/>
      <c r="J45" s="74"/>
      <c r="K45" s="74"/>
    </row>
    <row r="46" spans="1:11" x14ac:dyDescent="0.2">
      <c r="A46" s="74">
        <v>1994</v>
      </c>
      <c r="B46" s="76">
        <v>34335</v>
      </c>
      <c r="C46" s="77">
        <v>2.61</v>
      </c>
      <c r="D46" s="78"/>
      <c r="E46" s="74"/>
      <c r="F46" s="74"/>
      <c r="G46" s="74"/>
      <c r="H46" s="74"/>
      <c r="I46" s="74"/>
      <c r="J46" s="74"/>
      <c r="K46" s="74"/>
    </row>
    <row r="47" spans="1:11" x14ac:dyDescent="0.2">
      <c r="A47" s="74">
        <v>1995</v>
      </c>
      <c r="B47" s="76">
        <v>34700</v>
      </c>
      <c r="C47" s="77">
        <v>2.81</v>
      </c>
      <c r="D47" s="78"/>
      <c r="E47" s="74"/>
      <c r="F47" s="74"/>
      <c r="G47" s="74"/>
      <c r="H47" s="74"/>
      <c r="I47" s="74"/>
      <c r="J47" s="74"/>
      <c r="K47" s="74"/>
    </row>
    <row r="48" spans="1:11" x14ac:dyDescent="0.2">
      <c r="A48" s="74">
        <v>1996</v>
      </c>
      <c r="B48" s="76">
        <v>35065</v>
      </c>
      <c r="C48" s="77">
        <v>2.93</v>
      </c>
      <c r="D48" s="78"/>
      <c r="E48" s="74"/>
      <c r="F48" s="74"/>
      <c r="G48" s="74"/>
      <c r="H48" s="74"/>
      <c r="I48" s="74"/>
      <c r="J48" s="74"/>
      <c r="K48" s="74"/>
    </row>
    <row r="49" spans="1:11" x14ac:dyDescent="0.2">
      <c r="A49" s="74">
        <v>1997</v>
      </c>
      <c r="B49" s="76">
        <v>35431</v>
      </c>
      <c r="C49" s="77">
        <v>2.34</v>
      </c>
      <c r="D49" s="78"/>
      <c r="E49" s="74"/>
      <c r="F49" s="74"/>
      <c r="G49" s="74"/>
      <c r="H49" s="74"/>
      <c r="I49" s="74"/>
      <c r="J49" s="74"/>
      <c r="K49" s="74"/>
    </row>
    <row r="50" spans="1:11" x14ac:dyDescent="0.2">
      <c r="A50" s="74">
        <v>1998</v>
      </c>
      <c r="B50" s="76">
        <v>35796</v>
      </c>
      <c r="C50" s="77">
        <v>1.55</v>
      </c>
      <c r="D50" s="78">
        <v>3.2</v>
      </c>
      <c r="E50" s="74"/>
      <c r="F50" s="74"/>
      <c r="G50" s="74"/>
      <c r="H50" s="74"/>
      <c r="I50" s="74"/>
      <c r="J50" s="74"/>
      <c r="K50" s="74"/>
    </row>
    <row r="51" spans="1:11" x14ac:dyDescent="0.2">
      <c r="A51" s="74">
        <v>1999</v>
      </c>
      <c r="B51" s="76">
        <v>36161</v>
      </c>
      <c r="C51" s="77">
        <v>2.19</v>
      </c>
      <c r="D51" s="78">
        <v>4.8600000000000003</v>
      </c>
      <c r="E51" s="74"/>
      <c r="F51" s="74"/>
      <c r="G51" s="74"/>
      <c r="H51" s="74"/>
      <c r="I51" s="74"/>
      <c r="J51" s="74"/>
      <c r="K51" s="74"/>
    </row>
    <row r="52" spans="1:11" x14ac:dyDescent="0.2">
      <c r="A52" s="74">
        <v>2000</v>
      </c>
      <c r="B52" s="76">
        <v>36526</v>
      </c>
      <c r="C52" s="77">
        <v>3.38</v>
      </c>
      <c r="D52" s="78">
        <v>7.04</v>
      </c>
      <c r="E52" s="74"/>
      <c r="F52" s="74"/>
      <c r="G52" s="74"/>
      <c r="H52" s="74"/>
      <c r="I52" s="74"/>
      <c r="J52" s="74"/>
      <c r="K52" s="74"/>
    </row>
    <row r="53" spans="1:11" x14ac:dyDescent="0.2">
      <c r="A53" s="74">
        <v>2001</v>
      </c>
      <c r="B53" s="76">
        <v>36892</v>
      </c>
      <c r="C53" s="77">
        <v>2.83</v>
      </c>
      <c r="D53" s="78">
        <v>6.84</v>
      </c>
      <c r="E53" s="74"/>
      <c r="F53" s="74"/>
      <c r="G53" s="74"/>
      <c r="H53" s="74"/>
      <c r="I53" s="74"/>
      <c r="J53" s="74"/>
      <c r="K53" s="74"/>
    </row>
    <row r="54" spans="1:11" x14ac:dyDescent="0.2">
      <c r="A54" s="74">
        <v>2002</v>
      </c>
      <c r="B54" s="76">
        <v>37257</v>
      </c>
      <c r="C54" s="77">
        <v>1.59</v>
      </c>
      <c r="D54" s="78">
        <v>8.4499999999999993</v>
      </c>
      <c r="E54" s="74"/>
      <c r="F54" s="74"/>
      <c r="G54" s="74"/>
      <c r="H54" s="74"/>
      <c r="I54" s="74"/>
      <c r="J54" s="74"/>
      <c r="K54" s="74"/>
    </row>
    <row r="55" spans="1:11" x14ac:dyDescent="0.2">
      <c r="A55" s="74">
        <v>2003</v>
      </c>
      <c r="B55" s="76">
        <v>37622</v>
      </c>
      <c r="C55" s="77">
        <v>2.27</v>
      </c>
      <c r="D55" s="78">
        <v>14.71</v>
      </c>
      <c r="E55" s="74"/>
      <c r="F55" s="74"/>
      <c r="G55" s="74"/>
      <c r="H55" s="74"/>
      <c r="I55" s="74"/>
      <c r="J55" s="74"/>
      <c r="K55" s="74"/>
    </row>
    <row r="56" spans="1:11" x14ac:dyDescent="0.2">
      <c r="A56" s="74">
        <v>2004</v>
      </c>
      <c r="B56" s="76">
        <v>37987</v>
      </c>
      <c r="C56" s="77">
        <v>2.68</v>
      </c>
      <c r="D56" s="78">
        <v>6.6</v>
      </c>
      <c r="E56" s="74"/>
      <c r="F56" s="74"/>
      <c r="G56" s="74"/>
      <c r="H56" s="74"/>
      <c r="I56" s="74"/>
      <c r="J56" s="74"/>
      <c r="K56" s="74"/>
    </row>
    <row r="57" spans="1:11" x14ac:dyDescent="0.2">
      <c r="A57" s="74">
        <v>2005</v>
      </c>
      <c r="B57" s="76">
        <v>38353</v>
      </c>
      <c r="C57" s="77">
        <v>3.39</v>
      </c>
      <c r="D57" s="78">
        <v>6.87</v>
      </c>
      <c r="E57" s="74"/>
      <c r="F57" s="74"/>
      <c r="G57" s="74"/>
      <c r="H57" s="74"/>
      <c r="I57" s="74"/>
      <c r="J57" s="74"/>
      <c r="K57" s="74"/>
    </row>
    <row r="58" spans="1:11" x14ac:dyDescent="0.2">
      <c r="A58" s="74">
        <v>2006</v>
      </c>
      <c r="B58" s="76">
        <v>38718</v>
      </c>
      <c r="C58" s="77">
        <v>3.23</v>
      </c>
      <c r="D58" s="78">
        <v>4.18</v>
      </c>
      <c r="E58" s="74"/>
      <c r="F58" s="74"/>
      <c r="G58" s="74"/>
      <c r="H58" s="74"/>
      <c r="I58" s="74"/>
      <c r="J58" s="74"/>
      <c r="K58" s="74"/>
    </row>
    <row r="59" spans="1:11" x14ac:dyDescent="0.2">
      <c r="A59" s="74">
        <v>2007</v>
      </c>
      <c r="B59" s="76">
        <v>39083</v>
      </c>
      <c r="C59" s="77">
        <v>2.85</v>
      </c>
      <c r="D59" s="78">
        <v>3.64</v>
      </c>
      <c r="E59" s="74"/>
      <c r="F59" s="74"/>
      <c r="G59" s="74"/>
      <c r="H59" s="74"/>
      <c r="I59" s="74"/>
      <c r="J59" s="74"/>
      <c r="K59" s="74"/>
    </row>
    <row r="60" spans="1:11" x14ac:dyDescent="0.2">
      <c r="A60" s="74">
        <v>2008</v>
      </c>
      <c r="B60" s="76">
        <v>39448</v>
      </c>
      <c r="C60" s="77">
        <v>3.84</v>
      </c>
      <c r="D60" s="78">
        <v>5.68</v>
      </c>
      <c r="E60" s="74"/>
      <c r="F60" s="74"/>
      <c r="G60" s="74"/>
      <c r="H60" s="74"/>
      <c r="I60" s="74"/>
      <c r="J60" s="74"/>
      <c r="K60" s="74"/>
    </row>
    <row r="61" spans="1:11" x14ac:dyDescent="0.2">
      <c r="A61" s="74">
        <v>2009</v>
      </c>
      <c r="B61" s="76">
        <v>39814</v>
      </c>
      <c r="C61" s="77">
        <v>-0.36</v>
      </c>
      <c r="D61" s="78">
        <v>4.8899999999999997</v>
      </c>
      <c r="E61" s="74"/>
      <c r="F61" s="74"/>
      <c r="G61" s="74"/>
      <c r="H61" s="74"/>
      <c r="I61" s="74"/>
      <c r="J61" s="74"/>
      <c r="K61" s="74"/>
    </row>
    <row r="62" spans="1:11" x14ac:dyDescent="0.2">
      <c r="A62" s="74">
        <v>2010</v>
      </c>
      <c r="B62" s="76">
        <v>40179</v>
      </c>
      <c r="C62" s="77">
        <v>1.64</v>
      </c>
      <c r="D62" s="78">
        <v>5.04</v>
      </c>
      <c r="E62" s="74"/>
      <c r="F62" s="74"/>
      <c r="G62" s="74"/>
      <c r="H62" s="74"/>
      <c r="I62" s="74"/>
      <c r="J62" s="74"/>
      <c r="K62" s="74"/>
    </row>
    <row r="63" spans="1:11" x14ac:dyDescent="0.2">
      <c r="A63" s="74">
        <v>2011</v>
      </c>
      <c r="B63" s="76">
        <v>40544</v>
      </c>
      <c r="C63" s="77">
        <v>3.16</v>
      </c>
      <c r="D63" s="78">
        <v>6.64</v>
      </c>
      <c r="E63" s="74"/>
      <c r="F63" s="74"/>
      <c r="G63" s="74"/>
      <c r="H63" s="74"/>
      <c r="I63" s="74"/>
      <c r="J63" s="74"/>
      <c r="K63" s="74"/>
    </row>
    <row r="64" spans="1:11" x14ac:dyDescent="0.2">
      <c r="A64" s="74">
        <v>2012</v>
      </c>
      <c r="B64" s="76">
        <v>40909</v>
      </c>
      <c r="C64" s="77">
        <v>2.0699999999999998</v>
      </c>
      <c r="D64" s="78">
        <v>5.4</v>
      </c>
      <c r="E64" s="74"/>
      <c r="F64" s="74"/>
      <c r="G64" s="74"/>
      <c r="H64" s="74"/>
      <c r="I64" s="74"/>
      <c r="J64" s="74"/>
      <c r="K64" s="74"/>
    </row>
    <row r="65" spans="1:11" x14ac:dyDescent="0.2">
      <c r="A65" s="74">
        <v>2013</v>
      </c>
      <c r="B65" s="76">
        <v>41275</v>
      </c>
      <c r="C65" s="77">
        <v>1.46</v>
      </c>
      <c r="D65" s="78">
        <v>6.2</v>
      </c>
      <c r="E65" s="74"/>
      <c r="F65" s="74"/>
      <c r="G65" s="74"/>
      <c r="H65" s="74"/>
      <c r="I65" s="74"/>
      <c r="J65" s="74"/>
      <c r="K65" s="74"/>
    </row>
    <row r="66" spans="1:11" x14ac:dyDescent="0.2">
      <c r="A66" s="74">
        <v>2014</v>
      </c>
      <c r="B66" s="76">
        <v>41640</v>
      </c>
      <c r="C66" s="77">
        <v>1.62</v>
      </c>
      <c r="D66" s="78">
        <v>6.33</v>
      </c>
      <c r="E66" s="74"/>
      <c r="F66" s="74"/>
      <c r="G66" s="74"/>
      <c r="H66" s="74"/>
      <c r="I66" s="74"/>
      <c r="J66" s="74"/>
      <c r="K66" s="74"/>
    </row>
    <row r="67" spans="1:11" x14ac:dyDescent="0.2">
      <c r="A67" s="74">
        <v>2015</v>
      </c>
      <c r="B67" s="76">
        <v>42005</v>
      </c>
      <c r="C67" s="77">
        <v>0.12</v>
      </c>
      <c r="D67" s="78">
        <v>9.0299999999999994</v>
      </c>
      <c r="E67" s="74"/>
      <c r="F67" s="74"/>
      <c r="G67" s="74"/>
      <c r="H67" s="74"/>
      <c r="I67" s="74"/>
      <c r="J67" s="74"/>
      <c r="K67" s="74"/>
    </row>
    <row r="68" spans="1:11" x14ac:dyDescent="0.2">
      <c r="A68" s="74">
        <v>2016</v>
      </c>
      <c r="B68" s="76">
        <v>42370</v>
      </c>
      <c r="C68" s="77">
        <v>1.26</v>
      </c>
      <c r="D68" s="78">
        <v>8.74</v>
      </c>
      <c r="E68" s="74"/>
      <c r="F68" s="74"/>
      <c r="G68" s="74"/>
      <c r="H68" s="74"/>
      <c r="I68" s="74"/>
      <c r="J68" s="74"/>
      <c r="K68" s="74"/>
    </row>
    <row r="69" spans="1:11" x14ac:dyDescent="0.2">
      <c r="A69" s="74">
        <v>2017</v>
      </c>
      <c r="B69" s="76">
        <v>42736</v>
      </c>
      <c r="C69" s="77">
        <v>2.13</v>
      </c>
      <c r="D69" s="78">
        <v>3.45</v>
      </c>
      <c r="E69" s="74"/>
      <c r="F69" s="74"/>
      <c r="G69" s="74"/>
      <c r="H69" s="74"/>
      <c r="I69" s="74"/>
      <c r="J69" s="74"/>
      <c r="K69" s="74"/>
    </row>
    <row r="70" spans="1:11" x14ac:dyDescent="0.2">
      <c r="A70" s="74">
        <v>2018</v>
      </c>
      <c r="B70" s="76">
        <v>43101</v>
      </c>
      <c r="C70" s="77">
        <v>2.44</v>
      </c>
      <c r="D70" s="78">
        <v>3.66</v>
      </c>
      <c r="E70" s="74"/>
      <c r="F70" s="74"/>
      <c r="G70" s="74"/>
      <c r="H70" s="74"/>
      <c r="I70" s="74"/>
      <c r="J70" s="74"/>
      <c r="K70" s="7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PIB 20191228 SISTEMA GERADOR DO</vt:lpstr>
      <vt:lpstr>desemprego</vt:lpstr>
      <vt:lpstr>IPCA</vt:lpstr>
      <vt:lpstr>R$ US$ </vt:lpstr>
      <vt:lpstr>DIVIDA PUBLICA % PIB STP-202010</vt:lpstr>
      <vt:lpstr>varios</vt:lpstr>
      <vt:lpstr>CPI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2019-12-28T20:50:45Z</dcterms:created>
  <dcterms:modified xsi:type="dcterms:W3CDTF">2021-04-12T14:27:09Z</dcterms:modified>
</cp:coreProperties>
</file>