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3" sheetId="18" r:id="rId18"/>
    <sheet name="EX 14" sheetId="19" r:id="rId19"/>
    <sheet name="EX 15" sheetId="20" r:id="rId20"/>
    <sheet name="EX 16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15'!$G$3:$G$4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15'!$E$6</definedName>
    <definedName name="solver_lhs1" localSheetId="16" hidden="1">'P13'!$I$4</definedName>
    <definedName name="solver_lhs2" localSheetId="19" hidden="1">'EX 15'!$F$6</definedName>
    <definedName name="solver_lhs2" localSheetId="16" hidden="1">'P13'!$I$5</definedName>
    <definedName name="solver_lhs3" localSheetId="19" hidden="1">'EX 15'!$G$3:$G$4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15'!$D$5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15'!$E$5</definedName>
    <definedName name="solver_rhs1" localSheetId="16" hidden="1">'P13'!$F$4</definedName>
    <definedName name="solver_rhs2" localSheetId="19" hidden="1">'EX 15'!$F$5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color indexed="8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color indexed="8"/>
            <rFont val="Arial"/>
            <family val="0"/>
          </rPr>
          <t xml:space="preserve">Q = aK + bL
</t>
        </r>
        <r>
          <rPr>
            <sz val="10"/>
            <color indexed="8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color indexed="8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color indexed="8"/>
            <rFont val="Arial"/>
            <family val="0"/>
          </rPr>
          <t xml:space="preserve">Q = min { aK, bL }
</t>
        </r>
        <r>
          <rPr>
            <sz val="10"/>
            <color indexed="8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color indexed="8"/>
            <rFont val="Arial"/>
            <family val="0"/>
          </rPr>
          <t xml:space="preserve"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Ka Lb.
</t>
        </r>
        <r>
          <rPr>
            <sz val="10"/>
            <color indexed="8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color indexed="8"/>
            <rFont val="Arial"/>
            <family val="0"/>
          </rPr>
          <t xml:space="preserve">
</t>
        </r>
        <r>
          <rPr>
            <sz val="10"/>
            <color indexed="8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<sst xmlns="http://schemas.openxmlformats.org/spreadsheetml/2006/main" count="813" uniqueCount="314">
  <si>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</si>
  <si>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</si>
  <si>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</si>
  <si>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</si>
  <si>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</si>
  <si>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</si>
  <si>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</si>
  <si>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</si>
  <si>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</si>
  <si>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</si>
  <si>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</si>
  <si>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</si>
  <si>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</si>
  <si>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</si>
  <si>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</si>
  <si>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</si>
  <si>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</si>
  <si>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</si>
  <si>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</si>
  <si>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</si>
  <si>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</si>
  <si>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</si>
  <si>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</si>
  <si>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</si>
  <si>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</si>
  <si>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</si>
  <si>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</si>
  <si>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</si>
  <si>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</si>
  <si>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</si>
  <si>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</si>
  <si>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</si>
  <si>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</si>
  <si>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</si>
  <si>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</si>
  <si>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</si>
  <si>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</si>
  <si>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</si>
  <si>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</si>
  <si>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</si>
  <si>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</si>
  <si>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</si>
  <si>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</si>
  <si>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</si>
  <si>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</si>
  <si>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</si>
  <si>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</si>
  <si>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</si>
  <si>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</si>
  <si>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</si>
  <si>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</si>
  <si>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</si>
  <si>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</si>
  <si>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</si>
  <si>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</si>
  <si>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</si>
  <si>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</si>
  <si>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</si>
  <si>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</si>
  <si>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</si>
  <si>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</si>
  <si>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</si>
  <si>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</si>
  <si>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</si>
  <si>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</si>
  <si>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</si>
  <si>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</si>
  <si>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</si>
  <si>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</si>
  <si>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</si>
  <si>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</si>
  <si>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</si>
  <si>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</si>
  <si>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</si>
  <si>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</si>
  <si>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</si>
  <si>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</si>
  <si>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</si>
  <si>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</si>
  <si>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</si>
  <si>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</si>
  <si>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</si>
  <si>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</si>
  <si>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</si>
  <si>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</si>
  <si>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</si>
  <si>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</si>
  <si>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</si>
  <si>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</si>
  <si>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</si>
  <si>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</si>
  <si>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</si>
  <si>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</si>
  <si>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</si>
  <si>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</si>
  <si>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</si>
  <si>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</si>
  <si>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</si>
  <si>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</si>
  <si>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</si>
  <si>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</si>
  <si>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</si>
  <si>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</si>
  <si>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</si>
  <si>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</si>
  <si>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</si>
  <si>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</si>
  <si>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</si>
  <si>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</si>
  <si>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</si>
  <si>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</si>
  <si>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</si>
  <si>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</si>
  <si>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</si>
  <si>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</si>
  <si>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</si>
  <si>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</si>
  <si>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</si>
  <si>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</si>
  <si>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</si>
  <si>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</si>
  <si>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</si>
  <si>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</si>
  <si>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</si>
  <si>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</si>
  <si>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</si>
  <si>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</si>
  <si>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</si>
  <si>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</si>
  <si>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</si>
  <si>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</si>
  <si>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</si>
  <si>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</si>
  <si>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</si>
  <si>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</si>
  <si>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</si>
  <si>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</si>
  <si>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</si>
  <si>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</si>
  <si>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</si>
  <si>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</si>
  <si>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</si>
  <si>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</si>
  <si>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</si>
  <si>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</si>
  <si>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</si>
  <si>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</si>
  <si>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</si>
  <si>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</si>
  <si>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</si>
  <si>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</si>
  <si>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</si>
  <si>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</si>
  <si>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</si>
  <si>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</si>
  <si>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</si>
  <si>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</si>
  <si>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</si>
  <si>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</si>
  <si>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</si>
  <si>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</si>
  <si>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</si>
  <si>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</si>
  <si>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</si>
  <si>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</si>
  <si>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</si>
  <si>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</si>
  <si>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</si>
  <si>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</si>
  <si>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</si>
  <si>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</si>
  <si>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</si>
  <si>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</si>
  <si>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</si>
  <si>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</si>
  <si>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</si>
  <si>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</si>
  <si>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</si>
  <si>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</si>
  <si>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</si>
  <si>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</si>
  <si>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</si>
  <si>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</si>
  <si>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</si>
  <si>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</si>
  <si>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</si>
  <si>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</si>
  <si>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</si>
  <si>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</si>
  <si>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</si>
  <si>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</si>
  <si>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</si>
  <si>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</si>
  <si>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</si>
  <si>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</si>
  <si>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</si>
  <si>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</si>
  <si>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</si>
  <si>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</si>
  <si>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</si>
  <si>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</si>
  <si>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</si>
  <si>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</si>
  <si>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</si>
  <si>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</si>
  <si>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</si>
  <si>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</si>
  <si>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</si>
  <si>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</si>
  <si>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</si>
  <si>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</si>
  <si>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</si>
  <si>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</si>
  <si>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</si>
  <si>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</si>
  <si>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</si>
  <si>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</si>
  <si>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</si>
  <si>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</si>
  <si>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</si>
  <si>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</si>
  <si>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</si>
  <si>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</si>
  <si>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</si>
  <si>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</si>
  <si>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</si>
  <si>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</si>
  <si>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</si>
  <si>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</si>
  <si>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</si>
  <si>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</si>
  <si>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</si>
  <si>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</si>
  <si>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</si>
  <si>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</si>
  <si>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</si>
  <si>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</si>
  <si>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</si>
  <si>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</si>
  <si>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</si>
  <si>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</si>
  <si>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</si>
  <si>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</si>
  <si>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</si>
  <si>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</si>
  <si>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</si>
  <si>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</si>
  <si>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</si>
  <si>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</si>
  <si>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</si>
  <si>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</si>
  <si>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</si>
  <si>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</si>
  <si>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</si>
  <si>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</si>
  <si>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</si>
  <si>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</si>
  <si>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</si>
  <si>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</si>
  <si>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</si>
  <si>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</si>
  <si>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</si>
  <si>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</si>
  <si>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</si>
  <si>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</si>
  <si>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</si>
  <si>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</si>
  <si>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</si>
  <si>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</si>
  <si>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</si>
  <si>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</si>
  <si>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</si>
  <si>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</si>
  <si>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</si>
  <si>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</si>
  <si>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</si>
  <si>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</si>
  <si>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</si>
  <si>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</si>
  <si>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</si>
  <si>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</si>
  <si>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</si>
  <si>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</si>
  <si>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</si>
  <si>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</si>
  <si>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</si>
  <si>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</si>
  <si>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</si>
  <si>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</si>
  <si>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</si>
  <si>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</si>
  <si>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</si>
  <si>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 15</t>
  </si>
  <si>
    <t>EX 16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</si>
  <si>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</si>
  <si>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</si>
  <si>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</si>
  <si>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</si>
  <si>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</si>
  <si>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</si>
  <si>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</si>
  <si>
    <t>Exercicio 13</t>
  </si>
  <si>
    <t>EX 13</t>
  </si>
  <si>
    <t>inflacao</t>
  </si>
  <si>
    <t>ÍNDICE</t>
  </si>
  <si>
    <t>% ACUM</t>
  </si>
  <si>
    <t>VALOR</t>
  </si>
  <si>
    <t>j [a.a.]=</t>
  </si>
  <si>
    <t>f [%a.a.]=</t>
  </si>
  <si>
    <t>taxa de juros nominal</t>
  </si>
  <si>
    <t>taxa de inflaçao</t>
  </si>
  <si>
    <t>taxa r [% a.a.] =</t>
  </si>
  <si>
    <t>taxa real</t>
  </si>
  <si>
    <t>período</t>
  </si>
</sst>
</file>

<file path=xl/styles.xml><?xml version="1.0" encoding="utf-8"?>
<styleSheet xmlns="http://schemas.openxmlformats.org/spreadsheetml/2006/main">
  <numFmts count="2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  <numFmt numFmtId="182" formatCode="0.0%"/>
  </numFmts>
  <fonts count="1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7.55"/>
      <color indexed="8"/>
      <name val="Arial"/>
      <family val="0"/>
    </font>
    <font>
      <sz val="9.5"/>
      <color indexed="8"/>
      <name val="Arial"/>
      <family val="0"/>
    </font>
    <font>
      <sz val="8.25"/>
      <color indexed="8"/>
      <name val="Arial"/>
      <family val="0"/>
    </font>
    <font>
      <sz val="7.8"/>
      <color indexed="8"/>
      <name val="Arial"/>
      <family val="0"/>
    </font>
    <font>
      <sz val="11.5"/>
      <color indexed="8"/>
      <name val="Arial"/>
      <family val="0"/>
    </font>
    <font>
      <sz val="8.5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.5"/>
      <color indexed="8"/>
      <name val="Arial"/>
      <family val="0"/>
    </font>
    <font>
      <sz val="16.5"/>
      <color indexed="8"/>
      <name val="Arial"/>
      <family val="0"/>
    </font>
    <font>
      <sz val="10.8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7"/>
      <color indexed="8"/>
      <name val="Arial"/>
      <family val="0"/>
    </font>
    <font>
      <sz val="6.2"/>
      <color indexed="8"/>
      <name val="Arial"/>
      <family val="0"/>
    </font>
    <font>
      <vertAlign val="superscript"/>
      <sz val="12"/>
      <color indexed="8"/>
      <name val="Arial"/>
      <family val="0"/>
    </font>
    <font>
      <sz val="9.75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5.25"/>
      <color indexed="8"/>
      <name val="Arial"/>
      <family val="0"/>
    </font>
    <font>
      <sz val="10.1"/>
      <color indexed="8"/>
      <name val="Arial"/>
      <family val="0"/>
    </font>
    <font>
      <sz val="11.25"/>
      <color indexed="8"/>
      <name val="Arial"/>
      <family val="0"/>
    </font>
    <font>
      <sz val="10.5"/>
      <color indexed="8"/>
      <name val="Arial"/>
      <family val="0"/>
    </font>
    <font>
      <sz val="11.75"/>
      <color indexed="8"/>
      <name val="Arial"/>
      <family val="0"/>
    </font>
    <font>
      <sz val="12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Calibri"/>
      <family val="2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b/>
      <sz val="10.25"/>
      <color indexed="8"/>
      <name val="Arial"/>
      <family val="0"/>
    </font>
    <font>
      <b/>
      <sz val="9.75"/>
      <color indexed="8"/>
      <name val="Arial"/>
      <family val="0"/>
    </font>
    <font>
      <b/>
      <sz val="11.5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b/>
      <sz val="18.5"/>
      <color indexed="8"/>
      <name val="Arial"/>
      <family val="0"/>
    </font>
    <font>
      <b/>
      <sz val="18.25"/>
      <color indexed="8"/>
      <name val="Arial"/>
      <family val="0"/>
    </font>
    <font>
      <b/>
      <sz val="16.5"/>
      <color indexed="8"/>
      <name val="Arial"/>
      <family val="0"/>
    </font>
    <font>
      <b/>
      <sz val="19.75"/>
      <color indexed="8"/>
      <name val="Arial"/>
      <family val="0"/>
    </font>
    <font>
      <b/>
      <sz val="11"/>
      <color indexed="8"/>
      <name val="Arial"/>
      <family val="0"/>
    </font>
    <font>
      <vertAlign val="superscript"/>
      <sz val="8.75"/>
      <color indexed="8"/>
      <name val="Arial"/>
      <family val="2"/>
    </font>
    <font>
      <b/>
      <sz val="8"/>
      <color indexed="8"/>
      <name val="Arial"/>
      <family val="0"/>
    </font>
    <font>
      <b/>
      <sz val="11.25"/>
      <color indexed="8"/>
      <name val="Arial"/>
      <family val="0"/>
    </font>
    <font>
      <b/>
      <sz val="14.75"/>
      <color indexed="8"/>
      <name val="Arial"/>
      <family val="0"/>
    </font>
    <font>
      <b/>
      <sz val="8.25"/>
      <color indexed="8"/>
      <name val="Arial"/>
      <family val="0"/>
    </font>
    <font>
      <b/>
      <sz val="10.75"/>
      <color indexed="8"/>
      <name val="Arial"/>
      <family val="0"/>
    </font>
    <font>
      <b/>
      <sz val="14.25"/>
      <color indexed="8"/>
      <name val="Arial"/>
      <family val="0"/>
    </font>
    <font>
      <b/>
      <sz val="9.5"/>
      <color indexed="8"/>
      <name val="Arial"/>
      <family val="0"/>
    </font>
    <font>
      <b/>
      <vertAlign val="subscript"/>
      <sz val="12"/>
      <color indexed="8"/>
      <name val="Arial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7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16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4" fontId="16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justify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8" fillId="0" borderId="48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49" xfId="0" applyFont="1" applyBorder="1" applyAlignment="1">
      <alignment horizontal="right" vertical="top" wrapText="1"/>
    </xf>
    <xf numFmtId="3" fontId="9" fillId="0" borderId="5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8" fillId="0" borderId="49" xfId="0" applyFont="1" applyBorder="1" applyAlignment="1">
      <alignment horizontal="center" vertical="top" wrapText="1"/>
    </xf>
    <xf numFmtId="3" fontId="9" fillId="0" borderId="50" xfId="0" applyNumberFormat="1" applyFont="1" applyBorder="1" applyAlignment="1">
      <alignment horizontal="center" vertical="top" wrapText="1"/>
    </xf>
    <xf numFmtId="175" fontId="16" fillId="0" borderId="0" xfId="42" applyNumberFormat="1" applyFont="1" applyAlignment="1">
      <alignment horizontal="center" vertical="top" wrapText="1"/>
    </xf>
    <xf numFmtId="175" fontId="16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0" fillId="38" borderId="38" xfId="0" applyFont="1" applyFill="1" applyBorder="1" applyAlignment="1">
      <alignment/>
    </xf>
    <xf numFmtId="0" fontId="20" fillId="36" borderId="38" xfId="0" applyFont="1" applyFill="1" applyBorder="1" applyAlignment="1">
      <alignment/>
    </xf>
    <xf numFmtId="0" fontId="20" fillId="39" borderId="38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0" fillId="38" borderId="39" xfId="0" applyFont="1" applyFill="1" applyBorder="1" applyAlignment="1">
      <alignment horizontal="center" vertical="top"/>
    </xf>
    <xf numFmtId="0" fontId="21" fillId="38" borderId="39" xfId="0" applyFont="1" applyFill="1" applyBorder="1" applyAlignment="1">
      <alignment horizontal="center"/>
    </xf>
    <xf numFmtId="0" fontId="20" fillId="38" borderId="51" xfId="0" applyFont="1" applyFill="1" applyBorder="1" applyAlignment="1">
      <alignment horizontal="center"/>
    </xf>
    <xf numFmtId="0" fontId="21" fillId="38" borderId="51" xfId="0" applyFont="1" applyFill="1" applyBorder="1" applyAlignment="1">
      <alignment horizontal="center"/>
    </xf>
    <xf numFmtId="4" fontId="20" fillId="36" borderId="38" xfId="0" applyNumberFormat="1" applyFont="1" applyFill="1" applyBorder="1" applyAlignment="1">
      <alignment horizontal="right"/>
    </xf>
    <xf numFmtId="0" fontId="20" fillId="36" borderId="38" xfId="0" applyFont="1" applyFill="1" applyBorder="1" applyAlignment="1">
      <alignment horizontal="right"/>
    </xf>
    <xf numFmtId="17" fontId="20" fillId="36" borderId="38" xfId="0" applyNumberFormat="1" applyFont="1" applyFill="1" applyBorder="1" applyAlignment="1">
      <alignment horizontal="center"/>
    </xf>
    <xf numFmtId="0" fontId="20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1" fillId="0" borderId="52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6" fillId="0" borderId="44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9" fontId="16" fillId="0" borderId="22" xfId="59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9" fontId="16" fillId="0" borderId="26" xfId="59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57" xfId="0" applyFont="1" applyBorder="1" applyAlignment="1">
      <alignment horizontal="center" vertical="top" wrapText="1"/>
    </xf>
    <xf numFmtId="10" fontId="16" fillId="0" borderId="0" xfId="59" applyNumberFormat="1" applyFont="1" applyAlignment="1">
      <alignment horizontal="justify" vertical="top" wrapText="1"/>
    </xf>
    <xf numFmtId="9" fontId="0" fillId="0" borderId="0" xfId="59" applyFont="1" applyAlignment="1">
      <alignment/>
    </xf>
    <xf numFmtId="17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6925"/>
          <c:w val="0.882"/>
          <c:h val="0.76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31381090"/>
        <c:axId val="13994355"/>
      </c:scatterChart>
      <c:valAx>
        <c:axId val="3138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crossBetween val="midCat"/>
        <c:dispUnits/>
        <c:majorUnit val="10"/>
      </c:valAx>
      <c:valAx>
        <c:axId val="1399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109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95"/>
          <c:w val="0.931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28379868"/>
        <c:axId val="54092221"/>
      </c:lineChart>
      <c:dateAx>
        <c:axId val="28379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2221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5409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9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0.998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3751"/>
        <c:crosses val="autoZero"/>
        <c:auto val="1"/>
        <c:lblOffset val="100"/>
        <c:tickLblSkip val="5"/>
        <c:noMultiLvlLbl val="0"/>
      </c:catAx>
      <c:valAx>
        <c:axId val="19393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40326032"/>
        <c:axId val="27389969"/>
      </c:scatterChart>
      <c:valAx>
        <c:axId val="40326032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 val="autoZero"/>
        <c:crossBetween val="midCat"/>
        <c:dispUnits/>
      </c:valAx>
      <c:valAx>
        <c:axId val="27389969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60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325"/>
          <c:w val="0.990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45183130"/>
        <c:axId val="3994987"/>
      </c:lineChart>
      <c:catAx>
        <c:axId val="45183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auto val="0"/>
        <c:lblOffset val="60"/>
        <c:tickLblSkip val="3"/>
        <c:noMultiLvlLbl val="0"/>
      </c:catAx>
      <c:valAx>
        <c:axId val="399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305"/>
          <c:w val="0.97675"/>
          <c:h val="0.93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35954884"/>
        <c:axId val="55158501"/>
      </c:lineChart>
      <c:catAx>
        <c:axId val="3595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501"/>
        <c:crosses val="autoZero"/>
        <c:auto val="0"/>
        <c:lblOffset val="100"/>
        <c:tickLblSkip val="3"/>
        <c:noMultiLvlLbl val="0"/>
      </c:catAx>
      <c:valAx>
        <c:axId val="5515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548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305"/>
          <c:w val="0.88025"/>
          <c:h val="0.9497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26664462"/>
        <c:axId val="38653567"/>
      </c:lineChart>
      <c:catAx>
        <c:axId val="2666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3567"/>
        <c:crosses val="autoZero"/>
        <c:auto val="0"/>
        <c:lblOffset val="100"/>
        <c:tickLblSkip val="1"/>
        <c:noMultiLvlLbl val="0"/>
      </c:catAx>
      <c:valAx>
        <c:axId val="38653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462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65"/>
          <c:w val="0.99575"/>
          <c:h val="0.92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 val="autoZero"/>
        <c:auto val="0"/>
        <c:lblOffset val="100"/>
        <c:tickLblSkip val="4"/>
        <c:noMultiLvlLbl val="0"/>
      </c:catAx>
      <c:valAx>
        <c:axId val="4393119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377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65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 val="autoZero"/>
        <c:auto val="0"/>
        <c:lblOffset val="100"/>
        <c:tickLblSkip val="1"/>
        <c:noMultiLvlLbl val="0"/>
      </c:catAx>
      <c:valAx>
        <c:axId val="1656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3225"/>
          <c:w val="0.91725"/>
          <c:h val="0.716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14911660"/>
        <c:axId val="67096077"/>
      </c:lineChart>
      <c:catAx>
        <c:axId val="1491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077"/>
        <c:crosses val="autoZero"/>
        <c:auto val="0"/>
        <c:lblOffset val="100"/>
        <c:tickLblSkip val="6"/>
        <c:noMultiLvlLbl val="0"/>
      </c:catAx>
      <c:valAx>
        <c:axId val="6709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116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9"/>
          <c:w val="0.917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6073127"/>
        <c:crosses val="autoZero"/>
        <c:auto val="0"/>
        <c:lblOffset val="100"/>
        <c:tickLblSkip val="1"/>
        <c:noMultiLvlLbl val="0"/>
      </c:catAx>
      <c:valAx>
        <c:axId val="660731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937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475"/>
          <c:w val="0.8895"/>
          <c:h val="0.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58840332"/>
        <c:axId val="59800941"/>
      </c:scatterChart>
      <c:valAx>
        <c:axId val="5884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0941"/>
        <c:crosses val="autoZero"/>
        <c:crossBetween val="midCat"/>
        <c:dispUnits/>
        <c:majorUnit val="10"/>
      </c:valAx>
      <c:valAx>
        <c:axId val="5980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033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3275"/>
          <c:w val="0.9002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57787232"/>
        <c:axId val="50323041"/>
      </c:lineChart>
      <c:catAx>
        <c:axId val="577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23041"/>
        <c:crosses val="autoZero"/>
        <c:auto val="1"/>
        <c:lblOffset val="100"/>
        <c:tickLblSkip val="1"/>
        <c:noMultiLvlLbl val="0"/>
      </c:catAx>
      <c:valAx>
        <c:axId val="5032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72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635"/>
          <c:w val="0.8932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50254186"/>
        <c:axId val="49634491"/>
      </c:lineChart>
      <c:catAx>
        <c:axId val="5025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44057236"/>
        <c:axId val="60970805"/>
      </c:lineChart>
      <c:catAx>
        <c:axId val="440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11866334"/>
        <c:axId val="39688143"/>
      </c:scatterChart>
      <c:valAx>
        <c:axId val="118663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crossBetween val="midCat"/>
        <c:dispUnits/>
      </c:valAx>
      <c:valAx>
        <c:axId val="3968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0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21648968"/>
        <c:axId val="60622985"/>
      </c:scatterChart>
      <c:valAx>
        <c:axId val="216489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2985"/>
        <c:crosses val="autoZero"/>
        <c:crossBetween val="midCat"/>
        <c:dispUnits/>
        <c:minorUnit val="5"/>
      </c:valAx>
      <c:valAx>
        <c:axId val="60622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625"/>
          <c:w val="0.963"/>
          <c:h val="0.808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8735954"/>
        <c:axId val="11514723"/>
      </c:scatterChart>
      <c:valAx>
        <c:axId val="873595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9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crossBetween val="midCat"/>
        <c:dispUnits/>
        <c:minorUnit val="5"/>
      </c:valAx>
      <c:valAx>
        <c:axId val="1151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595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6875"/>
          <c:w val="0.9725"/>
          <c:h val="0.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36523644"/>
        <c:axId val="60277341"/>
      </c:scatterChart>
      <c:valAx>
        <c:axId val="3652364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crossBetween val="midCat"/>
        <c:dispUnits/>
      </c:valAx>
      <c:valAx>
        <c:axId val="6027734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3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6225"/>
          <c:w val="0.9245"/>
          <c:h val="0.75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5625158"/>
        <c:axId val="50626423"/>
      </c:scatterChart>
      <c:valAx>
        <c:axId val="56251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crossBetween val="midCat"/>
        <c:dispUnits/>
      </c:valAx>
      <c:valAx>
        <c:axId val="506264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695"/>
          <c:w val="0.9625"/>
          <c:h val="0.75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52984624"/>
        <c:axId val="7099569"/>
      </c:scatterChart>
      <c:valAx>
        <c:axId val="529846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569"/>
        <c:crosses val="autoZero"/>
        <c:crossBetween val="midCat"/>
        <c:dispUnits/>
      </c:valAx>
      <c:valAx>
        <c:axId val="709956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4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52"/>
          <c:w val="0.90425"/>
          <c:h val="0.7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63896122"/>
        <c:axId val="38194187"/>
      </c:scatterChart>
      <c:valAx>
        <c:axId val="6389612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4187"/>
        <c:crosses val="autoZero"/>
        <c:crossBetween val="midCat"/>
        <c:dispUnits/>
      </c:valAx>
      <c:valAx>
        <c:axId val="381941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6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775"/>
          <c:w val="0.88675"/>
          <c:h val="0.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1337558"/>
        <c:axId val="12038023"/>
      </c:scatterChart>
      <c:valAx>
        <c:axId val="1337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9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8023"/>
        <c:crosses val="autoZero"/>
        <c:crossBetween val="midCat"/>
        <c:dispUnits/>
        <c:majorUnit val="10"/>
      </c:valAx>
      <c:valAx>
        <c:axId val="1203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558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4"/>
          <c:w val="0.9635"/>
          <c:h val="0.70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8203364"/>
        <c:axId val="6721413"/>
      </c:scatterChart>
      <c:valAx>
        <c:axId val="82033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1413"/>
        <c:crosses val="autoZero"/>
        <c:crossBetween val="midCat"/>
        <c:dispUnits/>
      </c:valAx>
      <c:valAx>
        <c:axId val="6721413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3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7975"/>
          <c:w val="0.91175"/>
          <c:h val="0.63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60492718"/>
        <c:axId val="7563551"/>
      </c:scatterChart>
      <c:valAx>
        <c:axId val="604927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crossBetween val="midCat"/>
        <c:dispUnits/>
      </c:valAx>
      <c:valAx>
        <c:axId val="7563551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57"/>
          <c:w val="0.9685"/>
          <c:h val="0.80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963096"/>
        <c:axId val="8667865"/>
      </c:scatterChart>
      <c:valAx>
        <c:axId val="9630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crossBetween val="midCat"/>
        <c:dispUnits/>
      </c:valAx>
      <c:valAx>
        <c:axId val="8667865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59"/>
          <c:w val="0.930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10901922"/>
        <c:axId val="31008435"/>
      </c:scatterChart>
      <c:valAx>
        <c:axId val="1090192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8435"/>
        <c:crosses val="autoZero"/>
        <c:crossBetween val="midCat"/>
        <c:dispUnits/>
      </c:valAx>
      <c:valAx>
        <c:axId val="310084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3975"/>
          <c:w val="0.90825"/>
          <c:h val="0.6327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65"/>
          <c:w val="0.862"/>
          <c:h val="0.572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75"/>
          <c:w val="0.791"/>
          <c:h val="0.633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18840320"/>
        <c:axId val="35345153"/>
        <c:axId val="49670922"/>
      </c:surfaceChart>
      <c:catAx>
        <c:axId val="188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2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840320"/>
        <c:crossesAt val="1"/>
        <c:crossBetween val="midCat"/>
        <c:dispUnits/>
      </c:valAx>
      <c:ser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1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451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5997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44385115"/>
        <c:axId val="63921716"/>
        <c:axId val="38424533"/>
      </c:surface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 val="autoZero"/>
        <c:auto val="1"/>
        <c:lblOffset val="100"/>
        <c:tickLblSkip val="2"/>
        <c:noMultiLvlLbl val="0"/>
      </c:catAx>
      <c:valAx>
        <c:axId val="63921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385115"/>
        <c:crossesAt val="1"/>
        <c:crossBetween val="midCat"/>
        <c:dispUnits/>
      </c:valAx>
      <c:ser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10276478"/>
        <c:axId val="25379439"/>
        <c:axId val="27088360"/>
      </c:surfaceChart>
      <c:catAx>
        <c:axId val="1027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79439"/>
        <c:crosses val="autoZero"/>
        <c:auto val="1"/>
        <c:lblOffset val="100"/>
        <c:tickLblSkip val="2"/>
        <c:noMultiLvlLbl val="0"/>
      </c:catAx>
      <c:valAx>
        <c:axId val="25379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276478"/>
        <c:crossesAt val="1"/>
        <c:crossBetween val="midCat"/>
        <c:dispUnits/>
      </c:valAx>
      <c:serAx>
        <c:axId val="270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79439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42468649"/>
        <c:axId val="46673522"/>
        <c:axId val="17408515"/>
      </c:surfaceChart>
      <c:catAx>
        <c:axId val="4246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3522"/>
        <c:crosses val="autoZero"/>
        <c:auto val="1"/>
        <c:lblOffset val="100"/>
        <c:tickLblSkip val="2"/>
        <c:tickMarkSkip val="10"/>
        <c:noMultiLvlLbl val="0"/>
      </c:catAx>
      <c:valAx>
        <c:axId val="46673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468649"/>
        <c:crossesAt val="1"/>
        <c:crossBetween val="midCat"/>
        <c:dispUnits/>
      </c:valAx>
      <c:ser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673522"/>
        <c:crosses val="autoZero"/>
        <c:tickLblSkip val="4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2475"/>
          <c:w val="0.868"/>
          <c:h val="0.61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41233344"/>
        <c:axId val="35555777"/>
      </c:scatterChart>
      <c:val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5777"/>
        <c:crosses val="autoZero"/>
        <c:crossBetween val="midCat"/>
        <c:dispUnits/>
        <c:majorUnit val="10"/>
      </c:valAx>
      <c:valAx>
        <c:axId val="35555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3344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22458908"/>
        <c:axId val="803581"/>
        <c:axId val="7232230"/>
      </c:surfaceChart>
      <c:catAx>
        <c:axId val="2245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03581"/>
        <c:crosses val="autoZero"/>
        <c:auto val="1"/>
        <c:lblOffset val="100"/>
        <c:tickLblSkip val="3"/>
        <c:noMultiLvlLbl val="0"/>
      </c:catAx>
      <c:valAx>
        <c:axId val="80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458908"/>
        <c:crossesAt val="1"/>
        <c:crossBetween val="midCat"/>
        <c:dispUnits/>
      </c:valAx>
      <c:serAx>
        <c:axId val="72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03581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65090071"/>
        <c:axId val="48939728"/>
        <c:axId val="37804369"/>
      </c:surfaceChart>
      <c:catAx>
        <c:axId val="6509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39728"/>
        <c:crosses val="autoZero"/>
        <c:auto val="1"/>
        <c:lblOffset val="100"/>
        <c:tickLblSkip val="2"/>
        <c:noMultiLvlLbl val="0"/>
      </c:catAx>
      <c:valAx>
        <c:axId val="48939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090071"/>
        <c:crossesAt val="1"/>
        <c:crossBetween val="midCat"/>
        <c:dispUnits/>
      </c:valAx>
      <c:serAx>
        <c:axId val="3780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7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39728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4695002"/>
        <c:axId val="42255019"/>
        <c:axId val="44750852"/>
      </c:surfaceChart>
      <c:catAx>
        <c:axId val="4695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55019"/>
        <c:crosses val="autoZero"/>
        <c:auto val="1"/>
        <c:lblOffset val="100"/>
        <c:tickLblSkip val="2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95002"/>
        <c:crossesAt val="1"/>
        <c:crossBetween val="midCat"/>
        <c:dispUnits/>
      </c:valAx>
      <c:ser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55019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104485"/>
        <c:axId val="940366"/>
        <c:axId val="8463295"/>
      </c:surfaceChart>
      <c:cat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 val="autoZero"/>
        <c:auto val="1"/>
        <c:lblOffset val="100"/>
        <c:tickLblSkip val="2"/>
        <c:noMultiLvlLbl val="0"/>
      </c:catAx>
      <c:valAx>
        <c:axId val="940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4485"/>
        <c:crossesAt val="1"/>
        <c:crossBetween val="midCat"/>
        <c:dispUnits/>
      </c:valAx>
      <c:serAx>
        <c:axId val="846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625"/>
              <c:y val="0.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9060792"/>
        <c:axId val="14438265"/>
      </c:scatterChart>
      <c:valAx>
        <c:axId val="9060792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crossBetween val="midCat"/>
        <c:dispUnits/>
        <c:majorUnit val="2"/>
      </c:valAx>
      <c:valAx>
        <c:axId val="14438265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792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94925"/>
          <c:h val="0.671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62835522"/>
        <c:axId val="28648787"/>
      </c:scatterChart>
      <c:valAx>
        <c:axId val="6283552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crossBetween val="midCat"/>
        <c:dispUnits/>
        <c:majorUnit val="2"/>
      </c:valAx>
      <c:valAx>
        <c:axId val="2864878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52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825"/>
          <c:w val="0.73475"/>
          <c:h val="0.77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56512492"/>
        <c:axId val="38850381"/>
      </c:scatterChart>
      <c:valAx>
        <c:axId val="565124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crossBetween val="midCat"/>
        <c:dispUnits/>
      </c:valAx>
      <c:valAx>
        <c:axId val="38850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124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14109110"/>
        <c:axId val="59873127"/>
        <c:axId val="1987232"/>
      </c:surface3DChart>
      <c:catAx>
        <c:axId val="141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auto val="1"/>
        <c:lblOffset val="100"/>
        <c:tickLblSkip val="2"/>
        <c:noMultiLvlLbl val="0"/>
      </c:catAx>
      <c:valAx>
        <c:axId val="59873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9110"/>
        <c:crosses val="max"/>
        <c:crossBetween val="midCat"/>
        <c:dispUnits/>
      </c:valAx>
      <c:serAx>
        <c:axId val="19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tickLblSkip val="7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17885089"/>
        <c:axId val="26748074"/>
      </c:scatterChart>
      <c:valAx>
        <c:axId val="1788508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crossBetween val="midCat"/>
        <c:dispUnits/>
      </c:valAx>
      <c:valAx>
        <c:axId val="26748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39406075"/>
        <c:axId val="19110356"/>
        <c:axId val="37775477"/>
      </c:surface3DChart>
      <c:catAx>
        <c:axId val="39406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 val="autoZero"/>
        <c:auto val="1"/>
        <c:lblOffset val="100"/>
        <c:tickLblSkip val="4"/>
        <c:noMultiLvlLbl val="0"/>
      </c:catAx>
      <c:valAx>
        <c:axId val="19110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6075"/>
        <c:crosses val="max"/>
        <c:crossBetween val="midCat"/>
        <c:dispUnits/>
      </c:valAx>
      <c:serAx>
        <c:axId val="3777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765"/>
          <c:w val="0.879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51566538"/>
        <c:axId val="61445659"/>
      </c:scatterChart>
      <c:valAx>
        <c:axId val="515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659"/>
        <c:crosses val="autoZero"/>
        <c:crossBetween val="midCat"/>
        <c:dispUnits/>
        <c:majorUnit val="10"/>
      </c:valAx>
      <c:valAx>
        <c:axId val="6144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6538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4434974"/>
        <c:axId val="39914767"/>
        <c:axId val="23688584"/>
      </c:surface3DChart>
      <c:catAx>
        <c:axId val="443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914767"/>
        <c:crosses val="autoZero"/>
        <c:auto val="1"/>
        <c:lblOffset val="100"/>
        <c:tickLblSkip val="5"/>
        <c:noMultiLvlLbl val="0"/>
      </c:catAx>
      <c:valAx>
        <c:axId val="3991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974"/>
        <c:crossesAt val="1"/>
        <c:crossBetween val="midCat"/>
        <c:dispUnits/>
        <c:majorUnit val="20"/>
      </c:valAx>
      <c:serAx>
        <c:axId val="2368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476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11870665"/>
        <c:axId val="39727122"/>
        <c:axId val="21999779"/>
      </c:surface3DChart>
      <c:catAx>
        <c:axId val="1187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 val="autoZero"/>
        <c:auto val="1"/>
        <c:lblOffset val="100"/>
        <c:tickLblSkip val="2"/>
        <c:tickMarkSkip val="10"/>
        <c:noMultiLvlLbl val="0"/>
      </c:catAx>
      <c:valAx>
        <c:axId val="39727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0665"/>
        <c:crosses val="max"/>
        <c:crossBetween val="midCat"/>
        <c:dispUnits/>
        <c:majorUnit val="50"/>
      </c:valAx>
      <c:serAx>
        <c:axId val="21999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 val="autoZero"/>
        <c:tickLblSkip val="8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63780284"/>
        <c:axId val="37151645"/>
      </c:scatterChart>
      <c:valAx>
        <c:axId val="637802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1645"/>
        <c:crosses val="autoZero"/>
        <c:crossBetween val="midCat"/>
        <c:dispUnits/>
      </c:val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02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65929350"/>
        <c:axId val="56493239"/>
        <c:axId val="38677104"/>
      </c:surface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93239"/>
        <c:crosses val="autoZero"/>
        <c:auto val="1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929350"/>
        <c:crossesAt val="1"/>
        <c:crossBetween val="midCat"/>
        <c:dispUnits/>
      </c:valAx>
      <c:ser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932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6"/>
          <c:w val="0.845"/>
          <c:h val="0.73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9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775"/>
          <c:w val="0.9112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9886027"/>
        <c:axId val="21865380"/>
      </c:lineChart>
      <c:catAx>
        <c:axId val="9886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6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2"/>
          <c:w val="0.9265"/>
          <c:h val="0.63625"/>
        </c:manualLayout>
      </c:layout>
      <c:lineChart>
        <c:grouping val="standard"/>
        <c:varyColors val="0"/>
        <c:ser>
          <c:idx val="1"/>
          <c:order val="0"/>
          <c:tx>
            <c:strRef>
              <c:f>'EX 15'!$F$9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15'!$E$10:$E$30</c:f>
              <c:numCache/>
            </c:numRef>
          </c:cat>
          <c:val>
            <c:numRef>
              <c:f>'EX 15'!$F$10:$F$30</c:f>
              <c:numCache/>
            </c:numRef>
          </c:val>
          <c:smooth val="0"/>
        </c:ser>
        <c:ser>
          <c:idx val="2"/>
          <c:order val="1"/>
          <c:tx>
            <c:strRef>
              <c:f>'EX 15'!$G$9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15'!$E$10:$E$30</c:f>
              <c:numCache/>
            </c:numRef>
          </c:cat>
          <c:val>
            <c:numRef>
              <c:f>'EX 15'!$G$10:$G$30</c:f>
              <c:numCache/>
            </c:numRef>
          </c:val>
          <c:smooth val="0"/>
        </c:ser>
        <c:marker val="1"/>
        <c:axId val="62570693"/>
        <c:axId val="26265326"/>
      </c:lineChart>
      <c:cat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06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16'!$J$3:$T$3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16'!$J$4:$T$4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16'!$J$5:$T$5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16'!$J$6:$T$6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16'!$J$7:$T$7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16'!$J$8:$T$8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16'!$J$9:$T$9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16'!$J$10:$T$10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16'!$J$11:$T$11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16'!$J$12:$T$12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16'!$J$13:$T$13</c:f>
              <c:numCache/>
            </c:numRef>
          </c:val>
        </c:ser>
        <c:axId val="35061343"/>
        <c:axId val="47116632"/>
        <c:axId val="21396505"/>
      </c:surface3DChart>
      <c:cat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6632"/>
        <c:crosses val="autoZero"/>
        <c:auto val="1"/>
        <c:lblOffset val="100"/>
        <c:tickLblSkip val="2"/>
        <c:noMultiLvlLbl val="0"/>
      </c:catAx>
      <c:valAx>
        <c:axId val="4711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61343"/>
        <c:crossesAt val="1"/>
        <c:crossBetween val="between"/>
        <c:dispUnits/>
      </c:valAx>
      <c:ser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16632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16140020"/>
        <c:axId val="11042453"/>
      </c:lineChart>
      <c:catAx>
        <c:axId val="16140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453"/>
        <c:crosses val="autoZero"/>
        <c:auto val="1"/>
        <c:lblOffset val="100"/>
        <c:tickLblSkip val="11"/>
        <c:noMultiLvlLbl val="0"/>
      </c:catAx>
      <c:valAx>
        <c:axId val="110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0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755"/>
          <c:w val="0.813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23471"/>
        <c:crosses val="autoZero"/>
        <c:auto val="1"/>
        <c:lblOffset val="100"/>
        <c:tickLblSkip val="86"/>
        <c:noMultiLvlLbl val="0"/>
      </c:catAx>
      <c:valAx>
        <c:axId val="22023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905"/>
          <c:w val="0.92275"/>
          <c:h val="0.80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9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1"/>
        <c:lblOffset val="100"/>
        <c:tickLblSkip val="30"/>
        <c:noMultiLvlLbl val="0"/>
      </c:catAx>
      <c:valAx>
        <c:axId val="3907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15"/>
          <c:w val="0.9215"/>
          <c:h val="0.7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16091954"/>
        <c:axId val="10609859"/>
      </c:lineChart>
      <c:catAx>
        <c:axId val="1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1"/>
        <c:lblOffset val="100"/>
        <c:tickLblSkip val="19"/>
        <c:noMultiLvlLbl val="0"/>
      </c:catAx>
      <c:valAx>
        <c:axId val="1060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0.89575</cdr:y>
    </cdr:from>
    <cdr:to>
      <cdr:x>0.327</cdr:x>
      <cdr:y>0.9745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0.135</cdr:y>
    </cdr:from>
    <cdr:to>
      <cdr:x>0.68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542925" y="466725"/>
          <a:ext cx="2857500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</cdr:y>
    </cdr:from>
    <cdr:to>
      <cdr:x>0.37525</cdr:x>
      <cdr:y>0.3815</cdr:y>
    </cdr:to>
    <cdr:sp>
      <cdr:nvSpPr>
        <cdr:cNvPr id="1" name="Line 1"/>
        <cdr:cNvSpPr>
          <a:spLocks/>
        </cdr:cNvSpPr>
      </cdr:nvSpPr>
      <cdr:spPr>
        <a:xfrm flipV="1">
          <a:off x="1866900" y="0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0.64175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0.269</cdr:y>
    </cdr:from>
    <cdr:to>
      <cdr:x>0.454</cdr:x>
      <cdr:y>0.469</cdr:y>
    </cdr:to>
    <cdr:sp>
      <cdr:nvSpPr>
        <cdr:cNvPr id="1" name="Line 3"/>
        <cdr:cNvSpPr>
          <a:spLocks/>
        </cdr:cNvSpPr>
      </cdr:nvSpPr>
      <cdr:spPr>
        <a:xfrm flipH="1" flipV="1">
          <a:off x="819150" y="1152525"/>
          <a:ext cx="1352550" cy="8572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0.4345</cdr:y>
    </cdr:from>
    <cdr:to>
      <cdr:x>1</cdr:x>
      <cdr:y>0.4295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0.4345</cdr:y>
    </cdr:from>
    <cdr:to>
      <cdr:x>1</cdr:x>
      <cdr:y>0.4295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0.4345</cdr:y>
    </cdr:from>
    <cdr:to>
      <cdr:x>1</cdr:x>
      <cdr:y>0.4295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0.2525</cdr:x>
      <cdr:y>0.74525</cdr:y>
    </cdr:from>
    <cdr:to>
      <cdr:x>0.3305</cdr:x>
      <cdr:y>0.86275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38225" y="2505075"/>
          <a:ext cx="323850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0.6805</cdr:x>
      <cdr:y>0.72075</cdr:y>
    </cdr:from>
    <cdr:to>
      <cdr:x>0.758</cdr:x>
      <cdr:y>0.8295</cdr:y>
    </cdr:to>
    <cdr:sp>
      <cdr:nvSpPr>
        <cdr:cNvPr id="5" name="Text Box 5"/>
        <cdr:cNvSpPr txBox="1">
          <a:spLocks noChangeArrowheads="1"/>
        </cdr:cNvSpPr>
      </cdr:nvSpPr>
      <cdr:spPr>
        <a:xfrm>
          <a:off x="2790825" y="24288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0.0305</cdr:x>
      <cdr:y>0.2605</cdr:y>
    </cdr:from>
    <cdr:to>
      <cdr:x>0.10225</cdr:x>
      <cdr:y>0.3435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76300"/>
          <a:ext cx="2952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0.0305</cdr:x>
      <cdr:y>0.4865</cdr:y>
    </cdr:from>
    <cdr:to>
      <cdr:x>0.08675</cdr:x>
      <cdr:y>0.537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8.8515625" defaultRowHeight="12.75"/>
  <cols>
    <col min="1" max="1" width="8.8515625" style="0" customWidth="1"/>
    <col min="2" max="2" width="36.28125" style="0" customWidth="1"/>
  </cols>
  <sheetData>
    <row r="3" spans="1:6" ht="12.75">
      <c r="A3" s="145"/>
      <c r="B3" s="138" t="s">
        <v>279</v>
      </c>
      <c r="C3" s="145"/>
      <c r="D3" s="145"/>
      <c r="E3" s="146"/>
      <c r="F3" s="146"/>
    </row>
    <row r="4" spans="1:6" ht="12.75">
      <c r="A4" s="146">
        <v>1</v>
      </c>
      <c r="B4" s="147" t="s">
        <v>266</v>
      </c>
      <c r="C4" s="147" t="s">
        <v>254</v>
      </c>
      <c r="D4" s="148"/>
      <c r="E4" s="148"/>
      <c r="F4" s="148"/>
    </row>
    <row r="5" spans="1:6" ht="12.75">
      <c r="A5" s="148">
        <v>2</v>
      </c>
      <c r="B5" s="147" t="s">
        <v>267</v>
      </c>
      <c r="C5" s="147" t="s">
        <v>255</v>
      </c>
      <c r="D5" s="148"/>
      <c r="E5" s="148"/>
      <c r="F5" s="148"/>
    </row>
    <row r="6" spans="1:6" ht="12.75">
      <c r="A6" s="148">
        <v>3</v>
      </c>
      <c r="B6" s="147" t="s">
        <v>257</v>
      </c>
      <c r="C6" s="147" t="s">
        <v>256</v>
      </c>
      <c r="D6" s="148"/>
      <c r="E6" s="148"/>
      <c r="F6" s="148"/>
    </row>
    <row r="7" spans="1:6" ht="12.75">
      <c r="A7" s="148">
        <v>4</v>
      </c>
      <c r="B7" s="147" t="s">
        <v>258</v>
      </c>
      <c r="C7" s="147" t="s">
        <v>259</v>
      </c>
      <c r="D7" s="148"/>
      <c r="E7" s="148"/>
      <c r="F7" s="148"/>
    </row>
    <row r="8" spans="1:6" ht="12.75">
      <c r="A8" s="148">
        <v>5</v>
      </c>
      <c r="B8" s="147" t="s">
        <v>260</v>
      </c>
      <c r="C8" s="147" t="s">
        <v>261</v>
      </c>
      <c r="D8" s="148"/>
      <c r="E8" s="148"/>
      <c r="F8" s="148"/>
    </row>
    <row r="9" spans="1:5" ht="12.75">
      <c r="A9" s="148">
        <v>6</v>
      </c>
      <c r="B9" s="147" t="s">
        <v>262</v>
      </c>
      <c r="C9" s="147"/>
      <c r="D9" s="147" t="s">
        <v>263</v>
      </c>
      <c r="E9" s="147"/>
    </row>
    <row r="10" spans="1:4" ht="12.75">
      <c r="A10" s="148">
        <v>7</v>
      </c>
      <c r="B10" s="147" t="s">
        <v>280</v>
      </c>
      <c r="C10" s="147" t="s">
        <v>264</v>
      </c>
      <c r="D10" s="148"/>
    </row>
    <row r="11" spans="1:4" ht="12.75">
      <c r="A11" s="148">
        <v>8</v>
      </c>
      <c r="B11" s="147" t="s">
        <v>265</v>
      </c>
      <c r="C11" s="147"/>
      <c r="D11" s="147" t="s">
        <v>281</v>
      </c>
    </row>
    <row r="12" spans="1:6" ht="12.75">
      <c r="A12" s="148">
        <v>9</v>
      </c>
      <c r="B12" s="147" t="s">
        <v>268</v>
      </c>
      <c r="C12" s="147" t="s">
        <v>282</v>
      </c>
      <c r="D12" s="147"/>
      <c r="E12" s="148"/>
      <c r="F12" s="148"/>
    </row>
    <row r="13" spans="1:6" ht="12.75">
      <c r="A13" s="148">
        <v>10</v>
      </c>
      <c r="B13" s="147" t="s">
        <v>269</v>
      </c>
      <c r="C13" s="147" t="s">
        <v>283</v>
      </c>
      <c r="D13" s="148"/>
      <c r="F13" s="148"/>
    </row>
    <row r="14" spans="1:6" ht="12.75">
      <c r="A14" s="148">
        <v>11</v>
      </c>
      <c r="B14" s="147" t="s">
        <v>270</v>
      </c>
      <c r="C14" s="147" t="s">
        <v>284</v>
      </c>
      <c r="D14" s="148"/>
      <c r="F14" s="148"/>
    </row>
    <row r="15" spans="1:6" ht="12.75">
      <c r="A15" s="148">
        <v>12</v>
      </c>
      <c r="B15" s="147" t="s">
        <v>271</v>
      </c>
      <c r="C15" s="147" t="s">
        <v>285</v>
      </c>
      <c r="D15" s="148"/>
      <c r="E15" s="148"/>
      <c r="F15" s="148"/>
    </row>
    <row r="16" spans="1:6" ht="12.75">
      <c r="A16" s="148">
        <v>13</v>
      </c>
      <c r="B16" s="147" t="s">
        <v>272</v>
      </c>
      <c r="C16" s="147" t="s">
        <v>286</v>
      </c>
      <c r="D16" s="148"/>
      <c r="E16" s="148"/>
      <c r="F16" s="148"/>
    </row>
    <row r="17" spans="1:6" ht="12.75">
      <c r="A17" s="148">
        <v>14</v>
      </c>
      <c r="B17" s="147" t="s">
        <v>273</v>
      </c>
      <c r="C17" s="147" t="s">
        <v>276</v>
      </c>
      <c r="D17" s="148"/>
      <c r="E17" s="148"/>
      <c r="F17" s="148"/>
    </row>
    <row r="18" spans="1:6" ht="12.75">
      <c r="A18" s="148">
        <v>15</v>
      </c>
      <c r="B18" s="147" t="s">
        <v>275</v>
      </c>
      <c r="C18" s="147" t="s">
        <v>277</v>
      </c>
      <c r="D18" s="148"/>
      <c r="E18" s="148"/>
      <c r="F18" s="148"/>
    </row>
    <row r="19" spans="1:6" ht="12.75">
      <c r="A19" s="148">
        <v>16</v>
      </c>
      <c r="B19" s="147" t="s">
        <v>274</v>
      </c>
      <c r="C19" s="147" t="s">
        <v>278</v>
      </c>
      <c r="D19" s="148"/>
      <c r="E19" s="148"/>
      <c r="F19" s="148"/>
    </row>
    <row r="20" spans="1:4" ht="12.75">
      <c r="A20" s="148">
        <v>17</v>
      </c>
      <c r="B20" s="165" t="s">
        <v>301</v>
      </c>
      <c r="C20" s="165" t="s">
        <v>302</v>
      </c>
      <c r="D20" s="148"/>
    </row>
    <row r="21" spans="1:3" ht="12.75">
      <c r="A21" s="148">
        <v>18</v>
      </c>
      <c r="B21" s="165" t="s">
        <v>288</v>
      </c>
      <c r="C21" s="165" t="s">
        <v>289</v>
      </c>
    </row>
    <row r="22" spans="1:3" ht="12.75">
      <c r="A22" s="148">
        <v>19</v>
      </c>
      <c r="B22" s="165" t="s">
        <v>290</v>
      </c>
      <c r="C22" s="165" t="s">
        <v>292</v>
      </c>
    </row>
    <row r="23" spans="1:3" ht="12.75">
      <c r="A23" s="148">
        <v>20</v>
      </c>
      <c r="B23" s="165" t="s">
        <v>291</v>
      </c>
      <c r="C23" s="165" t="s">
        <v>293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  <hyperlink ref="B20" location="'EX 13'!A1" display="Exercicio 13"/>
    <hyperlink ref="C20" location="'EX 13'!A1" display="EX 13"/>
    <hyperlink ref="B21" location="'EX 14'!A1" display="Exercicio 14"/>
    <hyperlink ref="C21" location="'EX 14'!A1" display="EX 14"/>
    <hyperlink ref="B22" location="'EX 15'!A1" display="Exercicio 15"/>
    <hyperlink ref="C22" location="'EX 15'!A1" display="EX 15"/>
    <hyperlink ref="B23" location="'EX 16'!A1" display="Exercicio 16"/>
    <hyperlink ref="C23" location="'EX 16'!A1" display="EX 16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8.8515625" defaultRowHeight="12.75"/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8.8515625" defaultRowHeight="12.75"/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8.8515625" defaultRowHeight="12.75"/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8.8515625" defaultRowHeight="12.75"/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8.8515625" defaultRowHeight="12.75"/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8.851562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</cols>
  <sheetData>
    <row r="1" spans="1:6" ht="12.75">
      <c r="A1" s="190" t="s">
        <v>42</v>
      </c>
      <c r="B1" s="190"/>
      <c r="C1" s="190"/>
      <c r="D1" s="190"/>
      <c r="E1" s="190"/>
      <c r="F1" s="190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89" t="s">
        <v>71</v>
      </c>
      <c r="C16" s="189"/>
      <c r="D16" s="189"/>
      <c r="E16" s="189"/>
      <c r="F16" s="189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23">
      <selection activeCell="M120" sqref="M120"/>
    </sheetView>
  </sheetViews>
  <sheetFormatPr defaultColWidth="8.851562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22">
      <selection activeCell="S19" sqref="S19"/>
    </sheetView>
  </sheetViews>
  <sheetFormatPr defaultColWidth="8.8515625" defaultRowHeight="12.75"/>
  <cols>
    <col min="1" max="3" width="8.8515625" style="0" customWidth="1"/>
    <col min="4" max="4" width="9.140625" style="15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0" t="s">
        <v>33</v>
      </c>
      <c r="D8" s="190"/>
      <c r="E8" s="190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1" t="s">
        <v>34</v>
      </c>
      <c r="E43" s="192"/>
      <c r="F43" s="193" t="s">
        <v>33</v>
      </c>
      <c r="G43" s="194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3:K2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2.421875" style="0" bestFit="1" customWidth="1"/>
    <col min="5" max="6" width="8.8515625" style="0" customWidth="1"/>
    <col min="7" max="7" width="12.7109375" style="0" customWidth="1"/>
    <col min="8" max="8" width="12.7109375" style="0" bestFit="1" customWidth="1"/>
    <col min="9" max="9" width="17.421875" style="0" customWidth="1"/>
    <col min="10" max="10" width="15.140625" style="0" customWidth="1"/>
    <col min="11" max="11" width="14.8515625" style="0" bestFit="1" customWidth="1"/>
  </cols>
  <sheetData>
    <row r="2" ht="13.5" thickBot="1"/>
    <row r="3" spans="4:7" ht="16.5" customHeight="1">
      <c r="D3" t="s">
        <v>306</v>
      </c>
      <c r="E3" s="197" t="s">
        <v>303</v>
      </c>
      <c r="F3" s="206"/>
      <c r="G3" s="205"/>
    </row>
    <row r="4" spans="3:9" ht="16.5">
      <c r="C4" s="139" t="s">
        <v>251</v>
      </c>
      <c r="D4" s="139" t="s">
        <v>252</v>
      </c>
      <c r="E4" s="198" t="s">
        <v>304</v>
      </c>
      <c r="F4" s="199" t="s">
        <v>305</v>
      </c>
      <c r="G4" s="139" t="s">
        <v>253</v>
      </c>
      <c r="H4" s="139"/>
      <c r="I4" s="139"/>
    </row>
    <row r="5" spans="3:11" ht="16.5">
      <c r="C5" s="139">
        <v>0</v>
      </c>
      <c r="D5" s="163">
        <v>10000</v>
      </c>
      <c r="E5" s="200">
        <v>100</v>
      </c>
      <c r="F5" s="201"/>
      <c r="G5" s="135">
        <v>10000</v>
      </c>
      <c r="I5" s="141" t="s">
        <v>307</v>
      </c>
      <c r="J5" s="142">
        <v>0.08</v>
      </c>
      <c r="K5" t="s">
        <v>309</v>
      </c>
    </row>
    <row r="6" spans="3:11" ht="16.5">
      <c r="C6" s="139">
        <v>1</v>
      </c>
      <c r="D6" s="164">
        <v>10000</v>
      </c>
      <c r="E6" s="200">
        <f>E5*(1+$J$6)^C6</f>
        <v>105</v>
      </c>
      <c r="F6" s="202">
        <f>(E6/E5)-1</f>
        <v>0.050000000000000044</v>
      </c>
      <c r="G6" s="140">
        <f>D6*(1+$J$7)^C6</f>
        <v>10285.714285714286</v>
      </c>
      <c r="I6" s="141" t="s">
        <v>308</v>
      </c>
      <c r="J6" s="142">
        <v>0.05</v>
      </c>
      <c r="K6" t="s">
        <v>310</v>
      </c>
    </row>
    <row r="7" spans="3:11" ht="16.5">
      <c r="C7" s="139">
        <v>2</v>
      </c>
      <c r="D7" s="164">
        <v>10000</v>
      </c>
      <c r="E7" s="200">
        <f>E6*(1+$J$6)^C7</f>
        <v>115.7625</v>
      </c>
      <c r="F7" s="202">
        <f aca="true" t="shared" si="0" ref="F7:F17">(E7/E6)-1</f>
        <v>0.10250000000000004</v>
      </c>
      <c r="G7" s="140">
        <f aca="true" t="shared" si="1" ref="G7:G17">D7*(1+$J$7)^C7</f>
        <v>10579.591836734697</v>
      </c>
      <c r="I7" s="141" t="s">
        <v>311</v>
      </c>
      <c r="J7" s="207">
        <f>(1+J5)/(1+J6)-1</f>
        <v>0.028571428571428692</v>
      </c>
      <c r="K7" t="s">
        <v>312</v>
      </c>
    </row>
    <row r="8" spans="3:9" ht="15.75">
      <c r="C8" s="139">
        <v>3</v>
      </c>
      <c r="D8" s="164">
        <v>10000</v>
      </c>
      <c r="E8" s="200">
        <f>E7*(1+$J$6)^C8</f>
        <v>134.0095640625</v>
      </c>
      <c r="F8" s="202">
        <f t="shared" si="0"/>
        <v>0.1576249999999999</v>
      </c>
      <c r="G8" s="140">
        <f t="shared" si="1"/>
        <v>10881.865889212831</v>
      </c>
      <c r="I8" s="141"/>
    </row>
    <row r="9" spans="3:9" ht="15.75">
      <c r="C9" s="139">
        <v>4</v>
      </c>
      <c r="D9" s="164">
        <v>10000</v>
      </c>
      <c r="E9" s="200">
        <f>E8*(1+$J$6)^C9</f>
        <v>162.88946267774415</v>
      </c>
      <c r="F9" s="202">
        <f t="shared" si="0"/>
        <v>0.21550625</v>
      </c>
      <c r="G9" s="140">
        <f t="shared" si="1"/>
        <v>11192.776343190342</v>
      </c>
      <c r="I9" s="141"/>
    </row>
    <row r="10" spans="3:9" ht="15.75">
      <c r="C10" s="139">
        <v>5</v>
      </c>
      <c r="D10" s="164">
        <v>10000</v>
      </c>
      <c r="E10" s="200">
        <f>E9*(1+$J$6)^C10</f>
        <v>207.89281794113677</v>
      </c>
      <c r="F10" s="202">
        <f t="shared" si="0"/>
        <v>0.27628156250000013</v>
      </c>
      <c r="G10" s="140">
        <f t="shared" si="1"/>
        <v>11512.569952995782</v>
      </c>
      <c r="I10" s="141"/>
    </row>
    <row r="11" spans="3:9" ht="15.75">
      <c r="C11" s="139">
        <v>6</v>
      </c>
      <c r="D11" s="164">
        <v>10000</v>
      </c>
      <c r="E11" s="200">
        <f>E10*(1+$J$6)^C11</f>
        <v>278.59625904016417</v>
      </c>
      <c r="F11" s="202">
        <f t="shared" si="0"/>
        <v>0.340095640625</v>
      </c>
      <c r="G11" s="140">
        <f t="shared" si="1"/>
        <v>11841.500523081379</v>
      </c>
      <c r="I11" s="141"/>
    </row>
    <row r="12" spans="3:9" ht="15.75">
      <c r="C12" s="139">
        <v>7</v>
      </c>
      <c r="D12" s="164">
        <v>10000</v>
      </c>
      <c r="E12" s="200">
        <f>E11*(1+$J$6)^C12</f>
        <v>392.01291384586517</v>
      </c>
      <c r="F12" s="202">
        <f t="shared" si="0"/>
        <v>0.40710042265625024</v>
      </c>
      <c r="G12" s="140">
        <f t="shared" si="1"/>
        <v>12179.829109455131</v>
      </c>
      <c r="I12" s="141"/>
    </row>
    <row r="13" spans="3:9" ht="15.75">
      <c r="C13" s="139">
        <v>8</v>
      </c>
      <c r="D13" s="164">
        <v>10000</v>
      </c>
      <c r="E13" s="200">
        <f>E12*(1+$J$6)^C13</f>
        <v>579.1816135971862</v>
      </c>
      <c r="F13" s="202">
        <f t="shared" si="0"/>
        <v>0.4774554437890626</v>
      </c>
      <c r="G13" s="140">
        <f t="shared" si="1"/>
        <v>12527.824226868139</v>
      </c>
      <c r="I13" s="141"/>
    </row>
    <row r="14" spans="3:9" ht="15.75">
      <c r="C14" s="139">
        <v>9</v>
      </c>
      <c r="D14" s="164">
        <v>10000</v>
      </c>
      <c r="E14" s="200">
        <f>E13*(1+$J$6)^C14</f>
        <v>898.5007793492811</v>
      </c>
      <c r="F14" s="202">
        <f t="shared" si="0"/>
        <v>0.5513282159785158</v>
      </c>
      <c r="G14" s="140">
        <f t="shared" si="1"/>
        <v>12885.762061921516</v>
      </c>
      <c r="I14" s="141"/>
    </row>
    <row r="15" spans="3:9" ht="15.75">
      <c r="C15" s="139">
        <v>10</v>
      </c>
      <c r="D15" s="164">
        <v>10000</v>
      </c>
      <c r="E15" s="200">
        <f>E14*(1+$J$6)^C15</f>
        <v>1463.5630916373875</v>
      </c>
      <c r="F15" s="202">
        <f t="shared" si="0"/>
        <v>0.6288946267774416</v>
      </c>
      <c r="G15" s="140">
        <f t="shared" si="1"/>
        <v>13253.926692262132</v>
      </c>
      <c r="I15" s="141"/>
    </row>
    <row r="16" spans="3:9" ht="15.75">
      <c r="C16" s="139">
        <v>11</v>
      </c>
      <c r="D16" s="164">
        <v>10000</v>
      </c>
      <c r="E16" s="200">
        <f>E15*(1+$J$6)^C16</f>
        <v>2503.189558713817</v>
      </c>
      <c r="F16" s="202">
        <f t="shared" si="0"/>
        <v>0.7103393581163138</v>
      </c>
      <c r="G16" s="140">
        <f t="shared" si="1"/>
        <v>13632.610312041052</v>
      </c>
      <c r="I16" s="141"/>
    </row>
    <row r="17" spans="3:9" ht="16.5" thickBot="1">
      <c r="C17" s="139">
        <v>12</v>
      </c>
      <c r="D17" s="164">
        <v>10000</v>
      </c>
      <c r="E17" s="203">
        <f>E16*(1+$J$6)^C17</f>
        <v>4495.36880424875</v>
      </c>
      <c r="F17" s="204">
        <f>(E17/E16)-1</f>
        <v>0.7958563260221292</v>
      </c>
      <c r="G17" s="140">
        <f>D17*(1+$J$7)^C17</f>
        <v>14022.113463813655</v>
      </c>
      <c r="H17" s="141"/>
      <c r="I17" s="141"/>
    </row>
    <row r="18" spans="3:8" ht="15.75">
      <c r="C18" s="139"/>
      <c r="D18" s="140"/>
      <c r="E18" s="141"/>
      <c r="F18" s="141"/>
      <c r="G18" s="141"/>
      <c r="H18" s="140"/>
    </row>
    <row r="20" spans="4:7" ht="12.75">
      <c r="D20" t="s">
        <v>313</v>
      </c>
      <c r="F20" s="208">
        <f>(1.05^12)-1</f>
        <v>0.7958563260221292</v>
      </c>
      <c r="G20" s="208">
        <f>(1+J7)^12-1</f>
        <v>0.40221134638136546</v>
      </c>
    </row>
    <row r="24" ht="12.75">
      <c r="H24" s="209"/>
    </row>
  </sheetData>
  <sheetProtection/>
  <mergeCells count="1">
    <mergeCell ref="E3:F3"/>
  </mergeCells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8.8515625" defaultRowHeight="12.75"/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8" t="s">
        <v>124</v>
      </c>
      <c r="D5" s="179"/>
      <c r="E5" s="180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8.851562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X31" sqref="X31"/>
    </sheetView>
  </sheetViews>
  <sheetFormatPr defaultColWidth="8.851562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5" t="s">
        <v>23</v>
      </c>
      <c r="K1" s="195"/>
      <c r="L1" s="195"/>
      <c r="M1" s="195"/>
      <c r="N1" s="195"/>
      <c r="O1" s="195"/>
      <c r="P1" s="195"/>
      <c r="Q1" s="195"/>
      <c r="R1" s="195"/>
      <c r="S1" s="195"/>
      <c r="T1" s="196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8.8515625" defaultRowHeight="12.75"/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8.851562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8.851562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8.851562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</cols>
  <sheetData>
    <row r="1" ht="12.75">
      <c r="A1" t="s">
        <v>145</v>
      </c>
    </row>
    <row r="2" spans="1:15" ht="12.75" customHeight="1">
      <c r="A2" s="185" t="s">
        <v>131</v>
      </c>
      <c r="B2" s="186"/>
      <c r="C2" s="186"/>
      <c r="D2" s="186"/>
      <c r="E2" s="186"/>
      <c r="F2" s="186"/>
      <c r="G2" s="187"/>
      <c r="I2" s="185" t="s">
        <v>131</v>
      </c>
      <c r="J2" s="186"/>
      <c r="K2" s="186"/>
      <c r="L2" s="186"/>
      <c r="M2" s="186"/>
      <c r="N2" s="186"/>
      <c r="O2" s="187"/>
    </row>
    <row r="3" spans="1:15" ht="12.75" customHeight="1">
      <c r="A3" s="185" t="s">
        <v>132</v>
      </c>
      <c r="B3" s="186"/>
      <c r="C3" s="186"/>
      <c r="D3" s="186"/>
      <c r="E3" s="186"/>
      <c r="F3" s="186"/>
      <c r="G3" s="187"/>
      <c r="I3" s="185" t="s">
        <v>132</v>
      </c>
      <c r="J3" s="186"/>
      <c r="K3" s="186"/>
      <c r="L3" s="186"/>
      <c r="M3" s="186"/>
      <c r="N3" s="186"/>
      <c r="O3" s="187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8"/>
      <c r="J6" s="188"/>
      <c r="K6" s="188"/>
      <c r="L6" s="188"/>
      <c r="M6" s="188"/>
      <c r="N6" s="188"/>
      <c r="O6" s="188"/>
    </row>
    <row r="7" spans="9:35" ht="12.75" customHeight="1">
      <c r="I7" s="181" t="s">
        <v>132</v>
      </c>
      <c r="J7" s="182"/>
      <c r="AI7" s="166" t="s">
        <v>294</v>
      </c>
    </row>
    <row r="8" spans="9:35" ht="13.5">
      <c r="I8" s="108" t="s">
        <v>130</v>
      </c>
      <c r="J8" s="106">
        <v>1</v>
      </c>
      <c r="AI8" s="167" t="s">
        <v>300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8" t="s">
        <v>297</v>
      </c>
    </row>
    <row r="10" spans="2:35" ht="12.75" customHeight="1">
      <c r="B10" s="181" t="s">
        <v>132</v>
      </c>
      <c r="C10" s="182"/>
      <c r="I10" s="109">
        <v>16072</v>
      </c>
      <c r="J10" s="110">
        <v>8.37138E-14</v>
      </c>
      <c r="AI10" s="169"/>
    </row>
    <row r="11" spans="2:11" ht="12.75">
      <c r="B11" s="183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4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0">
        <v>2059</v>
      </c>
      <c r="AE20" s="170">
        <v>2060</v>
      </c>
      <c r="AF20" s="170">
        <v>2061</v>
      </c>
      <c r="AG20" s="170">
        <v>2062</v>
      </c>
      <c r="AI20" s="171" t="s">
        <v>130</v>
      </c>
      <c r="AJ20" s="170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2" t="s">
        <v>298</v>
      </c>
      <c r="AE21" s="172" t="s">
        <v>298</v>
      </c>
      <c r="AF21" s="172" t="s">
        <v>298</v>
      </c>
      <c r="AG21" s="172" t="s">
        <v>298</v>
      </c>
      <c r="AI21" s="173"/>
      <c r="AJ21" s="172" t="s">
        <v>298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4">
        <v>15208017.44</v>
      </c>
      <c r="AE22" s="175" t="s">
        <v>295</v>
      </c>
      <c r="AF22" s="175" t="s">
        <v>295</v>
      </c>
      <c r="AG22" s="175" t="s">
        <v>295</v>
      </c>
      <c r="AI22" s="176">
        <v>33239</v>
      </c>
      <c r="AJ22" s="174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4">
        <v>15752444.61</v>
      </c>
      <c r="AE23" s="175" t="s">
        <v>295</v>
      </c>
      <c r="AF23" s="175" t="s">
        <v>295</v>
      </c>
      <c r="AG23" s="175" t="s">
        <v>295</v>
      </c>
      <c r="AI23" s="176">
        <v>33270</v>
      </c>
      <c r="AJ23" s="174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4">
        <v>16663554.06</v>
      </c>
      <c r="AE24" s="175" t="s">
        <v>295</v>
      </c>
      <c r="AF24" s="175" t="s">
        <v>295</v>
      </c>
      <c r="AG24" s="175" t="s">
        <v>295</v>
      </c>
      <c r="AI24" s="176">
        <v>33298</v>
      </c>
      <c r="AJ24" s="174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4">
        <v>18280330.91</v>
      </c>
      <c r="AE25" s="175" t="s">
        <v>295</v>
      </c>
      <c r="AF25" s="175" t="s">
        <v>295</v>
      </c>
      <c r="AG25" s="175" t="s">
        <v>295</v>
      </c>
      <c r="AI25" s="176">
        <v>33329</v>
      </c>
      <c r="AJ25" s="174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4">
        <v>20013774.92</v>
      </c>
      <c r="AE26" s="175" t="s">
        <v>295</v>
      </c>
      <c r="AF26" s="175" t="s">
        <v>295</v>
      </c>
      <c r="AG26" s="175" t="s">
        <v>295</v>
      </c>
      <c r="AI26" s="176">
        <v>33359</v>
      </c>
      <c r="AJ26" s="174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4">
        <v>21630444.25</v>
      </c>
      <c r="AE27" s="175" t="s">
        <v>295</v>
      </c>
      <c r="AF27" s="175" t="s">
        <v>295</v>
      </c>
      <c r="AG27" s="175" t="s">
        <v>295</v>
      </c>
      <c r="AI27" s="176">
        <v>33390</v>
      </c>
      <c r="AJ27" s="174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4">
        <v>23880347.16</v>
      </c>
      <c r="AE28" s="175" t="s">
        <v>295</v>
      </c>
      <c r="AF28" s="175" t="s">
        <v>295</v>
      </c>
      <c r="AG28" s="175" t="s">
        <v>295</v>
      </c>
      <c r="AI28" s="176">
        <v>33420</v>
      </c>
      <c r="AJ28" s="174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4">
        <v>27383723.37</v>
      </c>
      <c r="AE29" s="175" t="s">
        <v>295</v>
      </c>
      <c r="AF29" s="175" t="s">
        <v>295</v>
      </c>
      <c r="AG29" s="175" t="s">
        <v>295</v>
      </c>
      <c r="AI29" s="176">
        <v>33451</v>
      </c>
      <c r="AJ29" s="174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4">
        <v>32197247.58</v>
      </c>
      <c r="AE30" s="175" t="s">
        <v>295</v>
      </c>
      <c r="AF30" s="175" t="s">
        <v>295</v>
      </c>
      <c r="AG30" s="175" t="s">
        <v>295</v>
      </c>
      <c r="AI30" s="176">
        <v>33482</v>
      </c>
      <c r="AJ30" s="174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4">
        <v>42657024.88</v>
      </c>
      <c r="AE31" s="175" t="s">
        <v>295</v>
      </c>
      <c r="AF31" s="175" t="s">
        <v>295</v>
      </c>
      <c r="AG31" s="175" t="s">
        <v>295</v>
      </c>
      <c r="AI31" s="176">
        <v>33512</v>
      </c>
      <c r="AJ31" s="174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4">
        <v>55988115.11</v>
      </c>
      <c r="AE32" s="175" t="s">
        <v>295</v>
      </c>
      <c r="AF32" s="175" t="s">
        <v>295</v>
      </c>
      <c r="AG32" s="175" t="s">
        <v>295</v>
      </c>
      <c r="AI32" s="176">
        <v>33543</v>
      </c>
      <c r="AJ32" s="174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4">
        <v>73347318.87</v>
      </c>
      <c r="AE33" s="175" t="s">
        <v>295</v>
      </c>
      <c r="AF33" s="175" t="s">
        <v>295</v>
      </c>
      <c r="AG33" s="175" t="s">
        <v>295</v>
      </c>
      <c r="AI33" s="176">
        <v>33573</v>
      </c>
      <c r="AJ33" s="174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4">
        <v>90279213.12</v>
      </c>
      <c r="AE34" s="175" t="s">
        <v>295</v>
      </c>
      <c r="AF34" s="175" t="s">
        <v>295</v>
      </c>
      <c r="AG34" s="175" t="s">
        <v>295</v>
      </c>
      <c r="AI34" s="176">
        <v>33604</v>
      </c>
      <c r="AJ34" s="174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4">
        <v>111899012.74</v>
      </c>
      <c r="AE35" s="175" t="s">
        <v>295</v>
      </c>
      <c r="AF35" s="175" t="s">
        <v>295</v>
      </c>
      <c r="AG35" s="175" t="s">
        <v>295</v>
      </c>
      <c r="AI35" s="176">
        <v>33635</v>
      </c>
      <c r="AJ35" s="174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4">
        <v>133311366.12</v>
      </c>
      <c r="AE36" s="175" t="s">
        <v>295</v>
      </c>
      <c r="AF36" s="175" t="s">
        <v>295</v>
      </c>
      <c r="AG36" s="175" t="s">
        <v>295</v>
      </c>
      <c r="AI36" s="176">
        <v>33664</v>
      </c>
      <c r="AJ36" s="174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4">
        <v>160842979.68</v>
      </c>
      <c r="AE37" s="175" t="s">
        <v>295</v>
      </c>
      <c r="AF37" s="175" t="s">
        <v>295</v>
      </c>
      <c r="AG37" s="175" t="s">
        <v>295</v>
      </c>
      <c r="AI37" s="176">
        <v>33695</v>
      </c>
      <c r="AJ37" s="174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4">
        <v>190531676</v>
      </c>
      <c r="AE38" s="175" t="s">
        <v>295</v>
      </c>
      <c r="AF38" s="175" t="s">
        <v>295</v>
      </c>
      <c r="AG38" s="175" t="s">
        <v>295</v>
      </c>
      <c r="AI38" s="176">
        <v>33725</v>
      </c>
      <c r="AJ38" s="174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4">
        <v>235380258.91</v>
      </c>
      <c r="AE39" s="175" t="s">
        <v>295</v>
      </c>
      <c r="AF39" s="175" t="s">
        <v>295</v>
      </c>
      <c r="AG39" s="175" t="s">
        <v>295</v>
      </c>
      <c r="AI39" s="176">
        <v>33756</v>
      </c>
      <c r="AJ39" s="174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4">
        <v>290226622.72</v>
      </c>
      <c r="AE40" s="175" t="s">
        <v>295</v>
      </c>
      <c r="AF40" s="175" t="s">
        <v>295</v>
      </c>
      <c r="AG40" s="175" t="s">
        <v>295</v>
      </c>
      <c r="AI40" s="176">
        <v>33786</v>
      </c>
      <c r="AJ40" s="174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4">
        <v>355922148.18</v>
      </c>
      <c r="AE41" s="175" t="s">
        <v>295</v>
      </c>
      <c r="AF41" s="175" t="s">
        <v>295</v>
      </c>
      <c r="AG41" s="175" t="s">
        <v>295</v>
      </c>
      <c r="AI41" s="176">
        <v>33817</v>
      </c>
      <c r="AJ41" s="174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4">
        <v>443420236.42</v>
      </c>
      <c r="AE42" s="175" t="s">
        <v>295</v>
      </c>
      <c r="AF42" s="175" t="s">
        <v>295</v>
      </c>
      <c r="AG42" s="175" t="s">
        <v>295</v>
      </c>
      <c r="AI42" s="176">
        <v>33848</v>
      </c>
      <c r="AJ42" s="174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4">
        <v>545515514.15</v>
      </c>
      <c r="AE43" s="175" t="s">
        <v>295</v>
      </c>
      <c r="AF43" s="175" t="s">
        <v>295</v>
      </c>
      <c r="AG43" s="175" t="s">
        <v>295</v>
      </c>
      <c r="AI43" s="176">
        <v>33878</v>
      </c>
      <c r="AJ43" s="174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4">
        <v>671090058.05</v>
      </c>
      <c r="AE44" s="175" t="s">
        <v>295</v>
      </c>
      <c r="AF44" s="175" t="s">
        <v>295</v>
      </c>
      <c r="AG44" s="175" t="s">
        <v>295</v>
      </c>
      <c r="AI44" s="176">
        <v>33909</v>
      </c>
      <c r="AJ44" s="174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4">
        <v>791880098.88</v>
      </c>
      <c r="AE45" s="175" t="s">
        <v>295</v>
      </c>
      <c r="AF45" s="175" t="s">
        <v>295</v>
      </c>
      <c r="AG45" s="175" t="s">
        <v>295</v>
      </c>
      <c r="AI45" s="176">
        <v>33939</v>
      </c>
      <c r="AJ45" s="174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4">
        <v>1004594791.13</v>
      </c>
      <c r="AE46" s="175" t="s">
        <v>295</v>
      </c>
      <c r="AF46" s="175" t="s">
        <v>295</v>
      </c>
      <c r="AG46" s="175" t="s">
        <v>295</v>
      </c>
      <c r="AI46" s="176">
        <v>33970</v>
      </c>
      <c r="AJ46" s="174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4">
        <v>1266610158.63</v>
      </c>
      <c r="AE47" s="175" t="s">
        <v>295</v>
      </c>
      <c r="AF47" s="175" t="s">
        <v>295</v>
      </c>
      <c r="AG47" s="175" t="s">
        <v>295</v>
      </c>
      <c r="AI47" s="176">
        <v>34001</v>
      </c>
      <c r="AJ47" s="174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4">
        <v>1616254307.64</v>
      </c>
      <c r="AE48" s="175" t="s">
        <v>295</v>
      </c>
      <c r="AF48" s="175" t="s">
        <v>295</v>
      </c>
      <c r="AG48" s="175" t="s">
        <v>295</v>
      </c>
      <c r="AI48" s="176">
        <v>34029</v>
      </c>
      <c r="AJ48" s="174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4">
        <v>2102950366.09</v>
      </c>
      <c r="AE49" s="175" t="s">
        <v>295</v>
      </c>
      <c r="AF49" s="175" t="s">
        <v>295</v>
      </c>
      <c r="AG49" s="175" t="s">
        <v>295</v>
      </c>
      <c r="AI49" s="176">
        <v>34060</v>
      </c>
      <c r="AJ49" s="174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4">
        <v>2733115442.9</v>
      </c>
      <c r="AE50" s="175" t="s">
        <v>295</v>
      </c>
      <c r="AF50" s="175" t="s">
        <v>295</v>
      </c>
      <c r="AG50" s="175" t="s">
        <v>295</v>
      </c>
      <c r="AI50" s="176">
        <v>34090</v>
      </c>
      <c r="AJ50" s="174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4">
        <v>3547612103.07</v>
      </c>
      <c r="AE51" s="175" t="s">
        <v>295</v>
      </c>
      <c r="AF51" s="175" t="s">
        <v>295</v>
      </c>
      <c r="AG51" s="175" t="s">
        <v>295</v>
      </c>
      <c r="AI51" s="176">
        <v>34121</v>
      </c>
      <c r="AJ51" s="174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4">
        <v>4603104012.16</v>
      </c>
      <c r="AE52" s="175" t="s">
        <v>295</v>
      </c>
      <c r="AF52" s="175" t="s">
        <v>295</v>
      </c>
      <c r="AG52" s="175" t="s">
        <v>295</v>
      </c>
      <c r="AI52" s="176">
        <v>34182</v>
      </c>
      <c r="AJ52" s="174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4">
        <v>6085454.27</v>
      </c>
      <c r="AE53" s="175" t="s">
        <v>295</v>
      </c>
      <c r="AF53" s="175" t="s">
        <v>295</v>
      </c>
      <c r="AG53" s="175" t="s">
        <v>295</v>
      </c>
      <c r="AI53" s="176">
        <v>34213</v>
      </c>
      <c r="AJ53" s="174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4">
        <v>8258399.95</v>
      </c>
      <c r="AE54" s="175" t="s">
        <v>295</v>
      </c>
      <c r="AF54" s="175" t="s">
        <v>295</v>
      </c>
      <c r="AG54" s="175" t="s">
        <v>295</v>
      </c>
      <c r="AI54" s="176">
        <v>34243</v>
      </c>
      <c r="AJ54" s="174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4">
        <v>11300083.46</v>
      </c>
      <c r="AE55" s="175" t="s">
        <v>295</v>
      </c>
      <c r="AF55" s="175" t="s">
        <v>295</v>
      </c>
      <c r="AG55" s="175" t="s">
        <v>295</v>
      </c>
      <c r="AI55" s="176">
        <v>34274</v>
      </c>
      <c r="AJ55" s="174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4">
        <v>15225246.91</v>
      </c>
      <c r="AE56" s="175" t="s">
        <v>295</v>
      </c>
      <c r="AF56" s="175" t="s">
        <v>295</v>
      </c>
      <c r="AG56" s="175" t="s">
        <v>295</v>
      </c>
      <c r="AI56" s="176">
        <v>34304</v>
      </c>
      <c r="AJ56" s="174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4">
        <v>20678722.39</v>
      </c>
      <c r="AE57" s="175" t="s">
        <v>295</v>
      </c>
      <c r="AF57" s="175" t="s">
        <v>295</v>
      </c>
      <c r="AG57" s="175" t="s">
        <v>295</v>
      </c>
      <c r="AI57" s="176">
        <v>34335</v>
      </c>
      <c r="AJ57" s="174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4">
        <v>28762100.53</v>
      </c>
      <c r="AE58" s="175" t="s">
        <v>295</v>
      </c>
      <c r="AF58" s="175" t="s">
        <v>295</v>
      </c>
      <c r="AG58" s="175" t="s">
        <v>295</v>
      </c>
      <c r="AI58" s="176">
        <v>34366</v>
      </c>
      <c r="AJ58" s="174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4">
        <v>39685243.85</v>
      </c>
      <c r="AE59" s="175" t="s">
        <v>295</v>
      </c>
      <c r="AF59" s="175" t="s">
        <v>295</v>
      </c>
      <c r="AG59" s="175" t="s">
        <v>295</v>
      </c>
      <c r="AI59" s="176">
        <v>34394</v>
      </c>
      <c r="AJ59" s="174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4">
        <v>56455767.13</v>
      </c>
      <c r="AE60" s="175" t="s">
        <v>295</v>
      </c>
      <c r="AF60" s="175" t="s">
        <v>295</v>
      </c>
      <c r="AG60" s="175" t="s">
        <v>295</v>
      </c>
      <c r="AI60" s="176">
        <v>34425</v>
      </c>
      <c r="AJ60" s="174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4">
        <v>62592391.43</v>
      </c>
      <c r="AE61" s="175" t="s">
        <v>295</v>
      </c>
      <c r="AF61" s="175" t="s">
        <v>295</v>
      </c>
      <c r="AG61" s="175" t="s">
        <v>295</v>
      </c>
      <c r="AI61" s="176">
        <v>34455</v>
      </c>
      <c r="AJ61" s="174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4">
        <v>89932502.48</v>
      </c>
      <c r="AE62" s="175" t="s">
        <v>295</v>
      </c>
      <c r="AF62" s="175" t="s">
        <v>295</v>
      </c>
      <c r="AG62" s="175" t="s">
        <v>295</v>
      </c>
      <c r="AI62" s="176">
        <v>34486</v>
      </c>
      <c r="AJ62" s="174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4">
        <v>128258671.86</v>
      </c>
      <c r="AE63" s="175" t="s">
        <v>295</v>
      </c>
      <c r="AF63" s="175" t="s">
        <v>295</v>
      </c>
      <c r="AG63" s="175" t="s">
        <v>295</v>
      </c>
      <c r="AI63" s="176">
        <v>34516</v>
      </c>
      <c r="AJ63" s="174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4">
        <v>38120.32</v>
      </c>
      <c r="AE64" s="175" t="s">
        <v>295</v>
      </c>
      <c r="AF64" s="175" t="s">
        <v>295</v>
      </c>
      <c r="AG64" s="175" t="s">
        <v>295</v>
      </c>
      <c r="AI64" s="176">
        <v>34547</v>
      </c>
      <c r="AJ64" s="174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4">
        <v>36935.11</v>
      </c>
      <c r="AE65" s="175" t="s">
        <v>295</v>
      </c>
      <c r="AF65" s="175" t="s">
        <v>295</v>
      </c>
      <c r="AG65" s="175" t="s">
        <v>295</v>
      </c>
      <c r="AI65" s="176">
        <v>34578</v>
      </c>
      <c r="AJ65" s="174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4">
        <v>35267.14</v>
      </c>
      <c r="AE66" s="175" t="s">
        <v>295</v>
      </c>
      <c r="AF66" s="175" t="s">
        <v>295</v>
      </c>
      <c r="AG66" s="175" t="s">
        <v>295</v>
      </c>
      <c r="AI66" s="176">
        <v>34608</v>
      </c>
      <c r="AJ66" s="174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4">
        <v>35081.04</v>
      </c>
      <c r="AE67" s="175" t="s">
        <v>295</v>
      </c>
      <c r="AF67" s="175" t="s">
        <v>295</v>
      </c>
      <c r="AG67" s="175" t="s">
        <v>295</v>
      </c>
      <c r="AI67" s="176">
        <v>34639</v>
      </c>
      <c r="AJ67" s="174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4">
        <v>35510.29</v>
      </c>
      <c r="AE68" s="175" t="s">
        <v>295</v>
      </c>
      <c r="AF68" s="175" t="s">
        <v>295</v>
      </c>
      <c r="AG68" s="175" t="s">
        <v>295</v>
      </c>
      <c r="AI68" s="176">
        <v>34669</v>
      </c>
      <c r="AJ68" s="174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4">
        <v>36235.87</v>
      </c>
      <c r="AE69" s="175" t="s">
        <v>295</v>
      </c>
      <c r="AF69" s="175" t="s">
        <v>295</v>
      </c>
      <c r="AG69" s="175" t="s">
        <v>295</v>
      </c>
      <c r="AI69" s="176">
        <v>34700</v>
      </c>
      <c r="AJ69" s="174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4">
        <v>36076.91</v>
      </c>
      <c r="AE70" s="175" t="s">
        <v>295</v>
      </c>
      <c r="AF70" s="175" t="s">
        <v>295</v>
      </c>
      <c r="AG70" s="175" t="s">
        <v>295</v>
      </c>
      <c r="AI70" s="176">
        <v>34731</v>
      </c>
      <c r="AJ70" s="174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4">
        <v>37367.55</v>
      </c>
      <c r="AE71" s="175" t="s">
        <v>295</v>
      </c>
      <c r="AF71" s="175" t="s">
        <v>295</v>
      </c>
      <c r="AG71" s="175" t="s">
        <v>295</v>
      </c>
      <c r="AI71" s="176">
        <v>34759</v>
      </c>
      <c r="AJ71" s="174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4">
        <v>37889.05</v>
      </c>
      <c r="AE72" s="175" t="s">
        <v>295</v>
      </c>
      <c r="AF72" s="175" t="s">
        <v>295</v>
      </c>
      <c r="AG72" s="175" t="s">
        <v>295</v>
      </c>
      <c r="AI72" s="176">
        <v>34790</v>
      </c>
      <c r="AJ72" s="174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4">
        <v>38804.62</v>
      </c>
      <c r="AE73" s="175" t="s">
        <v>295</v>
      </c>
      <c r="AF73" s="175" t="s">
        <v>295</v>
      </c>
      <c r="AG73" s="175" t="s">
        <v>295</v>
      </c>
      <c r="AI73" s="176">
        <v>34820</v>
      </c>
      <c r="AJ73" s="174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4">
        <v>39189.96</v>
      </c>
      <c r="AE74" s="175" t="s">
        <v>295</v>
      </c>
      <c r="AF74" s="175" t="s">
        <v>295</v>
      </c>
      <c r="AG74" s="175" t="s">
        <v>295</v>
      </c>
      <c r="AI74" s="176">
        <v>34851</v>
      </c>
      <c r="AJ74" s="174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4">
        <v>40938.35</v>
      </c>
      <c r="AE75" s="175" t="s">
        <v>295</v>
      </c>
      <c r="AF75" s="175" t="s">
        <v>295</v>
      </c>
      <c r="AG75" s="175" t="s">
        <v>295</v>
      </c>
      <c r="AI75" s="176">
        <v>34881</v>
      </c>
      <c r="AJ75" s="174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4">
        <v>41077.66</v>
      </c>
      <c r="AE76" s="175" t="s">
        <v>295</v>
      </c>
      <c r="AF76" s="175" t="s">
        <v>295</v>
      </c>
      <c r="AG76" s="175" t="s">
        <v>295</v>
      </c>
      <c r="AI76" s="176">
        <v>34912</v>
      </c>
      <c r="AJ76" s="174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4">
        <v>41667.21</v>
      </c>
      <c r="AE77" s="175" t="s">
        <v>295</v>
      </c>
      <c r="AF77" s="175" t="s">
        <v>295</v>
      </c>
      <c r="AG77" s="175" t="s">
        <v>295</v>
      </c>
      <c r="AI77" s="176">
        <v>34943</v>
      </c>
      <c r="AJ77" s="174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4">
        <v>42398.29</v>
      </c>
      <c r="AE78" s="175" t="s">
        <v>295</v>
      </c>
      <c r="AF78" s="175" t="s">
        <v>295</v>
      </c>
      <c r="AG78" s="175" t="s">
        <v>295</v>
      </c>
      <c r="AI78" s="176">
        <v>34973</v>
      </c>
      <c r="AJ78" s="174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4">
        <v>42918.99</v>
      </c>
      <c r="AE79" s="175" t="s">
        <v>295</v>
      </c>
      <c r="AF79" s="175" t="s">
        <v>295</v>
      </c>
      <c r="AG79" s="175" t="s">
        <v>295</v>
      </c>
      <c r="AI79" s="176">
        <v>35004</v>
      </c>
      <c r="AJ79" s="174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4">
        <v>44238.48</v>
      </c>
      <c r="AE80" s="175" t="s">
        <v>295</v>
      </c>
      <c r="AF80" s="175" t="s">
        <v>295</v>
      </c>
      <c r="AG80" s="175" t="s">
        <v>295</v>
      </c>
      <c r="AI80" s="176">
        <v>35034</v>
      </c>
      <c r="AJ80" s="174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4">
        <v>45577.53</v>
      </c>
      <c r="AE81" s="175" t="s">
        <v>295</v>
      </c>
      <c r="AF81" s="175" t="s">
        <v>295</v>
      </c>
      <c r="AG81" s="175" t="s">
        <v>295</v>
      </c>
      <c r="AI81" s="176">
        <v>35065</v>
      </c>
      <c r="AJ81" s="174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4">
        <v>46297.44</v>
      </c>
      <c r="AE82" s="175" t="s">
        <v>295</v>
      </c>
      <c r="AF82" s="175" t="s">
        <v>295</v>
      </c>
      <c r="AG82" s="175" t="s">
        <v>295</v>
      </c>
      <c r="AI82" s="176">
        <v>35096</v>
      </c>
      <c r="AJ82" s="174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4">
        <v>45950.38</v>
      </c>
      <c r="AE83" s="175" t="s">
        <v>295</v>
      </c>
      <c r="AF83" s="175" t="s">
        <v>295</v>
      </c>
      <c r="AG83" s="175" t="s">
        <v>295</v>
      </c>
      <c r="AI83" s="176">
        <v>35125</v>
      </c>
      <c r="AJ83" s="174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4">
        <v>45679.6</v>
      </c>
      <c r="AE84" s="175" t="s">
        <v>295</v>
      </c>
      <c r="AF84" s="175" t="s">
        <v>295</v>
      </c>
      <c r="AG84" s="175" t="s">
        <v>295</v>
      </c>
      <c r="AI84" s="176">
        <v>35156</v>
      </c>
      <c r="AJ84" s="174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4">
        <v>46792.93</v>
      </c>
      <c r="AE85" s="175" t="s">
        <v>295</v>
      </c>
      <c r="AF85" s="175" t="s">
        <v>295</v>
      </c>
      <c r="AG85" s="175" t="s">
        <v>295</v>
      </c>
      <c r="AI85" s="176">
        <v>35186</v>
      </c>
      <c r="AJ85" s="174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4">
        <v>45662.29</v>
      </c>
      <c r="AE86" s="175" t="s">
        <v>295</v>
      </c>
      <c r="AF86" s="175" t="s">
        <v>295</v>
      </c>
      <c r="AG86" s="175" t="s">
        <v>295</v>
      </c>
      <c r="AI86" s="176">
        <v>35217</v>
      </c>
      <c r="AJ86" s="174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4">
        <v>45527.22</v>
      </c>
      <c r="AE87" s="175" t="s">
        <v>295</v>
      </c>
      <c r="AF87" s="175" t="s">
        <v>295</v>
      </c>
      <c r="AG87" s="175" t="s">
        <v>295</v>
      </c>
      <c r="AI87" s="176">
        <v>35247</v>
      </c>
      <c r="AJ87" s="174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4">
        <v>45826.08</v>
      </c>
      <c r="AE88" s="175" t="s">
        <v>295</v>
      </c>
      <c r="AF88" s="175" t="s">
        <v>295</v>
      </c>
      <c r="AG88" s="175" t="s">
        <v>295</v>
      </c>
      <c r="AI88" s="176">
        <v>35278</v>
      </c>
      <c r="AJ88" s="174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4">
        <v>46026.54</v>
      </c>
      <c r="AE89" s="175" t="s">
        <v>295</v>
      </c>
      <c r="AF89" s="175" t="s">
        <v>295</v>
      </c>
      <c r="AG89" s="175" t="s">
        <v>295</v>
      </c>
      <c r="AI89" s="176">
        <v>35309</v>
      </c>
      <c r="AJ89" s="174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4">
        <v>46401.86</v>
      </c>
      <c r="AE90" s="175" t="s">
        <v>295</v>
      </c>
      <c r="AF90" s="175" t="s">
        <v>295</v>
      </c>
      <c r="AG90" s="175" t="s">
        <v>295</v>
      </c>
      <c r="AI90" s="176">
        <v>35339</v>
      </c>
      <c r="AJ90" s="174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4">
        <v>45445.33</v>
      </c>
      <c r="AE91" s="175" t="s">
        <v>295</v>
      </c>
      <c r="AF91" s="175" t="s">
        <v>295</v>
      </c>
      <c r="AG91" s="175" t="s">
        <v>295</v>
      </c>
      <c r="AI91" s="176">
        <v>35370</v>
      </c>
      <c r="AJ91" s="174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4">
        <v>45756.52</v>
      </c>
      <c r="AE92" s="175" t="s">
        <v>295</v>
      </c>
      <c r="AF92" s="175" t="s">
        <v>295</v>
      </c>
      <c r="AG92" s="175" t="s">
        <v>295</v>
      </c>
      <c r="AI92" s="176">
        <v>35400</v>
      </c>
      <c r="AJ92" s="174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4">
        <v>47442.3</v>
      </c>
      <c r="AE93" s="175" t="s">
        <v>295</v>
      </c>
      <c r="AF93" s="175" t="s">
        <v>295</v>
      </c>
      <c r="AG93" s="175" t="s">
        <v>295</v>
      </c>
      <c r="AI93" s="176">
        <v>35431</v>
      </c>
      <c r="AJ93" s="174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4">
        <v>47506.41</v>
      </c>
      <c r="AE94" s="175" t="s">
        <v>295</v>
      </c>
      <c r="AF94" s="175" t="s">
        <v>295</v>
      </c>
      <c r="AG94" s="175" t="s">
        <v>295</v>
      </c>
      <c r="AI94" s="176">
        <v>35462</v>
      </c>
      <c r="AJ94" s="174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4">
        <v>47235.43</v>
      </c>
      <c r="AE95" s="175" t="s">
        <v>295</v>
      </c>
      <c r="AF95" s="175" t="s">
        <v>295</v>
      </c>
      <c r="AG95" s="175" t="s">
        <v>295</v>
      </c>
      <c r="AI95" s="176">
        <v>35490</v>
      </c>
      <c r="AJ95" s="174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4">
        <v>48054.68</v>
      </c>
      <c r="AE96" s="175" t="s">
        <v>295</v>
      </c>
      <c r="AF96" s="175" t="s">
        <v>295</v>
      </c>
      <c r="AG96" s="175" t="s">
        <v>295</v>
      </c>
      <c r="AI96" s="176">
        <v>35521</v>
      </c>
      <c r="AJ96" s="174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4">
        <v>47862.5</v>
      </c>
      <c r="AE97" s="175" t="s">
        <v>295</v>
      </c>
      <c r="AF97" s="175" t="s">
        <v>295</v>
      </c>
      <c r="AG97" s="175" t="s">
        <v>295</v>
      </c>
      <c r="AI97" s="176">
        <v>35551</v>
      </c>
      <c r="AJ97" s="174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4">
        <v>46456.49</v>
      </c>
      <c r="AE98" s="175" t="s">
        <v>295</v>
      </c>
      <c r="AF98" s="175" t="s">
        <v>295</v>
      </c>
      <c r="AG98" s="175" t="s">
        <v>295</v>
      </c>
      <c r="AI98" s="176">
        <v>35582</v>
      </c>
      <c r="AJ98" s="174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4">
        <v>40536.45</v>
      </c>
      <c r="AE99" s="175" t="s">
        <v>295</v>
      </c>
      <c r="AF99" s="175" t="s">
        <v>295</v>
      </c>
      <c r="AG99" s="175" t="s">
        <v>295</v>
      </c>
      <c r="AI99" s="176">
        <v>35612</v>
      </c>
      <c r="AJ99" s="174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4">
        <v>41036.05</v>
      </c>
      <c r="AE100" s="175" t="s">
        <v>295</v>
      </c>
      <c r="AF100" s="175" t="s">
        <v>295</v>
      </c>
      <c r="AG100" s="175" t="s">
        <v>295</v>
      </c>
      <c r="AI100" s="176">
        <v>35643</v>
      </c>
      <c r="AJ100" s="174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4">
        <v>40967.83</v>
      </c>
      <c r="AE101" s="175" t="s">
        <v>295</v>
      </c>
      <c r="AF101" s="175" t="s">
        <v>295</v>
      </c>
      <c r="AG101" s="175" t="s">
        <v>295</v>
      </c>
      <c r="AI101" s="176">
        <v>35674</v>
      </c>
      <c r="AJ101" s="174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4">
        <v>35531.78</v>
      </c>
      <c r="AE102" s="175" t="s">
        <v>295</v>
      </c>
      <c r="AF102" s="175" t="s">
        <v>295</v>
      </c>
      <c r="AG102" s="175" t="s">
        <v>295</v>
      </c>
      <c r="AI102" s="176">
        <v>35704</v>
      </c>
      <c r="AJ102" s="174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4">
        <v>34723.08</v>
      </c>
      <c r="AE103" s="175" t="s">
        <v>295</v>
      </c>
      <c r="AF103" s="175" t="s">
        <v>295</v>
      </c>
      <c r="AG103" s="175" t="s">
        <v>295</v>
      </c>
      <c r="AI103" s="176">
        <v>35735</v>
      </c>
      <c r="AJ103" s="174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4">
        <v>34623.13</v>
      </c>
      <c r="AE104" s="175" t="s">
        <v>295</v>
      </c>
      <c r="AF104" s="175" t="s">
        <v>295</v>
      </c>
      <c r="AG104" s="175" t="s">
        <v>295</v>
      </c>
      <c r="AI104" s="176">
        <v>35765</v>
      </c>
      <c r="AJ104" s="174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4">
        <v>24792.9</v>
      </c>
      <c r="AE105" s="175" t="s">
        <v>295</v>
      </c>
      <c r="AF105" s="175" t="s">
        <v>295</v>
      </c>
      <c r="AG105" s="175" t="s">
        <v>295</v>
      </c>
      <c r="AI105" s="176">
        <v>35796</v>
      </c>
      <c r="AJ105" s="174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4">
        <v>25453.52</v>
      </c>
      <c r="AE106" s="174">
        <v>8888.97</v>
      </c>
      <c r="AF106" s="174">
        <v>15719.6</v>
      </c>
      <c r="AG106" s="175">
        <v>844.95</v>
      </c>
      <c r="AI106" s="176">
        <v>35827</v>
      </c>
      <c r="AJ106" s="174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4">
        <v>25310.75</v>
      </c>
      <c r="AE107" s="174">
        <v>8694.46</v>
      </c>
      <c r="AF107" s="174">
        <v>15733.22</v>
      </c>
      <c r="AG107" s="175">
        <v>883.07</v>
      </c>
      <c r="AI107" s="176">
        <v>35855</v>
      </c>
      <c r="AJ107" s="174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4">
        <v>26025.81</v>
      </c>
      <c r="AE108" s="174">
        <v>8948.72</v>
      </c>
      <c r="AF108" s="174">
        <v>16152.43</v>
      </c>
      <c r="AG108" s="175">
        <v>924.66</v>
      </c>
      <c r="AI108" s="176">
        <v>35886</v>
      </c>
      <c r="AJ108" s="174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4">
        <v>25998.85</v>
      </c>
      <c r="AE109" s="174">
        <v>8636.29</v>
      </c>
      <c r="AF109" s="174">
        <v>16402.88</v>
      </c>
      <c r="AG109" s="175">
        <v>959.68</v>
      </c>
      <c r="AI109" s="176">
        <v>35916</v>
      </c>
      <c r="AJ109" s="174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4">
        <v>26681.85</v>
      </c>
      <c r="AE110" s="174">
        <v>9182.04</v>
      </c>
      <c r="AF110" s="174">
        <v>16522.71</v>
      </c>
      <c r="AG110" s="175">
        <v>977.1</v>
      </c>
      <c r="AI110" s="176">
        <v>35947</v>
      </c>
      <c r="AJ110" s="174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4">
        <v>27704.4</v>
      </c>
      <c r="AE111" s="174">
        <v>9878.71</v>
      </c>
      <c r="AF111" s="174">
        <v>16811.58</v>
      </c>
      <c r="AG111" s="174">
        <v>1014.11</v>
      </c>
      <c r="AI111" s="176">
        <v>35977</v>
      </c>
      <c r="AJ111" s="174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4">
        <v>27177.92</v>
      </c>
      <c r="AE112" s="174">
        <v>9255.3</v>
      </c>
      <c r="AF112" s="174">
        <v>16872.89</v>
      </c>
      <c r="AG112" s="174">
        <v>1049.73</v>
      </c>
      <c r="AI112" s="176">
        <v>36008</v>
      </c>
      <c r="AJ112" s="174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4">
        <v>29527.11</v>
      </c>
      <c r="AE113" s="174">
        <v>11241.99</v>
      </c>
      <c r="AF113" s="174">
        <v>17187.86</v>
      </c>
      <c r="AG113" s="174">
        <v>1097.26</v>
      </c>
      <c r="AI113" s="176">
        <v>36039</v>
      </c>
      <c r="AJ113" s="174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4">
        <v>29884.42</v>
      </c>
      <c r="AE114" s="174">
        <v>11811.15</v>
      </c>
      <c r="AF114" s="174">
        <v>16943.31</v>
      </c>
      <c r="AG114" s="174">
        <v>1129.96</v>
      </c>
      <c r="AI114" s="176">
        <v>36069</v>
      </c>
      <c r="AJ114" s="174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4">
        <v>30463.71</v>
      </c>
      <c r="AE115" s="174">
        <v>11824.66</v>
      </c>
      <c r="AF115" s="174">
        <v>17460.66</v>
      </c>
      <c r="AG115" s="174">
        <v>1178.39</v>
      </c>
      <c r="AI115" s="176">
        <v>36100</v>
      </c>
      <c r="AJ115" s="174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4">
        <v>24767.03</v>
      </c>
      <c r="AE116" s="174">
        <v>5867.55</v>
      </c>
      <c r="AF116" s="174">
        <v>17665.79</v>
      </c>
      <c r="AG116" s="174">
        <v>1233.69</v>
      </c>
      <c r="AI116" s="176">
        <v>36130</v>
      </c>
      <c r="AJ116" s="174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4">
        <v>23696.88</v>
      </c>
      <c r="AE117" s="174">
        <v>4570.04</v>
      </c>
      <c r="AF117" s="174">
        <v>17836.01</v>
      </c>
      <c r="AG117" s="174">
        <v>1290.83</v>
      </c>
      <c r="AI117" s="176">
        <v>36161</v>
      </c>
      <c r="AJ117" s="174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4">
        <v>33519.33</v>
      </c>
      <c r="AE118" s="174">
        <v>9976.99</v>
      </c>
      <c r="AF118" s="174">
        <v>22247.52</v>
      </c>
      <c r="AG118" s="174">
        <v>1294.81</v>
      </c>
      <c r="AI118" s="176">
        <v>36192</v>
      </c>
      <c r="AJ118" s="174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4">
        <v>35020.91</v>
      </c>
      <c r="AE119" s="174">
        <v>10461.96</v>
      </c>
      <c r="AF119" s="174">
        <v>23253.62</v>
      </c>
      <c r="AG119" s="174">
        <v>1305.34</v>
      </c>
      <c r="AI119" s="176">
        <v>36220</v>
      </c>
      <c r="AJ119" s="174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4">
        <v>30423.72</v>
      </c>
      <c r="AE120" s="174">
        <v>7777.15</v>
      </c>
      <c r="AF120" s="174">
        <v>21349.95</v>
      </c>
      <c r="AG120" s="174">
        <v>1296.61</v>
      </c>
      <c r="AI120" s="176">
        <v>36251</v>
      </c>
      <c r="AJ120" s="174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4">
        <v>29073.07</v>
      </c>
      <c r="AE121" s="174">
        <v>7503.25</v>
      </c>
      <c r="AF121" s="174">
        <v>20099.1</v>
      </c>
      <c r="AG121" s="174">
        <v>1470.72</v>
      </c>
      <c r="AI121" s="176">
        <v>36281</v>
      </c>
      <c r="AJ121" s="174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4">
        <v>29606.63</v>
      </c>
      <c r="AE122" s="174">
        <v>7648.31</v>
      </c>
      <c r="AF122" s="174">
        <v>20356.25</v>
      </c>
      <c r="AG122" s="174">
        <v>1602.08</v>
      </c>
      <c r="AI122" s="176">
        <v>36312</v>
      </c>
      <c r="AJ122" s="174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4">
        <v>30773.81</v>
      </c>
      <c r="AE123" s="174">
        <v>8289.85</v>
      </c>
      <c r="AF123" s="174">
        <v>20805.58</v>
      </c>
      <c r="AG123" s="174">
        <v>1678.38</v>
      </c>
      <c r="AI123" s="176">
        <v>36342</v>
      </c>
      <c r="AJ123" s="174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4">
        <v>31660.4</v>
      </c>
      <c r="AE124" s="174">
        <v>7663.8</v>
      </c>
      <c r="AF124" s="174">
        <v>22334.64</v>
      </c>
      <c r="AG124" s="174">
        <v>1661.97</v>
      </c>
      <c r="AI124" s="176">
        <v>36373</v>
      </c>
      <c r="AJ124" s="174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4">
        <v>31775.32</v>
      </c>
      <c r="AE125" s="174">
        <v>6836.15</v>
      </c>
      <c r="AF125" s="174">
        <v>23259.45</v>
      </c>
      <c r="AG125" s="174">
        <v>1679.72</v>
      </c>
      <c r="AI125" s="176">
        <v>36404</v>
      </c>
      <c r="AJ125" s="174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4">
        <v>31252.46</v>
      </c>
      <c r="AE126" s="174">
        <v>6398.13</v>
      </c>
      <c r="AF126" s="174">
        <v>23176.4</v>
      </c>
      <c r="AG126" s="174">
        <v>1677.93</v>
      </c>
      <c r="AI126" s="176">
        <v>36434</v>
      </c>
      <c r="AJ126" s="174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4">
        <v>31726.44</v>
      </c>
      <c r="AE127" s="174">
        <v>6484.65</v>
      </c>
      <c r="AF127" s="174">
        <v>23544.11</v>
      </c>
      <c r="AG127" s="174">
        <v>1697.68</v>
      </c>
      <c r="AI127" s="176">
        <v>36465</v>
      </c>
      <c r="AJ127" s="174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4">
        <v>31928.12</v>
      </c>
      <c r="AE128" s="174">
        <v>6199.82</v>
      </c>
      <c r="AF128" s="174">
        <v>24038.85</v>
      </c>
      <c r="AG128" s="174">
        <v>1689.45</v>
      </c>
      <c r="AI128" s="176">
        <v>36495</v>
      </c>
      <c r="AJ128" s="174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4">
        <v>29571.17</v>
      </c>
      <c r="AE129" s="174">
        <v>4545.96</v>
      </c>
      <c r="AF129" s="174">
        <v>23341.38</v>
      </c>
      <c r="AG129" s="174">
        <v>1683.83</v>
      </c>
      <c r="AI129" s="176">
        <v>36526</v>
      </c>
      <c r="AJ129" s="174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4">
        <v>29155.66</v>
      </c>
      <c r="AE130" s="174">
        <v>4051.6</v>
      </c>
      <c r="AF130" s="174">
        <v>23425.72</v>
      </c>
      <c r="AG130" s="174">
        <v>1678.34</v>
      </c>
      <c r="AI130" s="176">
        <v>36557</v>
      </c>
      <c r="AJ130" s="174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4">
        <v>29879.84</v>
      </c>
      <c r="AE131" s="174">
        <v>3896.33</v>
      </c>
      <c r="AF131" s="174">
        <v>24303.03</v>
      </c>
      <c r="AG131" s="174">
        <v>1680.47</v>
      </c>
      <c r="AI131" s="176">
        <v>36586</v>
      </c>
      <c r="AJ131" s="174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4">
        <v>29498.75</v>
      </c>
      <c r="AE132" s="174">
        <v>3505.41</v>
      </c>
      <c r="AF132" s="174">
        <v>24322.82</v>
      </c>
      <c r="AG132" s="174">
        <v>1670.52</v>
      </c>
      <c r="AI132" s="176">
        <v>36617</v>
      </c>
      <c r="AJ132" s="174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4">
        <v>29875.53</v>
      </c>
      <c r="AE133" s="174">
        <v>2731.45</v>
      </c>
      <c r="AF133" s="174">
        <v>25467.87</v>
      </c>
      <c r="AG133" s="174">
        <v>1676.21</v>
      </c>
      <c r="AI133" s="176">
        <v>36647</v>
      </c>
      <c r="AJ133" s="174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4">
        <v>29681.91</v>
      </c>
      <c r="AE134" s="174">
        <v>2424.09</v>
      </c>
      <c r="AF134" s="174">
        <v>24840.78</v>
      </c>
      <c r="AG134" s="174">
        <v>2417.04</v>
      </c>
      <c r="AI134" s="176">
        <v>36678</v>
      </c>
      <c r="AJ134" s="174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4">
        <v>30016.24</v>
      </c>
      <c r="AE135" s="174">
        <v>2757.04</v>
      </c>
      <c r="AF135" s="174">
        <v>24838.78</v>
      </c>
      <c r="AG135" s="174">
        <v>2420.42</v>
      </c>
      <c r="AI135" s="176">
        <v>36708</v>
      </c>
      <c r="AJ135" s="174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4">
        <v>29659.52</v>
      </c>
      <c r="AE136" s="174">
        <v>2516.45</v>
      </c>
      <c r="AF136" s="174">
        <v>24655.44</v>
      </c>
      <c r="AG136" s="174">
        <v>2487.64</v>
      </c>
      <c r="AI136" s="176">
        <v>36739</v>
      </c>
      <c r="AJ136" s="174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4">
        <v>28682.56</v>
      </c>
      <c r="AE137" s="174">
        <v>1100.68</v>
      </c>
      <c r="AF137" s="174">
        <v>25039.33</v>
      </c>
      <c r="AG137" s="174">
        <v>2542.55</v>
      </c>
      <c r="AI137" s="176">
        <v>36770</v>
      </c>
      <c r="AJ137" s="174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4">
        <v>27432.38</v>
      </c>
      <c r="AE138" s="175">
        <v>-619.9</v>
      </c>
      <c r="AF138" s="174">
        <v>25498.19</v>
      </c>
      <c r="AG138" s="174">
        <v>2554.09</v>
      </c>
      <c r="AI138" s="176">
        <v>36800</v>
      </c>
      <c r="AJ138" s="174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4">
        <v>26989.18</v>
      </c>
      <c r="AE139" s="174">
        <v>-1578.44</v>
      </c>
      <c r="AF139" s="174">
        <v>26018.21</v>
      </c>
      <c r="AG139" s="174">
        <v>2549.41</v>
      </c>
      <c r="AI139" s="176">
        <v>36831</v>
      </c>
      <c r="AJ139" s="174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4">
        <v>25704.17</v>
      </c>
      <c r="AE140" s="174">
        <v>-3174.7</v>
      </c>
      <c r="AF140" s="174">
        <v>26331.71</v>
      </c>
      <c r="AG140" s="174">
        <v>2547.15</v>
      </c>
      <c r="AI140" s="176">
        <v>36861</v>
      </c>
      <c r="AJ140" s="174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4">
        <v>24873.12</v>
      </c>
      <c r="AE141" s="174">
        <v>-4220.45</v>
      </c>
      <c r="AF141" s="174">
        <v>26538.42</v>
      </c>
      <c r="AG141" s="174">
        <v>2555.16</v>
      </c>
      <c r="AI141" s="176">
        <v>36892</v>
      </c>
      <c r="AJ141" s="174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4">
        <v>25141.26</v>
      </c>
      <c r="AE142" s="174">
        <v>-8352.24</v>
      </c>
      <c r="AF142" s="174">
        <v>30847.44</v>
      </c>
      <c r="AG142" s="174">
        <v>2646.06</v>
      </c>
      <c r="AI142" s="176">
        <v>36923</v>
      </c>
      <c r="AJ142" s="174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4">
        <v>25517.07</v>
      </c>
      <c r="AE143" s="174">
        <v>-8474.67</v>
      </c>
      <c r="AF143" s="174">
        <v>31354.28</v>
      </c>
      <c r="AG143" s="174">
        <v>2637.46</v>
      </c>
      <c r="AI143" s="176">
        <v>36951</v>
      </c>
      <c r="AJ143" s="174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4">
        <v>26507.5</v>
      </c>
      <c r="AE144" s="174">
        <v>-8631.74</v>
      </c>
      <c r="AF144" s="174">
        <v>32511.16</v>
      </c>
      <c r="AG144" s="174">
        <v>2628.08</v>
      </c>
      <c r="AI144" s="176">
        <v>36982</v>
      </c>
      <c r="AJ144" s="174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4">
        <v>26617.41</v>
      </c>
      <c r="AE145" s="174">
        <v>-8735.28</v>
      </c>
      <c r="AF145" s="174">
        <v>32700.98</v>
      </c>
      <c r="AG145" s="174">
        <v>2651.7</v>
      </c>
      <c r="AI145" s="176">
        <v>37012</v>
      </c>
      <c r="AJ145" s="174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4">
        <v>29968.31</v>
      </c>
      <c r="AE146" s="174">
        <v>-6613.6</v>
      </c>
      <c r="AF146" s="174">
        <v>33915.93</v>
      </c>
      <c r="AG146" s="174">
        <v>2665.98</v>
      </c>
      <c r="AI146" s="176">
        <v>37043</v>
      </c>
      <c r="AJ146" s="174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4">
        <v>27459.17</v>
      </c>
      <c r="AE147" s="174">
        <v>-8235.3</v>
      </c>
      <c r="AF147" s="174">
        <v>33035.75</v>
      </c>
      <c r="AG147" s="174">
        <v>2658.72</v>
      </c>
      <c r="AI147" s="176">
        <v>37073</v>
      </c>
      <c r="AJ147" s="174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4">
        <v>28715.84</v>
      </c>
      <c r="AE148" s="174">
        <v>-8048.15</v>
      </c>
      <c r="AF148" s="174">
        <v>34131.84</v>
      </c>
      <c r="AG148" s="174">
        <v>2632.15</v>
      </c>
      <c r="AI148" s="176">
        <v>37104</v>
      </c>
      <c r="AJ148" s="174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4">
        <v>28263.8</v>
      </c>
      <c r="AE149" s="174">
        <v>-9553.58</v>
      </c>
      <c r="AF149" s="174">
        <v>35096.27</v>
      </c>
      <c r="AG149" s="174">
        <v>2721.1</v>
      </c>
      <c r="AI149" s="176">
        <v>37135</v>
      </c>
      <c r="AJ149" s="174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4">
        <v>28270.99</v>
      </c>
      <c r="AE150" s="174">
        <v>-10272.74</v>
      </c>
      <c r="AF150" s="174">
        <v>35832</v>
      </c>
      <c r="AG150" s="174">
        <v>2711.73</v>
      </c>
      <c r="AI150" s="176">
        <v>37165</v>
      </c>
      <c r="AJ150" s="174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4">
        <v>28031.79</v>
      </c>
      <c r="AE151" s="174">
        <v>-10107.55</v>
      </c>
      <c r="AF151" s="174">
        <v>35417.77</v>
      </c>
      <c r="AG151" s="174">
        <v>2721.56</v>
      </c>
      <c r="AI151" s="176">
        <v>37196</v>
      </c>
      <c r="AJ151" s="174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4">
        <v>24708.58</v>
      </c>
      <c r="AE152" s="174">
        <v>-12249.7</v>
      </c>
      <c r="AF152" s="174">
        <v>34245.64</v>
      </c>
      <c r="AG152" s="174">
        <v>2712.64</v>
      </c>
      <c r="AI152" s="176">
        <v>37226</v>
      </c>
      <c r="AJ152" s="174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4">
        <v>19530.38</v>
      </c>
      <c r="AE153" s="174">
        <v>-15601.14</v>
      </c>
      <c r="AF153" s="174">
        <v>32399.54</v>
      </c>
      <c r="AG153" s="174">
        <v>2731.99</v>
      </c>
      <c r="AI153" s="176">
        <v>37257</v>
      </c>
      <c r="AJ153" s="174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4">
        <v>26872.3</v>
      </c>
      <c r="AE154" s="174">
        <v>-9012.81</v>
      </c>
      <c r="AF154" s="174">
        <v>33112.88</v>
      </c>
      <c r="AG154" s="174">
        <v>2772.23</v>
      </c>
      <c r="AI154" s="176">
        <v>37288</v>
      </c>
      <c r="AJ154" s="174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4">
        <v>26511.49</v>
      </c>
      <c r="AE155" s="174">
        <v>-7944.97</v>
      </c>
      <c r="AF155" s="174">
        <v>31723.25</v>
      </c>
      <c r="AG155" s="174">
        <v>2733.2</v>
      </c>
      <c r="AI155" s="176">
        <v>37316</v>
      </c>
      <c r="AJ155" s="174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4">
        <v>26384.76</v>
      </c>
      <c r="AE156" s="174">
        <v>-7579.47</v>
      </c>
      <c r="AF156" s="174">
        <v>31252.94</v>
      </c>
      <c r="AG156" s="174">
        <v>2711.29</v>
      </c>
      <c r="AI156" s="176">
        <v>37347</v>
      </c>
      <c r="AJ156" s="174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4">
        <v>24463.39</v>
      </c>
      <c r="AE157" s="174">
        <v>-9578.86</v>
      </c>
      <c r="AF157" s="174">
        <v>31312.46</v>
      </c>
      <c r="AG157" s="174">
        <v>2729.79</v>
      </c>
      <c r="AI157" s="176">
        <v>37377</v>
      </c>
      <c r="AJ157" s="174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4">
        <v>26687.07</v>
      </c>
      <c r="AE158" s="174">
        <v>-8731.62</v>
      </c>
      <c r="AF158" s="174">
        <v>32630.05</v>
      </c>
      <c r="AG158" s="174">
        <v>2788.65</v>
      </c>
      <c r="AI158" s="176">
        <v>37408</v>
      </c>
      <c r="AJ158" s="174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4">
        <v>27775.43</v>
      </c>
      <c r="AE159" s="174">
        <v>-9244.76</v>
      </c>
      <c r="AF159" s="174">
        <v>34199.18</v>
      </c>
      <c r="AG159" s="174">
        <v>2821.01</v>
      </c>
      <c r="AI159" s="176">
        <v>37438</v>
      </c>
      <c r="AJ159" s="174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4">
        <v>32849.14</v>
      </c>
      <c r="AE160" s="174">
        <v>-7620.25</v>
      </c>
      <c r="AF160" s="174">
        <v>37613.86</v>
      </c>
      <c r="AG160" s="174">
        <v>2855.54</v>
      </c>
      <c r="AI160" s="176">
        <v>37469</v>
      </c>
      <c r="AJ160" s="174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4">
        <v>26785.14</v>
      </c>
      <c r="AE161" s="174">
        <v>-11760.01</v>
      </c>
      <c r="AF161" s="174">
        <v>35662.29</v>
      </c>
      <c r="AG161" s="174">
        <v>2882.85</v>
      </c>
      <c r="AI161" s="176">
        <v>37500</v>
      </c>
      <c r="AJ161" s="174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4">
        <v>30708.82</v>
      </c>
      <c r="AE162" s="174">
        <v>-13175.43</v>
      </c>
      <c r="AF162" s="174">
        <v>40912.32</v>
      </c>
      <c r="AG162" s="174">
        <v>2971.93</v>
      </c>
      <c r="AI162" s="176">
        <v>37530</v>
      </c>
      <c r="AJ162" s="174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4">
        <v>28144.88</v>
      </c>
      <c r="AE163" s="174">
        <v>-14214.48</v>
      </c>
      <c r="AF163" s="174">
        <v>39412.5</v>
      </c>
      <c r="AG163" s="174">
        <v>2946.86</v>
      </c>
      <c r="AI163" s="176">
        <v>37561</v>
      </c>
      <c r="AJ163" s="174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4">
        <v>27542.03</v>
      </c>
      <c r="AE164" s="174">
        <v>-14383.12</v>
      </c>
      <c r="AF164" s="174">
        <v>38955.2</v>
      </c>
      <c r="AG164" s="174">
        <v>2969.95</v>
      </c>
      <c r="AI164" s="176">
        <v>37591</v>
      </c>
      <c r="AJ164" s="174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4">
        <v>27301.61</v>
      </c>
      <c r="AE165" s="174">
        <v>-14002.15</v>
      </c>
      <c r="AF165" s="174">
        <v>38313.33</v>
      </c>
      <c r="AG165" s="174">
        <v>2990.44</v>
      </c>
      <c r="AI165" s="176">
        <v>37622</v>
      </c>
      <c r="AJ165" s="174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4">
        <v>27899.53</v>
      </c>
      <c r="AE166" s="174">
        <v>-12997.76</v>
      </c>
      <c r="AF166" s="174">
        <v>38005.67</v>
      </c>
      <c r="AG166" s="174">
        <v>2891.62</v>
      </c>
      <c r="AI166" s="176">
        <v>37653</v>
      </c>
      <c r="AJ166" s="174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4">
        <v>27786.31</v>
      </c>
      <c r="AE167" s="174">
        <v>-13975.94</v>
      </c>
      <c r="AF167" s="174">
        <v>38834.01</v>
      </c>
      <c r="AG167" s="174">
        <v>2928.24</v>
      </c>
      <c r="AI167" s="176">
        <v>37681</v>
      </c>
      <c r="AJ167" s="174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4">
        <v>25081.41</v>
      </c>
      <c r="AE168" s="174">
        <v>-15377.22</v>
      </c>
      <c r="AF168" s="174">
        <v>37564.37</v>
      </c>
      <c r="AG168" s="174">
        <v>2894.26</v>
      </c>
      <c r="AI168" s="176">
        <v>37712</v>
      </c>
      <c r="AJ168" s="174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4">
        <v>24074.4</v>
      </c>
      <c r="AE169" s="174">
        <v>-13507.47</v>
      </c>
      <c r="AF169" s="174">
        <v>34719.14</v>
      </c>
      <c r="AG169" s="174">
        <v>2862.73</v>
      </c>
      <c r="AI169" s="176">
        <v>37742</v>
      </c>
      <c r="AJ169" s="174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4">
        <v>26897.46</v>
      </c>
      <c r="AE170" s="174">
        <v>-11019.6</v>
      </c>
      <c r="AF170" s="174">
        <v>35016.07</v>
      </c>
      <c r="AG170" s="174">
        <v>2900.99</v>
      </c>
      <c r="AI170" s="177" t="s">
        <v>296</v>
      </c>
      <c r="AJ170" s="177" t="s">
        <v>299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4">
        <v>25072.98</v>
      </c>
      <c r="AE171" s="174">
        <v>-12249.5</v>
      </c>
      <c r="AF171" s="174">
        <v>34406.35</v>
      </c>
      <c r="AG171" s="174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4">
        <v>25008.69</v>
      </c>
      <c r="AE172" s="174">
        <v>-12375.31</v>
      </c>
      <c r="AF172" s="174">
        <v>34450.27</v>
      </c>
      <c r="AG172" s="174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4">
        <v>24472.09</v>
      </c>
      <c r="AE173" s="174">
        <v>-13881.41</v>
      </c>
      <c r="AF173" s="174">
        <v>35389.28</v>
      </c>
      <c r="AG173" s="174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4">
        <v>22199.64</v>
      </c>
      <c r="AE174" s="174">
        <v>-16081.93</v>
      </c>
      <c r="AF174" s="174">
        <v>35318.84</v>
      </c>
      <c r="AG174" s="174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4">
        <v>21529.34</v>
      </c>
      <c r="AE175" s="174">
        <v>-16125.93</v>
      </c>
      <c r="AF175" s="174">
        <v>34663.84</v>
      </c>
      <c r="AG175" s="174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4">
        <v>21465.43</v>
      </c>
      <c r="AE176" s="174">
        <v>-16690.65</v>
      </c>
      <c r="AF176" s="174">
        <v>35147.56</v>
      </c>
      <c r="AG176" s="174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4">
        <v>17678.35</v>
      </c>
      <c r="AE177" s="174">
        <v>-20153.3</v>
      </c>
      <c r="AF177" s="174">
        <v>34819.76</v>
      </c>
      <c r="AG177" s="174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4">
        <v>19934.48</v>
      </c>
      <c r="AE178" s="174">
        <v>-17809.1</v>
      </c>
      <c r="AF178" s="174">
        <v>34704.46</v>
      </c>
      <c r="AG178" s="174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4">
        <v>23421.69</v>
      </c>
      <c r="AE179" s="174">
        <v>-13985.11</v>
      </c>
      <c r="AF179" s="174">
        <v>34398.48</v>
      </c>
      <c r="AG179" s="174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4">
        <v>20644.98</v>
      </c>
      <c r="AE180" s="174">
        <v>-16827.55</v>
      </c>
      <c r="AF180" s="174">
        <v>34446.19</v>
      </c>
      <c r="AG180" s="174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4">
        <v>17583.71</v>
      </c>
      <c r="AE181" s="174">
        <v>-20410.12</v>
      </c>
      <c r="AF181" s="174">
        <v>34940.31</v>
      </c>
      <c r="AG181" s="174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7" t="s">
        <v>299</v>
      </c>
      <c r="AE182" s="177" t="s">
        <v>299</v>
      </c>
      <c r="AF182" s="177" t="s">
        <v>299</v>
      </c>
      <c r="AG182" s="177" t="s">
        <v>299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8.8515625" defaultRowHeight="12.75"/>
  <cols>
    <col min="1" max="12" width="8.8515625" style="0" customWidth="1"/>
    <col min="13" max="13" width="10.8515625" style="0" bestFit="1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49" t="s">
        <v>171</v>
      </c>
      <c r="M2" s="149"/>
      <c r="N2" s="149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0"/>
      <c r="E9" s="151" t="s">
        <v>149</v>
      </c>
      <c r="F9" s="152" t="s">
        <v>148</v>
      </c>
      <c r="G9" s="60"/>
      <c r="H9" s="150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3" t="s">
        <v>166</v>
      </c>
      <c r="P9" s="153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4">
        <v>1995</v>
      </c>
      <c r="E10" s="155">
        <v>18860</v>
      </c>
      <c r="F10" s="156">
        <v>227</v>
      </c>
      <c r="G10" s="60"/>
      <c r="H10" s="154">
        <v>1995</v>
      </c>
      <c r="I10" s="155">
        <v>18860</v>
      </c>
      <c r="J10" s="156">
        <v>227</v>
      </c>
      <c r="K10" s="60"/>
      <c r="L10" s="157">
        <f>I10</f>
        <v>18860</v>
      </c>
      <c r="M10" s="158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4">
        <v>1996</v>
      </c>
      <c r="E11" s="155">
        <v>19084</v>
      </c>
      <c r="F11" s="156">
        <v>231</v>
      </c>
      <c r="G11" s="60"/>
      <c r="H11" s="154">
        <v>1996</v>
      </c>
      <c r="I11" s="155">
        <v>19084</v>
      </c>
      <c r="J11" s="156">
        <v>231</v>
      </c>
      <c r="K11" s="60"/>
      <c r="L11" s="157">
        <f aca="true" t="shared" si="0" ref="L11:L17">I11</f>
        <v>19084</v>
      </c>
      <c r="M11" s="158">
        <f aca="true" t="shared" si="1" ref="M11:M17">$O$3-($O$4*L11)</f>
        <v>219.15920000000003</v>
      </c>
      <c r="N11" s="60"/>
      <c r="O11" s="159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4">
        <v>1997</v>
      </c>
      <c r="E12" s="155">
        <v>20970</v>
      </c>
      <c r="F12" s="156">
        <v>200</v>
      </c>
      <c r="G12" s="60"/>
      <c r="H12" s="154">
        <v>1997</v>
      </c>
      <c r="I12" s="155">
        <v>20970</v>
      </c>
      <c r="J12" s="156">
        <v>200</v>
      </c>
      <c r="K12" s="60"/>
      <c r="L12" s="157">
        <f t="shared" si="0"/>
        <v>20970</v>
      </c>
      <c r="M12" s="158">
        <f t="shared" si="1"/>
        <v>207.46600000000004</v>
      </c>
      <c r="N12" s="60"/>
      <c r="O12" s="159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4">
        <v>1998</v>
      </c>
      <c r="E13" s="155">
        <v>23499</v>
      </c>
      <c r="F13" s="156">
        <v>185</v>
      </c>
      <c r="G13" s="60"/>
      <c r="H13" s="154">
        <v>1999</v>
      </c>
      <c r="I13" s="155">
        <v>21773</v>
      </c>
      <c r="J13" s="156">
        <v>201</v>
      </c>
      <c r="K13" s="60"/>
      <c r="L13" s="157">
        <f t="shared" si="0"/>
        <v>21773</v>
      </c>
      <c r="M13" s="158">
        <f t="shared" si="1"/>
        <v>202.48740000000004</v>
      </c>
      <c r="N13" s="60"/>
      <c r="O13" s="159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4">
        <v>1999</v>
      </c>
      <c r="E14" s="155">
        <v>21773</v>
      </c>
      <c r="F14" s="156">
        <v>201</v>
      </c>
      <c r="G14" s="60"/>
      <c r="H14" s="154">
        <v>2000</v>
      </c>
      <c r="I14" s="155">
        <v>22054</v>
      </c>
      <c r="J14" s="156">
        <v>190</v>
      </c>
      <c r="K14" s="60"/>
      <c r="L14" s="157">
        <f t="shared" si="0"/>
        <v>22054</v>
      </c>
      <c r="M14" s="158">
        <f t="shared" si="1"/>
        <v>200.7452</v>
      </c>
      <c r="N14" s="60"/>
      <c r="O14" s="159">
        <f t="shared" si="2"/>
        <v>-1.4681353978650429</v>
      </c>
      <c r="P14" s="160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4">
        <v>2000</v>
      </c>
      <c r="E15" s="155">
        <v>22054</v>
      </c>
      <c r="F15" s="156">
        <v>190</v>
      </c>
      <c r="G15" s="60"/>
      <c r="H15" s="154">
        <v>1998</v>
      </c>
      <c r="I15" s="155">
        <v>23499</v>
      </c>
      <c r="J15" s="156">
        <v>185</v>
      </c>
      <c r="K15" s="60"/>
      <c r="L15" s="157">
        <f t="shared" si="0"/>
        <v>23499</v>
      </c>
      <c r="M15" s="158">
        <f t="shared" si="1"/>
        <v>191.78620000000004</v>
      </c>
      <c r="N15" s="60"/>
      <c r="O15" s="159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4">
        <v>2001</v>
      </c>
      <c r="E16" s="155">
        <v>28065</v>
      </c>
      <c r="F16" s="156">
        <v>183</v>
      </c>
      <c r="G16" s="60"/>
      <c r="H16" s="154">
        <v>2002</v>
      </c>
      <c r="I16" s="155">
        <v>25850</v>
      </c>
      <c r="J16" s="156">
        <v>160</v>
      </c>
      <c r="K16" s="60"/>
      <c r="L16" s="157">
        <f t="shared" si="0"/>
        <v>25850</v>
      </c>
      <c r="M16" s="158">
        <f t="shared" si="1"/>
        <v>177.21000000000004</v>
      </c>
      <c r="N16" s="60"/>
      <c r="O16" s="159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4">
        <v>2002</v>
      </c>
      <c r="E17" s="155">
        <v>25850</v>
      </c>
      <c r="F17" s="156">
        <v>160</v>
      </c>
      <c r="G17" s="60"/>
      <c r="H17" s="154">
        <v>2001</v>
      </c>
      <c r="I17" s="155">
        <v>28065</v>
      </c>
      <c r="J17" s="156">
        <v>183</v>
      </c>
      <c r="K17" s="60"/>
      <c r="L17" s="157">
        <f t="shared" si="0"/>
        <v>28065</v>
      </c>
      <c r="M17" s="158">
        <f t="shared" si="1"/>
        <v>163.47700000000003</v>
      </c>
      <c r="N17" s="60"/>
      <c r="O17" s="159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1" t="s">
        <v>287</v>
      </c>
      <c r="E18" s="162">
        <v>22519</v>
      </c>
      <c r="F18" s="156">
        <v>197.2</v>
      </c>
      <c r="G18" s="60"/>
      <c r="H18" s="161" t="s">
        <v>287</v>
      </c>
      <c r="I18" s="162">
        <v>22519</v>
      </c>
      <c r="J18" s="156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2" width="10.00390625" style="0" bestFit="1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2021-04-23T18:36:32Z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