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svg" ContentType="image/svg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5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User\Desktop\RCC8400_Risco\Aula 3\"/>
    </mc:Choice>
  </mc:AlternateContent>
  <xr:revisionPtr revIDLastSave="0" documentId="13_ncr:1_{CCCB6897-F0BB-4D38-A311-8E0E34CF4735}" xr6:coauthVersionLast="47" xr6:coauthVersionMax="47" xr10:uidLastSave="{00000000-0000-0000-0000-000000000000}"/>
  <bookViews>
    <workbookView xWindow="20370" yWindow="-120" windowWidth="20730" windowHeight="11160" xr2:uid="{9F9C3D7B-EA9A-4AE8-87AA-ACFC8EC2E331}"/>
  </bookViews>
  <sheets>
    <sheet name="Nível de Confiança" sheetId="1" r:id="rId1"/>
    <sheet name="VaR_Correl(0.60)" sheetId="6" r:id="rId2"/>
    <sheet name="VaR Marginal" sheetId="2" r:id="rId3"/>
    <sheet name="Monte Carlo" sheetId="5" r:id="rId4"/>
    <sheet name="Monte Carlo 2" sheetId="8" r:id="rId5"/>
    <sheet name="CVaR" sheetId="3" r:id="rId6"/>
    <sheet name="RAROC" sheetId="4" r:id="rId7"/>
    <sheet name="Backtesting" sheetId="7" r:id="rId8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12" i="4" l="1"/>
  <c r="B11" i="4"/>
  <c r="B9" i="4"/>
  <c r="B8" i="4"/>
  <c r="B6" i="4"/>
  <c r="B5" i="4"/>
  <c r="E23" i="8"/>
  <c r="E24" i="8"/>
  <c r="J24" i="8" s="1"/>
  <c r="E25" i="8"/>
  <c r="J25" i="8" s="1"/>
  <c r="E26" i="8"/>
  <c r="J26" i="8" s="1"/>
  <c r="E27" i="8"/>
  <c r="E28" i="8"/>
  <c r="J28" i="8" s="1"/>
  <c r="E29" i="8"/>
  <c r="J29" i="8" s="1"/>
  <c r="E30" i="8"/>
  <c r="J30" i="8" s="1"/>
  <c r="E31" i="8"/>
  <c r="E32" i="8"/>
  <c r="J32" i="8" s="1"/>
  <c r="E33" i="8"/>
  <c r="J33" i="8" s="1"/>
  <c r="E34" i="8"/>
  <c r="J34" i="8" s="1"/>
  <c r="E35" i="8"/>
  <c r="E36" i="8"/>
  <c r="J36" i="8" s="1"/>
  <c r="E37" i="8"/>
  <c r="J37" i="8" s="1"/>
  <c r="E38" i="8"/>
  <c r="J38" i="8" s="1"/>
  <c r="E39" i="8"/>
  <c r="E40" i="8"/>
  <c r="J40" i="8" s="1"/>
  <c r="E41" i="8"/>
  <c r="J41" i="8" s="1"/>
  <c r="E42" i="8"/>
  <c r="J42" i="8" s="1"/>
  <c r="E43" i="8"/>
  <c r="E44" i="8"/>
  <c r="E45" i="8"/>
  <c r="J45" i="8" s="1"/>
  <c r="E46" i="8"/>
  <c r="J46" i="8" s="1"/>
  <c r="E47" i="8"/>
  <c r="E48" i="8"/>
  <c r="J48" i="8" s="1"/>
  <c r="E49" i="8"/>
  <c r="J49" i="8" s="1"/>
  <c r="E50" i="8"/>
  <c r="J50" i="8" s="1"/>
  <c r="E51" i="8"/>
  <c r="E52" i="8"/>
  <c r="E53" i="8"/>
  <c r="J53" i="8" s="1"/>
  <c r="E54" i="8"/>
  <c r="J54" i="8" s="1"/>
  <c r="E55" i="8"/>
  <c r="E56" i="8"/>
  <c r="J56" i="8" s="1"/>
  <c r="E57" i="8"/>
  <c r="J57" i="8" s="1"/>
  <c r="E58" i="8"/>
  <c r="J58" i="8" s="1"/>
  <c r="E59" i="8"/>
  <c r="E60" i="8"/>
  <c r="J60" i="8" s="1"/>
  <c r="E61" i="8"/>
  <c r="J61" i="8" s="1"/>
  <c r="E62" i="8"/>
  <c r="J62" i="8" s="1"/>
  <c r="E63" i="8"/>
  <c r="E64" i="8"/>
  <c r="J64" i="8" s="1"/>
  <c r="E65" i="8"/>
  <c r="J65" i="8" s="1"/>
  <c r="E66" i="8"/>
  <c r="J66" i="8" s="1"/>
  <c r="E67" i="8"/>
  <c r="E68" i="8"/>
  <c r="J68" i="8" s="1"/>
  <c r="E69" i="8"/>
  <c r="J69" i="8" s="1"/>
  <c r="E70" i="8"/>
  <c r="J70" i="8" s="1"/>
  <c r="E71" i="8"/>
  <c r="E72" i="8"/>
  <c r="J72" i="8" s="1"/>
  <c r="E73" i="8"/>
  <c r="J73" i="8" s="1"/>
  <c r="E74" i="8"/>
  <c r="J74" i="8" s="1"/>
  <c r="E75" i="8"/>
  <c r="E76" i="8"/>
  <c r="J76" i="8" s="1"/>
  <c r="E77" i="8"/>
  <c r="J77" i="8" s="1"/>
  <c r="E78" i="8"/>
  <c r="J78" i="8" s="1"/>
  <c r="E79" i="8"/>
  <c r="E80" i="8"/>
  <c r="E81" i="8"/>
  <c r="J81" i="8" s="1"/>
  <c r="E82" i="8"/>
  <c r="J82" i="8" s="1"/>
  <c r="E83" i="8"/>
  <c r="E84" i="8"/>
  <c r="J84" i="8" s="1"/>
  <c r="E85" i="8"/>
  <c r="J85" i="8" s="1"/>
  <c r="E86" i="8"/>
  <c r="J86" i="8" s="1"/>
  <c r="E87" i="8"/>
  <c r="E88" i="8"/>
  <c r="J88" i="8" s="1"/>
  <c r="E89" i="8"/>
  <c r="J89" i="8" s="1"/>
  <c r="E90" i="8"/>
  <c r="J90" i="8" s="1"/>
  <c r="E91" i="8"/>
  <c r="E92" i="8"/>
  <c r="J92" i="8" s="1"/>
  <c r="E93" i="8"/>
  <c r="J93" i="8" s="1"/>
  <c r="E94" i="8"/>
  <c r="J94" i="8" s="1"/>
  <c r="E95" i="8"/>
  <c r="E96" i="8"/>
  <c r="J96" i="8" s="1"/>
  <c r="E97" i="8"/>
  <c r="J97" i="8" s="1"/>
  <c r="E98" i="8"/>
  <c r="J98" i="8" s="1"/>
  <c r="E99" i="8"/>
  <c r="E100" i="8"/>
  <c r="J100" i="8" s="1"/>
  <c r="E101" i="8"/>
  <c r="J101" i="8" s="1"/>
  <c r="E102" i="8"/>
  <c r="J102" i="8" s="1"/>
  <c r="E103" i="8"/>
  <c r="E104" i="8"/>
  <c r="J104" i="8" s="1"/>
  <c r="E105" i="8"/>
  <c r="J105" i="8" s="1"/>
  <c r="E106" i="8"/>
  <c r="J106" i="8" s="1"/>
  <c r="E107" i="8"/>
  <c r="E108" i="8"/>
  <c r="E109" i="8"/>
  <c r="J109" i="8" s="1"/>
  <c r="E110" i="8"/>
  <c r="J110" i="8" s="1"/>
  <c r="E111" i="8"/>
  <c r="E112" i="8"/>
  <c r="J112" i="8" s="1"/>
  <c r="E113" i="8"/>
  <c r="J113" i="8" s="1"/>
  <c r="E114" i="8"/>
  <c r="J114" i="8" s="1"/>
  <c r="E115" i="8"/>
  <c r="E116" i="8"/>
  <c r="E117" i="8"/>
  <c r="J117" i="8" s="1"/>
  <c r="E118" i="8"/>
  <c r="J118" i="8" s="1"/>
  <c r="E119" i="8"/>
  <c r="E120" i="8"/>
  <c r="J120" i="8" s="1"/>
  <c r="E121" i="8"/>
  <c r="J121" i="8" s="1"/>
  <c r="E122" i="8"/>
  <c r="J122" i="8" s="1"/>
  <c r="E123" i="8"/>
  <c r="E124" i="8"/>
  <c r="J124" i="8" s="1"/>
  <c r="E125" i="8"/>
  <c r="J125" i="8" s="1"/>
  <c r="E126" i="8"/>
  <c r="J126" i="8" s="1"/>
  <c r="E127" i="8"/>
  <c r="E128" i="8"/>
  <c r="J128" i="8" s="1"/>
  <c r="E129" i="8"/>
  <c r="J129" i="8" s="1"/>
  <c r="E130" i="8"/>
  <c r="J130" i="8" s="1"/>
  <c r="E131" i="8"/>
  <c r="E132" i="8"/>
  <c r="J132" i="8" s="1"/>
  <c r="E133" i="8"/>
  <c r="J133" i="8" s="1"/>
  <c r="E134" i="8"/>
  <c r="J134" i="8" s="1"/>
  <c r="E135" i="8"/>
  <c r="E136" i="8"/>
  <c r="J136" i="8" s="1"/>
  <c r="E137" i="8"/>
  <c r="J137" i="8" s="1"/>
  <c r="E138" i="8"/>
  <c r="J138" i="8" s="1"/>
  <c r="E139" i="8"/>
  <c r="E140" i="8"/>
  <c r="J140" i="8" s="1"/>
  <c r="E141" i="8"/>
  <c r="J141" i="8" s="1"/>
  <c r="E142" i="8"/>
  <c r="J142" i="8" s="1"/>
  <c r="E143" i="8"/>
  <c r="E144" i="8"/>
  <c r="E145" i="8"/>
  <c r="J145" i="8" s="1"/>
  <c r="E146" i="8"/>
  <c r="J146" i="8" s="1"/>
  <c r="E147" i="8"/>
  <c r="E148" i="8"/>
  <c r="J148" i="8" s="1"/>
  <c r="E149" i="8"/>
  <c r="J149" i="8" s="1"/>
  <c r="E150" i="8"/>
  <c r="J150" i="8" s="1"/>
  <c r="E151" i="8"/>
  <c r="E152" i="8"/>
  <c r="J152" i="8" s="1"/>
  <c r="E153" i="8"/>
  <c r="J153" i="8" s="1"/>
  <c r="E154" i="8"/>
  <c r="J154" i="8" s="1"/>
  <c r="E155" i="8"/>
  <c r="E156" i="8"/>
  <c r="J156" i="8" s="1"/>
  <c r="E157" i="8"/>
  <c r="J157" i="8" s="1"/>
  <c r="E158" i="8"/>
  <c r="J158" i="8" s="1"/>
  <c r="E159" i="8"/>
  <c r="E160" i="8"/>
  <c r="J160" i="8" s="1"/>
  <c r="E161" i="8"/>
  <c r="J161" i="8" s="1"/>
  <c r="E162" i="8"/>
  <c r="J162" i="8" s="1"/>
  <c r="E163" i="8"/>
  <c r="E164" i="8"/>
  <c r="J164" i="8" s="1"/>
  <c r="E165" i="8"/>
  <c r="J165" i="8" s="1"/>
  <c r="E166" i="8"/>
  <c r="J166" i="8" s="1"/>
  <c r="E167" i="8"/>
  <c r="E168" i="8"/>
  <c r="J168" i="8" s="1"/>
  <c r="E169" i="8"/>
  <c r="J169" i="8" s="1"/>
  <c r="E170" i="8"/>
  <c r="J170" i="8" s="1"/>
  <c r="E171" i="8"/>
  <c r="E172" i="8"/>
  <c r="E173" i="8"/>
  <c r="J173" i="8" s="1"/>
  <c r="E174" i="8"/>
  <c r="J174" i="8" s="1"/>
  <c r="E175" i="8"/>
  <c r="E176" i="8"/>
  <c r="J176" i="8" s="1"/>
  <c r="E177" i="8"/>
  <c r="J177" i="8" s="1"/>
  <c r="E178" i="8"/>
  <c r="J178" i="8" s="1"/>
  <c r="E179" i="8"/>
  <c r="E180" i="8"/>
  <c r="E181" i="8"/>
  <c r="J181" i="8" s="1"/>
  <c r="E182" i="8"/>
  <c r="J182" i="8" s="1"/>
  <c r="E183" i="8"/>
  <c r="E184" i="8"/>
  <c r="J184" i="8" s="1"/>
  <c r="E185" i="8"/>
  <c r="J185" i="8" s="1"/>
  <c r="E186" i="8"/>
  <c r="J186" i="8" s="1"/>
  <c r="E187" i="8"/>
  <c r="E188" i="8"/>
  <c r="J188" i="8" s="1"/>
  <c r="E189" i="8"/>
  <c r="J189" i="8" s="1"/>
  <c r="E190" i="8"/>
  <c r="J190" i="8" s="1"/>
  <c r="E191" i="8"/>
  <c r="E192" i="8"/>
  <c r="J192" i="8" s="1"/>
  <c r="E193" i="8"/>
  <c r="J193" i="8" s="1"/>
  <c r="E194" i="8"/>
  <c r="J194" i="8" s="1"/>
  <c r="E195" i="8"/>
  <c r="E196" i="8"/>
  <c r="J196" i="8" s="1"/>
  <c r="E197" i="8"/>
  <c r="J197" i="8" s="1"/>
  <c r="E198" i="8"/>
  <c r="J198" i="8" s="1"/>
  <c r="E199" i="8"/>
  <c r="E200" i="8"/>
  <c r="J200" i="8" s="1"/>
  <c r="E201" i="8"/>
  <c r="J201" i="8" s="1"/>
  <c r="E202" i="8"/>
  <c r="J202" i="8" s="1"/>
  <c r="E203" i="8"/>
  <c r="E204" i="8"/>
  <c r="J204" i="8" s="1"/>
  <c r="E205" i="8"/>
  <c r="J205" i="8" s="1"/>
  <c r="E206" i="8"/>
  <c r="J206" i="8" s="1"/>
  <c r="E207" i="8"/>
  <c r="E208" i="8"/>
  <c r="E209" i="8"/>
  <c r="J209" i="8" s="1"/>
  <c r="E210" i="8"/>
  <c r="J210" i="8" s="1"/>
  <c r="E211" i="8"/>
  <c r="E212" i="8"/>
  <c r="J212" i="8" s="1"/>
  <c r="E213" i="8"/>
  <c r="J213" i="8" s="1"/>
  <c r="E214" i="8"/>
  <c r="J214" i="8" s="1"/>
  <c r="E215" i="8"/>
  <c r="E216" i="8"/>
  <c r="J216" i="8" s="1"/>
  <c r="E217" i="8"/>
  <c r="J217" i="8" s="1"/>
  <c r="E218" i="8"/>
  <c r="J218" i="8" s="1"/>
  <c r="E219" i="8"/>
  <c r="E220" i="8"/>
  <c r="J220" i="8" s="1"/>
  <c r="E221" i="8"/>
  <c r="J221" i="8" s="1"/>
  <c r="E222" i="8"/>
  <c r="J222" i="8" s="1"/>
  <c r="E223" i="8"/>
  <c r="E224" i="8"/>
  <c r="J224" i="8" s="1"/>
  <c r="E225" i="8"/>
  <c r="J225" i="8" s="1"/>
  <c r="E226" i="8"/>
  <c r="J226" i="8" s="1"/>
  <c r="E227" i="8"/>
  <c r="E228" i="8"/>
  <c r="J228" i="8" s="1"/>
  <c r="E229" i="8"/>
  <c r="J229" i="8" s="1"/>
  <c r="E230" i="8"/>
  <c r="J230" i="8" s="1"/>
  <c r="E231" i="8"/>
  <c r="E232" i="8"/>
  <c r="J232" i="8" s="1"/>
  <c r="E233" i="8"/>
  <c r="J233" i="8" s="1"/>
  <c r="E234" i="8"/>
  <c r="J234" i="8" s="1"/>
  <c r="E235" i="8"/>
  <c r="E236" i="8"/>
  <c r="E237" i="8"/>
  <c r="J237" i="8" s="1"/>
  <c r="E238" i="8"/>
  <c r="J238" i="8" s="1"/>
  <c r="E239" i="8"/>
  <c r="E240" i="8"/>
  <c r="J240" i="8" s="1"/>
  <c r="E241" i="8"/>
  <c r="J241" i="8" s="1"/>
  <c r="E242" i="8"/>
  <c r="J242" i="8" s="1"/>
  <c r="E243" i="8"/>
  <c r="E244" i="8"/>
  <c r="E245" i="8"/>
  <c r="J245" i="8" s="1"/>
  <c r="E246" i="8"/>
  <c r="J246" i="8" s="1"/>
  <c r="E247" i="8"/>
  <c r="E248" i="8"/>
  <c r="J248" i="8" s="1"/>
  <c r="E249" i="8"/>
  <c r="J249" i="8" s="1"/>
  <c r="E250" i="8"/>
  <c r="J250" i="8" s="1"/>
  <c r="E251" i="8"/>
  <c r="E252" i="8"/>
  <c r="J252" i="8" s="1"/>
  <c r="E253" i="8"/>
  <c r="J253" i="8" s="1"/>
  <c r="E254" i="8"/>
  <c r="J254" i="8" s="1"/>
  <c r="E255" i="8"/>
  <c r="E256" i="8"/>
  <c r="J256" i="8" s="1"/>
  <c r="E257" i="8"/>
  <c r="J257" i="8" s="1"/>
  <c r="E258" i="8"/>
  <c r="J258" i="8" s="1"/>
  <c r="E259" i="8"/>
  <c r="E260" i="8"/>
  <c r="J260" i="8" s="1"/>
  <c r="E261" i="8"/>
  <c r="J261" i="8" s="1"/>
  <c r="E262" i="8"/>
  <c r="J262" i="8" s="1"/>
  <c r="E263" i="8"/>
  <c r="E264" i="8"/>
  <c r="J264" i="8" s="1"/>
  <c r="E265" i="8"/>
  <c r="J265" i="8" s="1"/>
  <c r="E266" i="8"/>
  <c r="J266" i="8" s="1"/>
  <c r="E267" i="8"/>
  <c r="E268" i="8"/>
  <c r="J268" i="8" s="1"/>
  <c r="E269" i="8"/>
  <c r="J269" i="8" s="1"/>
  <c r="E270" i="8"/>
  <c r="J270" i="8" s="1"/>
  <c r="E271" i="8"/>
  <c r="E272" i="8"/>
  <c r="J272" i="8" s="1"/>
  <c r="E273" i="8"/>
  <c r="J273" i="8" s="1"/>
  <c r="E274" i="8"/>
  <c r="E275" i="8"/>
  <c r="E276" i="8"/>
  <c r="J276" i="8" s="1"/>
  <c r="E277" i="8"/>
  <c r="J277" i="8" s="1"/>
  <c r="E278" i="8"/>
  <c r="E279" i="8"/>
  <c r="E280" i="8"/>
  <c r="J280" i="8" s="1"/>
  <c r="E281" i="8"/>
  <c r="E282" i="8"/>
  <c r="E283" i="8"/>
  <c r="E284" i="8"/>
  <c r="J284" i="8" s="1"/>
  <c r="E285" i="8"/>
  <c r="J285" i="8" s="1"/>
  <c r="E286" i="8"/>
  <c r="E287" i="8"/>
  <c r="E288" i="8"/>
  <c r="J288" i="8" s="1"/>
  <c r="E289" i="8"/>
  <c r="J289" i="8" s="1"/>
  <c r="E290" i="8"/>
  <c r="E291" i="8"/>
  <c r="E292" i="8"/>
  <c r="J292" i="8" s="1"/>
  <c r="E293" i="8"/>
  <c r="J293" i="8" s="1"/>
  <c r="E294" i="8"/>
  <c r="E295" i="8"/>
  <c r="E296" i="8"/>
  <c r="J296" i="8" s="1"/>
  <c r="E297" i="8"/>
  <c r="J297" i="8" s="1"/>
  <c r="E298" i="8"/>
  <c r="E299" i="8"/>
  <c r="E300" i="8"/>
  <c r="J300" i="8" s="1"/>
  <c r="E301" i="8"/>
  <c r="J301" i="8" s="1"/>
  <c r="E302" i="8"/>
  <c r="E303" i="8"/>
  <c r="E304" i="8"/>
  <c r="J304" i="8" s="1"/>
  <c r="E305" i="8"/>
  <c r="J305" i="8" s="1"/>
  <c r="E306" i="8"/>
  <c r="E307" i="8"/>
  <c r="E308" i="8"/>
  <c r="J308" i="8" s="1"/>
  <c r="E309" i="8"/>
  <c r="J309" i="8" s="1"/>
  <c r="E310" i="8"/>
  <c r="E311" i="8"/>
  <c r="E312" i="8"/>
  <c r="J312" i="8" s="1"/>
  <c r="E313" i="8"/>
  <c r="J313" i="8" s="1"/>
  <c r="E314" i="8"/>
  <c r="E315" i="8"/>
  <c r="E316" i="8"/>
  <c r="J316" i="8" s="1"/>
  <c r="E317" i="8"/>
  <c r="J317" i="8" s="1"/>
  <c r="E318" i="8"/>
  <c r="E319" i="8"/>
  <c r="E320" i="8"/>
  <c r="J320" i="8" s="1"/>
  <c r="E321" i="8"/>
  <c r="J321" i="8" s="1"/>
  <c r="E322" i="8"/>
  <c r="E323" i="8"/>
  <c r="E324" i="8"/>
  <c r="J324" i="8" s="1"/>
  <c r="E325" i="8"/>
  <c r="J325" i="8" s="1"/>
  <c r="E326" i="8"/>
  <c r="E327" i="8"/>
  <c r="E328" i="8"/>
  <c r="J328" i="8" s="1"/>
  <c r="E329" i="8"/>
  <c r="J329" i="8" s="1"/>
  <c r="E330" i="8"/>
  <c r="E331" i="8"/>
  <c r="E332" i="8"/>
  <c r="J332" i="8" s="1"/>
  <c r="E333" i="8"/>
  <c r="J333" i="8" s="1"/>
  <c r="E334" i="8"/>
  <c r="E335" i="8"/>
  <c r="E336" i="8"/>
  <c r="J336" i="8" s="1"/>
  <c r="E337" i="8"/>
  <c r="J337" i="8" s="1"/>
  <c r="E338" i="8"/>
  <c r="E339" i="8"/>
  <c r="E340" i="8"/>
  <c r="J340" i="8" s="1"/>
  <c r="E341" i="8"/>
  <c r="J341" i="8" s="1"/>
  <c r="E342" i="8"/>
  <c r="E343" i="8"/>
  <c r="E344" i="8"/>
  <c r="J344" i="8" s="1"/>
  <c r="E345" i="8"/>
  <c r="E346" i="8"/>
  <c r="E347" i="8"/>
  <c r="E348" i="8"/>
  <c r="J348" i="8" s="1"/>
  <c r="E349" i="8"/>
  <c r="J349" i="8" s="1"/>
  <c r="E350" i="8"/>
  <c r="E351" i="8"/>
  <c r="E352" i="8"/>
  <c r="J352" i="8" s="1"/>
  <c r="E353" i="8"/>
  <c r="J353" i="8" s="1"/>
  <c r="E354" i="8"/>
  <c r="E355" i="8"/>
  <c r="E356" i="8"/>
  <c r="J356" i="8" s="1"/>
  <c r="E357" i="8"/>
  <c r="J357" i="8" s="1"/>
  <c r="E358" i="8"/>
  <c r="E359" i="8"/>
  <c r="E360" i="8"/>
  <c r="J360" i="8" s="1"/>
  <c r="E361" i="8"/>
  <c r="J361" i="8" s="1"/>
  <c r="E362" i="8"/>
  <c r="E363" i="8"/>
  <c r="E364" i="8"/>
  <c r="J364" i="8" s="1"/>
  <c r="E365" i="8"/>
  <c r="J365" i="8" s="1"/>
  <c r="E366" i="8"/>
  <c r="E367" i="8"/>
  <c r="E368" i="8"/>
  <c r="J368" i="8" s="1"/>
  <c r="E369" i="8"/>
  <c r="J369" i="8" s="1"/>
  <c r="E370" i="8"/>
  <c r="E371" i="8"/>
  <c r="E372" i="8"/>
  <c r="J372" i="8" s="1"/>
  <c r="E373" i="8"/>
  <c r="J373" i="8" s="1"/>
  <c r="E374" i="8"/>
  <c r="E375" i="8"/>
  <c r="E376" i="8"/>
  <c r="J376" i="8" s="1"/>
  <c r="E377" i="8"/>
  <c r="J377" i="8" s="1"/>
  <c r="E378" i="8"/>
  <c r="E379" i="8"/>
  <c r="E380" i="8"/>
  <c r="J380" i="8" s="1"/>
  <c r="E381" i="8"/>
  <c r="J381" i="8" s="1"/>
  <c r="E382" i="8"/>
  <c r="E383" i="8"/>
  <c r="E384" i="8"/>
  <c r="J384" i="8" s="1"/>
  <c r="E385" i="8"/>
  <c r="J385" i="8" s="1"/>
  <c r="E386" i="8"/>
  <c r="E387" i="8"/>
  <c r="E388" i="8"/>
  <c r="J388" i="8" s="1"/>
  <c r="E389" i="8"/>
  <c r="J389" i="8" s="1"/>
  <c r="E390" i="8"/>
  <c r="E391" i="8"/>
  <c r="E392" i="8"/>
  <c r="J392" i="8" s="1"/>
  <c r="E393" i="8"/>
  <c r="J393" i="8" s="1"/>
  <c r="E394" i="8"/>
  <c r="E395" i="8"/>
  <c r="E396" i="8"/>
  <c r="J396" i="8" s="1"/>
  <c r="E397" i="8"/>
  <c r="J397" i="8" s="1"/>
  <c r="E398" i="8"/>
  <c r="E399" i="8"/>
  <c r="E400" i="8"/>
  <c r="J400" i="8" s="1"/>
  <c r="E401" i="8"/>
  <c r="J401" i="8" s="1"/>
  <c r="E402" i="8"/>
  <c r="E403" i="8"/>
  <c r="E404" i="8"/>
  <c r="J404" i="8" s="1"/>
  <c r="E405" i="8"/>
  <c r="J405" i="8" s="1"/>
  <c r="E406" i="8"/>
  <c r="E407" i="8"/>
  <c r="E408" i="8"/>
  <c r="J408" i="8" s="1"/>
  <c r="E409" i="8"/>
  <c r="E410" i="8"/>
  <c r="E411" i="8"/>
  <c r="E412" i="8"/>
  <c r="J412" i="8" s="1"/>
  <c r="E413" i="8"/>
  <c r="J413" i="8" s="1"/>
  <c r="E414" i="8"/>
  <c r="E415" i="8"/>
  <c r="E416" i="8"/>
  <c r="J416" i="8" s="1"/>
  <c r="E417" i="8"/>
  <c r="J417" i="8" s="1"/>
  <c r="E418" i="8"/>
  <c r="E419" i="8"/>
  <c r="E420" i="8"/>
  <c r="J420" i="8" s="1"/>
  <c r="E421" i="8"/>
  <c r="J421" i="8" s="1"/>
  <c r="E422" i="8"/>
  <c r="E423" i="8"/>
  <c r="E424" i="8"/>
  <c r="J424" i="8" s="1"/>
  <c r="E425" i="8"/>
  <c r="J425" i="8" s="1"/>
  <c r="E426" i="8"/>
  <c r="E427" i="8"/>
  <c r="E428" i="8"/>
  <c r="J428" i="8" s="1"/>
  <c r="E429" i="8"/>
  <c r="J429" i="8" s="1"/>
  <c r="E430" i="8"/>
  <c r="E431" i="8"/>
  <c r="E432" i="8"/>
  <c r="J432" i="8" s="1"/>
  <c r="E433" i="8"/>
  <c r="J433" i="8" s="1"/>
  <c r="E434" i="8"/>
  <c r="E435" i="8"/>
  <c r="E436" i="8"/>
  <c r="J436" i="8" s="1"/>
  <c r="E437" i="8"/>
  <c r="J437" i="8" s="1"/>
  <c r="E438" i="8"/>
  <c r="E439" i="8"/>
  <c r="E440" i="8"/>
  <c r="J440" i="8" s="1"/>
  <c r="E441" i="8"/>
  <c r="J441" i="8" s="1"/>
  <c r="E442" i="8"/>
  <c r="E443" i="8"/>
  <c r="E444" i="8"/>
  <c r="J444" i="8" s="1"/>
  <c r="E445" i="8"/>
  <c r="J445" i="8" s="1"/>
  <c r="E446" i="8"/>
  <c r="E447" i="8"/>
  <c r="E448" i="8"/>
  <c r="J448" i="8" s="1"/>
  <c r="E449" i="8"/>
  <c r="J449" i="8" s="1"/>
  <c r="E450" i="8"/>
  <c r="E451" i="8"/>
  <c r="E452" i="8"/>
  <c r="J452" i="8" s="1"/>
  <c r="E453" i="8"/>
  <c r="J453" i="8" s="1"/>
  <c r="E454" i="8"/>
  <c r="E455" i="8"/>
  <c r="E456" i="8"/>
  <c r="J456" i="8" s="1"/>
  <c r="E457" i="8"/>
  <c r="J457" i="8" s="1"/>
  <c r="E458" i="8"/>
  <c r="E459" i="8"/>
  <c r="E460" i="8"/>
  <c r="J460" i="8" s="1"/>
  <c r="E461" i="8"/>
  <c r="J461" i="8" s="1"/>
  <c r="E462" i="8"/>
  <c r="E463" i="8"/>
  <c r="E464" i="8"/>
  <c r="J464" i="8" s="1"/>
  <c r="E465" i="8"/>
  <c r="J465" i="8" s="1"/>
  <c r="E466" i="8"/>
  <c r="E467" i="8"/>
  <c r="E468" i="8"/>
  <c r="J468" i="8" s="1"/>
  <c r="E469" i="8"/>
  <c r="J469" i="8" s="1"/>
  <c r="E470" i="8"/>
  <c r="E471" i="8"/>
  <c r="E472" i="8"/>
  <c r="J472" i="8" s="1"/>
  <c r="E473" i="8"/>
  <c r="E474" i="8"/>
  <c r="E475" i="8"/>
  <c r="E476" i="8"/>
  <c r="J476" i="8" s="1"/>
  <c r="E477" i="8"/>
  <c r="J477" i="8" s="1"/>
  <c r="E478" i="8"/>
  <c r="E479" i="8"/>
  <c r="E480" i="8"/>
  <c r="J480" i="8" s="1"/>
  <c r="E481" i="8"/>
  <c r="J481" i="8" s="1"/>
  <c r="E482" i="8"/>
  <c r="E483" i="8"/>
  <c r="E484" i="8"/>
  <c r="J484" i="8" s="1"/>
  <c r="E485" i="8"/>
  <c r="J485" i="8" s="1"/>
  <c r="E486" i="8"/>
  <c r="E487" i="8"/>
  <c r="E488" i="8"/>
  <c r="J488" i="8" s="1"/>
  <c r="E489" i="8"/>
  <c r="J489" i="8" s="1"/>
  <c r="E490" i="8"/>
  <c r="E491" i="8"/>
  <c r="E492" i="8"/>
  <c r="J492" i="8" s="1"/>
  <c r="E493" i="8"/>
  <c r="J493" i="8" s="1"/>
  <c r="E494" i="8"/>
  <c r="E495" i="8"/>
  <c r="E496" i="8"/>
  <c r="J496" i="8" s="1"/>
  <c r="E497" i="8"/>
  <c r="J497" i="8" s="1"/>
  <c r="E498" i="8"/>
  <c r="E499" i="8"/>
  <c r="E500" i="8"/>
  <c r="J500" i="8" s="1"/>
  <c r="E501" i="8"/>
  <c r="J501" i="8" s="1"/>
  <c r="E502" i="8"/>
  <c r="E503" i="8"/>
  <c r="E504" i="8"/>
  <c r="J504" i="8" s="1"/>
  <c r="E505" i="8"/>
  <c r="J505" i="8" s="1"/>
  <c r="E506" i="8"/>
  <c r="E507" i="8"/>
  <c r="E508" i="8"/>
  <c r="J508" i="8" s="1"/>
  <c r="E509" i="8"/>
  <c r="J509" i="8" s="1"/>
  <c r="E510" i="8"/>
  <c r="E511" i="8"/>
  <c r="E512" i="8"/>
  <c r="J512" i="8" s="1"/>
  <c r="E513" i="8"/>
  <c r="J513" i="8" s="1"/>
  <c r="E514" i="8"/>
  <c r="E515" i="8"/>
  <c r="E516" i="8"/>
  <c r="J516" i="8" s="1"/>
  <c r="E517" i="8"/>
  <c r="J517" i="8" s="1"/>
  <c r="E518" i="8"/>
  <c r="E519" i="8"/>
  <c r="E520" i="8"/>
  <c r="J520" i="8" s="1"/>
  <c r="E521" i="8"/>
  <c r="J521" i="8" s="1"/>
  <c r="E522" i="8"/>
  <c r="E523" i="8"/>
  <c r="E524" i="8"/>
  <c r="J524" i="8" s="1"/>
  <c r="E525" i="8"/>
  <c r="J525" i="8" s="1"/>
  <c r="E526" i="8"/>
  <c r="E527" i="8"/>
  <c r="E528" i="8"/>
  <c r="J528" i="8" s="1"/>
  <c r="E529" i="8"/>
  <c r="J529" i="8" s="1"/>
  <c r="E530" i="8"/>
  <c r="E531" i="8"/>
  <c r="E532" i="8"/>
  <c r="J532" i="8" s="1"/>
  <c r="E533" i="8"/>
  <c r="J533" i="8" s="1"/>
  <c r="E534" i="8"/>
  <c r="E535" i="8"/>
  <c r="E536" i="8"/>
  <c r="J536" i="8" s="1"/>
  <c r="E537" i="8"/>
  <c r="E538" i="8"/>
  <c r="E539" i="8"/>
  <c r="E540" i="8"/>
  <c r="J540" i="8" s="1"/>
  <c r="E541" i="8"/>
  <c r="J541" i="8" s="1"/>
  <c r="E542" i="8"/>
  <c r="E543" i="8"/>
  <c r="E544" i="8"/>
  <c r="J544" i="8" s="1"/>
  <c r="E545" i="8"/>
  <c r="J545" i="8" s="1"/>
  <c r="E546" i="8"/>
  <c r="E547" i="8"/>
  <c r="E548" i="8"/>
  <c r="J548" i="8" s="1"/>
  <c r="E549" i="8"/>
  <c r="J549" i="8" s="1"/>
  <c r="E550" i="8"/>
  <c r="E551" i="8"/>
  <c r="E552" i="8"/>
  <c r="J552" i="8" s="1"/>
  <c r="E553" i="8"/>
  <c r="J553" i="8" s="1"/>
  <c r="E554" i="8"/>
  <c r="E555" i="8"/>
  <c r="E556" i="8"/>
  <c r="J556" i="8" s="1"/>
  <c r="E557" i="8"/>
  <c r="J557" i="8" s="1"/>
  <c r="E558" i="8"/>
  <c r="E559" i="8"/>
  <c r="E560" i="8"/>
  <c r="J560" i="8" s="1"/>
  <c r="E561" i="8"/>
  <c r="J561" i="8" s="1"/>
  <c r="E562" i="8"/>
  <c r="E563" i="8"/>
  <c r="E564" i="8"/>
  <c r="J564" i="8" s="1"/>
  <c r="E565" i="8"/>
  <c r="J565" i="8" s="1"/>
  <c r="E566" i="8"/>
  <c r="E567" i="8"/>
  <c r="E568" i="8"/>
  <c r="J568" i="8" s="1"/>
  <c r="E569" i="8"/>
  <c r="J569" i="8" s="1"/>
  <c r="E570" i="8"/>
  <c r="E571" i="8"/>
  <c r="E572" i="8"/>
  <c r="J572" i="8" s="1"/>
  <c r="E573" i="8"/>
  <c r="J573" i="8" s="1"/>
  <c r="E574" i="8"/>
  <c r="E575" i="8"/>
  <c r="E576" i="8"/>
  <c r="J576" i="8" s="1"/>
  <c r="E577" i="8"/>
  <c r="J577" i="8" s="1"/>
  <c r="E578" i="8"/>
  <c r="E579" i="8"/>
  <c r="E580" i="8"/>
  <c r="J580" i="8" s="1"/>
  <c r="E581" i="8"/>
  <c r="J581" i="8" s="1"/>
  <c r="E582" i="8"/>
  <c r="E583" i="8"/>
  <c r="E584" i="8"/>
  <c r="J584" i="8" s="1"/>
  <c r="E585" i="8"/>
  <c r="J585" i="8" s="1"/>
  <c r="E586" i="8"/>
  <c r="E587" i="8"/>
  <c r="E588" i="8"/>
  <c r="J588" i="8" s="1"/>
  <c r="E589" i="8"/>
  <c r="J589" i="8" s="1"/>
  <c r="E590" i="8"/>
  <c r="E591" i="8"/>
  <c r="E592" i="8"/>
  <c r="J592" i="8" s="1"/>
  <c r="E593" i="8"/>
  <c r="J593" i="8" s="1"/>
  <c r="E594" i="8"/>
  <c r="E595" i="8"/>
  <c r="E596" i="8"/>
  <c r="J596" i="8" s="1"/>
  <c r="E597" i="8"/>
  <c r="J597" i="8" s="1"/>
  <c r="E598" i="8"/>
  <c r="E599" i="8"/>
  <c r="E600" i="8"/>
  <c r="J600" i="8" s="1"/>
  <c r="E601" i="8"/>
  <c r="J601" i="8" s="1"/>
  <c r="E602" i="8"/>
  <c r="E603" i="8"/>
  <c r="E604" i="8"/>
  <c r="E605" i="8"/>
  <c r="J605" i="8" s="1"/>
  <c r="E606" i="8"/>
  <c r="E607" i="8"/>
  <c r="E608" i="8"/>
  <c r="J608" i="8" s="1"/>
  <c r="E609" i="8"/>
  <c r="J609" i="8" s="1"/>
  <c r="E610" i="8"/>
  <c r="E611" i="8"/>
  <c r="E612" i="8"/>
  <c r="J612" i="8" s="1"/>
  <c r="E613" i="8"/>
  <c r="J613" i="8" s="1"/>
  <c r="E614" i="8"/>
  <c r="E615" i="8"/>
  <c r="E616" i="8"/>
  <c r="J616" i="8" s="1"/>
  <c r="E617" i="8"/>
  <c r="J617" i="8" s="1"/>
  <c r="E618" i="8"/>
  <c r="E619" i="8"/>
  <c r="E620" i="8"/>
  <c r="E621" i="8"/>
  <c r="J621" i="8" s="1"/>
  <c r="E622" i="8"/>
  <c r="E623" i="8"/>
  <c r="E624" i="8"/>
  <c r="J624" i="8" s="1"/>
  <c r="E625" i="8"/>
  <c r="J625" i="8" s="1"/>
  <c r="E626" i="8"/>
  <c r="E627" i="8"/>
  <c r="E628" i="8"/>
  <c r="J628" i="8" s="1"/>
  <c r="E629" i="8"/>
  <c r="J629" i="8" s="1"/>
  <c r="E630" i="8"/>
  <c r="E631" i="8"/>
  <c r="E632" i="8"/>
  <c r="J632" i="8" s="1"/>
  <c r="E633" i="8"/>
  <c r="J633" i="8" s="1"/>
  <c r="E634" i="8"/>
  <c r="E635" i="8"/>
  <c r="E636" i="8"/>
  <c r="E637" i="8"/>
  <c r="J637" i="8" s="1"/>
  <c r="E638" i="8"/>
  <c r="E639" i="8"/>
  <c r="E640" i="8"/>
  <c r="J640" i="8" s="1"/>
  <c r="E641" i="8"/>
  <c r="J641" i="8" s="1"/>
  <c r="E642" i="8"/>
  <c r="E643" i="8"/>
  <c r="E644" i="8"/>
  <c r="J644" i="8" s="1"/>
  <c r="E645" i="8"/>
  <c r="J645" i="8" s="1"/>
  <c r="E646" i="8"/>
  <c r="E647" i="8"/>
  <c r="E648" i="8"/>
  <c r="J648" i="8" s="1"/>
  <c r="E649" i="8"/>
  <c r="J649" i="8" s="1"/>
  <c r="E650" i="8"/>
  <c r="E651" i="8"/>
  <c r="E652" i="8"/>
  <c r="E653" i="8"/>
  <c r="J653" i="8" s="1"/>
  <c r="E654" i="8"/>
  <c r="E655" i="8"/>
  <c r="E656" i="8"/>
  <c r="J656" i="8" s="1"/>
  <c r="E657" i="8"/>
  <c r="J657" i="8" s="1"/>
  <c r="E658" i="8"/>
  <c r="E659" i="8"/>
  <c r="E660" i="8"/>
  <c r="J660" i="8" s="1"/>
  <c r="E661" i="8"/>
  <c r="J661" i="8" s="1"/>
  <c r="E662" i="8"/>
  <c r="E663" i="8"/>
  <c r="E664" i="8"/>
  <c r="J664" i="8" s="1"/>
  <c r="E665" i="8"/>
  <c r="J665" i="8" s="1"/>
  <c r="E666" i="8"/>
  <c r="E667" i="8"/>
  <c r="E668" i="8"/>
  <c r="E669" i="8"/>
  <c r="J669" i="8" s="1"/>
  <c r="E670" i="8"/>
  <c r="E671" i="8"/>
  <c r="E672" i="8"/>
  <c r="J672" i="8" s="1"/>
  <c r="E673" i="8"/>
  <c r="J673" i="8" s="1"/>
  <c r="E674" i="8"/>
  <c r="E675" i="8"/>
  <c r="E676" i="8"/>
  <c r="J676" i="8" s="1"/>
  <c r="E677" i="8"/>
  <c r="J677" i="8" s="1"/>
  <c r="E678" i="8"/>
  <c r="E679" i="8"/>
  <c r="E680" i="8"/>
  <c r="J680" i="8" s="1"/>
  <c r="E681" i="8"/>
  <c r="J681" i="8" s="1"/>
  <c r="E682" i="8"/>
  <c r="E683" i="8"/>
  <c r="E684" i="8"/>
  <c r="E685" i="8"/>
  <c r="J685" i="8" s="1"/>
  <c r="E686" i="8"/>
  <c r="E687" i="8"/>
  <c r="E688" i="8"/>
  <c r="J688" i="8" s="1"/>
  <c r="E689" i="8"/>
  <c r="J689" i="8" s="1"/>
  <c r="E690" i="8"/>
  <c r="E691" i="8"/>
  <c r="E692" i="8"/>
  <c r="J692" i="8" s="1"/>
  <c r="E693" i="8"/>
  <c r="J693" i="8" s="1"/>
  <c r="E694" i="8"/>
  <c r="E695" i="8"/>
  <c r="E696" i="8"/>
  <c r="J696" i="8" s="1"/>
  <c r="E697" i="8"/>
  <c r="J697" i="8" s="1"/>
  <c r="E698" i="8"/>
  <c r="E699" i="8"/>
  <c r="E700" i="8"/>
  <c r="E701" i="8"/>
  <c r="J701" i="8" s="1"/>
  <c r="E702" i="8"/>
  <c r="E703" i="8"/>
  <c r="E704" i="8"/>
  <c r="J704" i="8" s="1"/>
  <c r="E705" i="8"/>
  <c r="J705" i="8" s="1"/>
  <c r="E706" i="8"/>
  <c r="E707" i="8"/>
  <c r="E708" i="8"/>
  <c r="J708" i="8" s="1"/>
  <c r="E709" i="8"/>
  <c r="J709" i="8" s="1"/>
  <c r="E710" i="8"/>
  <c r="E711" i="8"/>
  <c r="E712" i="8"/>
  <c r="J712" i="8" s="1"/>
  <c r="E713" i="8"/>
  <c r="J713" i="8" s="1"/>
  <c r="E714" i="8"/>
  <c r="E715" i="8"/>
  <c r="E716" i="8"/>
  <c r="E717" i="8"/>
  <c r="J717" i="8" s="1"/>
  <c r="E718" i="8"/>
  <c r="E719" i="8"/>
  <c r="E720" i="8"/>
  <c r="J720" i="8" s="1"/>
  <c r="E721" i="8"/>
  <c r="J721" i="8" s="1"/>
  <c r="E722" i="8"/>
  <c r="E723" i="8"/>
  <c r="E724" i="8"/>
  <c r="J724" i="8" s="1"/>
  <c r="E725" i="8"/>
  <c r="J725" i="8" s="1"/>
  <c r="E726" i="8"/>
  <c r="E727" i="8"/>
  <c r="E728" i="8"/>
  <c r="J728" i="8" s="1"/>
  <c r="E729" i="8"/>
  <c r="J729" i="8" s="1"/>
  <c r="E730" i="8"/>
  <c r="E731" i="8"/>
  <c r="E732" i="8"/>
  <c r="E733" i="8"/>
  <c r="J733" i="8" s="1"/>
  <c r="E734" i="8"/>
  <c r="E735" i="8"/>
  <c r="E736" i="8"/>
  <c r="J736" i="8" s="1"/>
  <c r="E737" i="8"/>
  <c r="J737" i="8" s="1"/>
  <c r="E738" i="8"/>
  <c r="E739" i="8"/>
  <c r="E740" i="8"/>
  <c r="J740" i="8" s="1"/>
  <c r="E741" i="8"/>
  <c r="J741" i="8" s="1"/>
  <c r="E742" i="8"/>
  <c r="E743" i="8"/>
  <c r="E744" i="8"/>
  <c r="J744" i="8" s="1"/>
  <c r="E745" i="8"/>
  <c r="J745" i="8" s="1"/>
  <c r="E746" i="8"/>
  <c r="E747" i="8"/>
  <c r="E748" i="8"/>
  <c r="E749" i="8"/>
  <c r="J749" i="8" s="1"/>
  <c r="E750" i="8"/>
  <c r="E751" i="8"/>
  <c r="E752" i="8"/>
  <c r="J752" i="8" s="1"/>
  <c r="E753" i="8"/>
  <c r="J753" i="8" s="1"/>
  <c r="E754" i="8"/>
  <c r="E755" i="8"/>
  <c r="E756" i="8"/>
  <c r="J756" i="8" s="1"/>
  <c r="E757" i="8"/>
  <c r="J757" i="8" s="1"/>
  <c r="E758" i="8"/>
  <c r="E759" i="8"/>
  <c r="E760" i="8"/>
  <c r="J760" i="8" s="1"/>
  <c r="E761" i="8"/>
  <c r="J761" i="8" s="1"/>
  <c r="E762" i="8"/>
  <c r="E763" i="8"/>
  <c r="E764" i="8"/>
  <c r="E765" i="8"/>
  <c r="J765" i="8" s="1"/>
  <c r="E766" i="8"/>
  <c r="E767" i="8"/>
  <c r="E768" i="8"/>
  <c r="J768" i="8" s="1"/>
  <c r="E769" i="8"/>
  <c r="J769" i="8" s="1"/>
  <c r="E770" i="8"/>
  <c r="E771" i="8"/>
  <c r="E772" i="8"/>
  <c r="J772" i="8" s="1"/>
  <c r="E773" i="8"/>
  <c r="J773" i="8" s="1"/>
  <c r="E774" i="8"/>
  <c r="E775" i="8"/>
  <c r="E776" i="8"/>
  <c r="J776" i="8" s="1"/>
  <c r="E777" i="8"/>
  <c r="J777" i="8" s="1"/>
  <c r="E778" i="8"/>
  <c r="E779" i="8"/>
  <c r="E780" i="8"/>
  <c r="E781" i="8"/>
  <c r="J781" i="8" s="1"/>
  <c r="E782" i="8"/>
  <c r="E783" i="8"/>
  <c r="E784" i="8"/>
  <c r="J784" i="8" s="1"/>
  <c r="E785" i="8"/>
  <c r="J785" i="8" s="1"/>
  <c r="E786" i="8"/>
  <c r="E787" i="8"/>
  <c r="E788" i="8"/>
  <c r="J788" i="8" s="1"/>
  <c r="E789" i="8"/>
  <c r="J789" i="8" s="1"/>
  <c r="E790" i="8"/>
  <c r="E791" i="8"/>
  <c r="E792" i="8"/>
  <c r="J792" i="8" s="1"/>
  <c r="E793" i="8"/>
  <c r="J793" i="8" s="1"/>
  <c r="E794" i="8"/>
  <c r="E795" i="8"/>
  <c r="E796" i="8"/>
  <c r="E797" i="8"/>
  <c r="J797" i="8" s="1"/>
  <c r="E798" i="8"/>
  <c r="E799" i="8"/>
  <c r="E800" i="8"/>
  <c r="J800" i="8" s="1"/>
  <c r="E801" i="8"/>
  <c r="J801" i="8" s="1"/>
  <c r="E802" i="8"/>
  <c r="E803" i="8"/>
  <c r="E804" i="8"/>
  <c r="J804" i="8" s="1"/>
  <c r="E805" i="8"/>
  <c r="J805" i="8" s="1"/>
  <c r="E806" i="8"/>
  <c r="E807" i="8"/>
  <c r="E808" i="8"/>
  <c r="J808" i="8" s="1"/>
  <c r="E809" i="8"/>
  <c r="J809" i="8" s="1"/>
  <c r="E810" i="8"/>
  <c r="E811" i="8"/>
  <c r="E812" i="8"/>
  <c r="E813" i="8"/>
  <c r="J813" i="8" s="1"/>
  <c r="E814" i="8"/>
  <c r="E815" i="8"/>
  <c r="E816" i="8"/>
  <c r="J816" i="8" s="1"/>
  <c r="E817" i="8"/>
  <c r="J817" i="8" s="1"/>
  <c r="E818" i="8"/>
  <c r="E819" i="8"/>
  <c r="E820" i="8"/>
  <c r="J820" i="8" s="1"/>
  <c r="E821" i="8"/>
  <c r="J821" i="8" s="1"/>
  <c r="E822" i="8"/>
  <c r="E823" i="8"/>
  <c r="E824" i="8"/>
  <c r="J824" i="8" s="1"/>
  <c r="E825" i="8"/>
  <c r="J825" i="8" s="1"/>
  <c r="E826" i="8"/>
  <c r="E827" i="8"/>
  <c r="E828" i="8"/>
  <c r="E829" i="8"/>
  <c r="J829" i="8" s="1"/>
  <c r="E830" i="8"/>
  <c r="E831" i="8"/>
  <c r="E832" i="8"/>
  <c r="J832" i="8" s="1"/>
  <c r="E833" i="8"/>
  <c r="J833" i="8" s="1"/>
  <c r="E834" i="8"/>
  <c r="E835" i="8"/>
  <c r="E836" i="8"/>
  <c r="J836" i="8" s="1"/>
  <c r="E837" i="8"/>
  <c r="J837" i="8" s="1"/>
  <c r="E838" i="8"/>
  <c r="E839" i="8"/>
  <c r="E840" i="8"/>
  <c r="J840" i="8" s="1"/>
  <c r="E841" i="8"/>
  <c r="J841" i="8" s="1"/>
  <c r="E842" i="8"/>
  <c r="E843" i="8"/>
  <c r="E844" i="8"/>
  <c r="E845" i="8"/>
  <c r="J845" i="8" s="1"/>
  <c r="E846" i="8"/>
  <c r="E847" i="8"/>
  <c r="E848" i="8"/>
  <c r="J848" i="8" s="1"/>
  <c r="E849" i="8"/>
  <c r="J849" i="8" s="1"/>
  <c r="E850" i="8"/>
  <c r="E851" i="8"/>
  <c r="E852" i="8"/>
  <c r="J852" i="8" s="1"/>
  <c r="E853" i="8"/>
  <c r="J853" i="8" s="1"/>
  <c r="E854" i="8"/>
  <c r="E855" i="8"/>
  <c r="E856" i="8"/>
  <c r="J856" i="8" s="1"/>
  <c r="E857" i="8"/>
  <c r="J857" i="8" s="1"/>
  <c r="E858" i="8"/>
  <c r="E859" i="8"/>
  <c r="E860" i="8"/>
  <c r="E861" i="8"/>
  <c r="J861" i="8" s="1"/>
  <c r="E862" i="8"/>
  <c r="E863" i="8"/>
  <c r="E864" i="8"/>
  <c r="J864" i="8" s="1"/>
  <c r="E865" i="8"/>
  <c r="J865" i="8" s="1"/>
  <c r="E866" i="8"/>
  <c r="E867" i="8"/>
  <c r="E868" i="8"/>
  <c r="J868" i="8" s="1"/>
  <c r="E869" i="8"/>
  <c r="J869" i="8" s="1"/>
  <c r="E870" i="8"/>
  <c r="E871" i="8"/>
  <c r="E872" i="8"/>
  <c r="J872" i="8" s="1"/>
  <c r="E873" i="8"/>
  <c r="J873" i="8" s="1"/>
  <c r="E874" i="8"/>
  <c r="E875" i="8"/>
  <c r="E876" i="8"/>
  <c r="E877" i="8"/>
  <c r="J877" i="8" s="1"/>
  <c r="E878" i="8"/>
  <c r="E879" i="8"/>
  <c r="E880" i="8"/>
  <c r="J880" i="8" s="1"/>
  <c r="E881" i="8"/>
  <c r="J881" i="8" s="1"/>
  <c r="E882" i="8"/>
  <c r="E883" i="8"/>
  <c r="E884" i="8"/>
  <c r="J884" i="8" s="1"/>
  <c r="E885" i="8"/>
  <c r="J885" i="8" s="1"/>
  <c r="E886" i="8"/>
  <c r="E887" i="8"/>
  <c r="E888" i="8"/>
  <c r="J888" i="8" s="1"/>
  <c r="E889" i="8"/>
  <c r="J889" i="8" s="1"/>
  <c r="E890" i="8"/>
  <c r="E891" i="8"/>
  <c r="E892" i="8"/>
  <c r="E893" i="8"/>
  <c r="J893" i="8" s="1"/>
  <c r="E894" i="8"/>
  <c r="E895" i="8"/>
  <c r="E896" i="8"/>
  <c r="J896" i="8" s="1"/>
  <c r="E897" i="8"/>
  <c r="J897" i="8" s="1"/>
  <c r="E898" i="8"/>
  <c r="E899" i="8"/>
  <c r="E900" i="8"/>
  <c r="J900" i="8" s="1"/>
  <c r="E901" i="8"/>
  <c r="J901" i="8" s="1"/>
  <c r="E902" i="8"/>
  <c r="E903" i="8"/>
  <c r="E904" i="8"/>
  <c r="J904" i="8" s="1"/>
  <c r="E905" i="8"/>
  <c r="J905" i="8" s="1"/>
  <c r="E906" i="8"/>
  <c r="E907" i="8"/>
  <c r="E908" i="8"/>
  <c r="E909" i="8"/>
  <c r="J909" i="8" s="1"/>
  <c r="E910" i="8"/>
  <c r="E911" i="8"/>
  <c r="E912" i="8"/>
  <c r="J912" i="8" s="1"/>
  <c r="E913" i="8"/>
  <c r="J913" i="8" s="1"/>
  <c r="E914" i="8"/>
  <c r="E915" i="8"/>
  <c r="E916" i="8"/>
  <c r="J916" i="8" s="1"/>
  <c r="E917" i="8"/>
  <c r="J917" i="8" s="1"/>
  <c r="E918" i="8"/>
  <c r="E919" i="8"/>
  <c r="E920" i="8"/>
  <c r="J920" i="8" s="1"/>
  <c r="E921" i="8"/>
  <c r="J921" i="8" s="1"/>
  <c r="E922" i="8"/>
  <c r="E923" i="8"/>
  <c r="E924" i="8"/>
  <c r="E925" i="8"/>
  <c r="J925" i="8" s="1"/>
  <c r="E926" i="8"/>
  <c r="E927" i="8"/>
  <c r="E928" i="8"/>
  <c r="J928" i="8" s="1"/>
  <c r="E929" i="8"/>
  <c r="J929" i="8" s="1"/>
  <c r="E930" i="8"/>
  <c r="E931" i="8"/>
  <c r="E932" i="8"/>
  <c r="J932" i="8" s="1"/>
  <c r="E933" i="8"/>
  <c r="J933" i="8" s="1"/>
  <c r="E934" i="8"/>
  <c r="E935" i="8"/>
  <c r="E936" i="8"/>
  <c r="J936" i="8" s="1"/>
  <c r="E937" i="8"/>
  <c r="J937" i="8" s="1"/>
  <c r="E938" i="8"/>
  <c r="E939" i="8"/>
  <c r="E940" i="8"/>
  <c r="E941" i="8"/>
  <c r="J941" i="8" s="1"/>
  <c r="E942" i="8"/>
  <c r="E943" i="8"/>
  <c r="E944" i="8"/>
  <c r="J944" i="8" s="1"/>
  <c r="E945" i="8"/>
  <c r="J945" i="8" s="1"/>
  <c r="E946" i="8"/>
  <c r="E947" i="8"/>
  <c r="E948" i="8"/>
  <c r="J948" i="8" s="1"/>
  <c r="E949" i="8"/>
  <c r="J949" i="8" s="1"/>
  <c r="E950" i="8"/>
  <c r="E951" i="8"/>
  <c r="E952" i="8"/>
  <c r="J952" i="8" s="1"/>
  <c r="E953" i="8"/>
  <c r="J953" i="8" s="1"/>
  <c r="E954" i="8"/>
  <c r="E955" i="8"/>
  <c r="E956" i="8"/>
  <c r="E957" i="8"/>
  <c r="J957" i="8" s="1"/>
  <c r="E958" i="8"/>
  <c r="E959" i="8"/>
  <c r="E960" i="8"/>
  <c r="J960" i="8" s="1"/>
  <c r="E961" i="8"/>
  <c r="J961" i="8" s="1"/>
  <c r="E962" i="8"/>
  <c r="E963" i="8"/>
  <c r="E964" i="8"/>
  <c r="J964" i="8" s="1"/>
  <c r="E965" i="8"/>
  <c r="J965" i="8" s="1"/>
  <c r="E966" i="8"/>
  <c r="E967" i="8"/>
  <c r="E968" i="8"/>
  <c r="J968" i="8" s="1"/>
  <c r="E969" i="8"/>
  <c r="J969" i="8" s="1"/>
  <c r="E970" i="8"/>
  <c r="E971" i="8"/>
  <c r="E972" i="8"/>
  <c r="E973" i="8"/>
  <c r="J973" i="8" s="1"/>
  <c r="E974" i="8"/>
  <c r="E975" i="8"/>
  <c r="E976" i="8"/>
  <c r="J976" i="8" s="1"/>
  <c r="E977" i="8"/>
  <c r="J977" i="8" s="1"/>
  <c r="E978" i="8"/>
  <c r="E979" i="8"/>
  <c r="E980" i="8"/>
  <c r="J980" i="8" s="1"/>
  <c r="E981" i="8"/>
  <c r="J981" i="8" s="1"/>
  <c r="E982" i="8"/>
  <c r="E983" i="8"/>
  <c r="E984" i="8"/>
  <c r="J984" i="8" s="1"/>
  <c r="E985" i="8"/>
  <c r="J985" i="8" s="1"/>
  <c r="E986" i="8"/>
  <c r="E987" i="8"/>
  <c r="E988" i="8"/>
  <c r="E989" i="8"/>
  <c r="J989" i="8" s="1"/>
  <c r="E990" i="8"/>
  <c r="E991" i="8"/>
  <c r="E992" i="8"/>
  <c r="J992" i="8" s="1"/>
  <c r="E993" i="8"/>
  <c r="J993" i="8" s="1"/>
  <c r="E994" i="8"/>
  <c r="E995" i="8"/>
  <c r="E996" i="8"/>
  <c r="J996" i="8" s="1"/>
  <c r="E997" i="8"/>
  <c r="J997" i="8" s="1"/>
  <c r="E998" i="8"/>
  <c r="E999" i="8"/>
  <c r="E1000" i="8"/>
  <c r="J1000" i="8" s="1"/>
  <c r="E1001" i="8"/>
  <c r="J1001" i="8" s="1"/>
  <c r="E1002" i="8"/>
  <c r="E1003" i="8"/>
  <c r="E1004" i="8"/>
  <c r="E1005" i="8"/>
  <c r="J1005" i="8" s="1"/>
  <c r="E1006" i="8"/>
  <c r="E1007" i="8"/>
  <c r="E1008" i="8"/>
  <c r="J1008" i="8" s="1"/>
  <c r="E1009" i="8"/>
  <c r="J1009" i="8" s="1"/>
  <c r="E1010" i="8"/>
  <c r="E1011" i="8"/>
  <c r="E1012" i="8"/>
  <c r="J1012" i="8" s="1"/>
  <c r="E1013" i="8"/>
  <c r="J1013" i="8" s="1"/>
  <c r="E1014" i="8"/>
  <c r="E1015" i="8"/>
  <c r="E1016" i="8"/>
  <c r="J1016" i="8" s="1"/>
  <c r="E1017" i="8"/>
  <c r="J1017" i="8" s="1"/>
  <c r="E1018" i="8"/>
  <c r="E1019" i="8"/>
  <c r="E1020" i="8"/>
  <c r="E1021" i="8"/>
  <c r="J1021" i="8" s="1"/>
  <c r="E22" i="8"/>
  <c r="D23" i="8"/>
  <c r="D24" i="8"/>
  <c r="D25" i="8"/>
  <c r="D26" i="8"/>
  <c r="D27" i="8"/>
  <c r="D28" i="8"/>
  <c r="D29" i="8"/>
  <c r="D30" i="8"/>
  <c r="D31" i="8"/>
  <c r="D32" i="8"/>
  <c r="D33" i="8"/>
  <c r="D34" i="8"/>
  <c r="D35" i="8"/>
  <c r="D36" i="8"/>
  <c r="D37" i="8"/>
  <c r="D38" i="8"/>
  <c r="D39" i="8"/>
  <c r="D40" i="8"/>
  <c r="D41" i="8"/>
  <c r="D42" i="8"/>
  <c r="D43" i="8"/>
  <c r="D44" i="8"/>
  <c r="D45" i="8"/>
  <c r="D46" i="8"/>
  <c r="D47" i="8"/>
  <c r="D48" i="8"/>
  <c r="D49" i="8"/>
  <c r="D50" i="8"/>
  <c r="D51" i="8"/>
  <c r="D52" i="8"/>
  <c r="D53" i="8"/>
  <c r="D54" i="8"/>
  <c r="D55" i="8"/>
  <c r="D56" i="8"/>
  <c r="D57" i="8"/>
  <c r="D58" i="8"/>
  <c r="D59" i="8"/>
  <c r="D60" i="8"/>
  <c r="D61" i="8"/>
  <c r="D62" i="8"/>
  <c r="D63" i="8"/>
  <c r="D64" i="8"/>
  <c r="D65" i="8"/>
  <c r="D66" i="8"/>
  <c r="D67" i="8"/>
  <c r="D68" i="8"/>
  <c r="D69" i="8"/>
  <c r="D70" i="8"/>
  <c r="D71" i="8"/>
  <c r="D72" i="8"/>
  <c r="D73" i="8"/>
  <c r="D74" i="8"/>
  <c r="D75" i="8"/>
  <c r="D76" i="8"/>
  <c r="D77" i="8"/>
  <c r="D78" i="8"/>
  <c r="D79" i="8"/>
  <c r="D80" i="8"/>
  <c r="D81" i="8"/>
  <c r="D82" i="8"/>
  <c r="D83" i="8"/>
  <c r="D84" i="8"/>
  <c r="D85" i="8"/>
  <c r="D86" i="8"/>
  <c r="D87" i="8"/>
  <c r="D88" i="8"/>
  <c r="D89" i="8"/>
  <c r="D90" i="8"/>
  <c r="D91" i="8"/>
  <c r="D92" i="8"/>
  <c r="D93" i="8"/>
  <c r="D94" i="8"/>
  <c r="D95" i="8"/>
  <c r="D96" i="8"/>
  <c r="D97" i="8"/>
  <c r="D98" i="8"/>
  <c r="D99" i="8"/>
  <c r="D100" i="8"/>
  <c r="D101" i="8"/>
  <c r="D102" i="8"/>
  <c r="D103" i="8"/>
  <c r="D104" i="8"/>
  <c r="D105" i="8"/>
  <c r="D106" i="8"/>
  <c r="D107" i="8"/>
  <c r="D108" i="8"/>
  <c r="D109" i="8"/>
  <c r="D110" i="8"/>
  <c r="D111" i="8"/>
  <c r="D112" i="8"/>
  <c r="D113" i="8"/>
  <c r="D114" i="8"/>
  <c r="D115" i="8"/>
  <c r="D116" i="8"/>
  <c r="D117" i="8"/>
  <c r="D118" i="8"/>
  <c r="D119" i="8"/>
  <c r="D120" i="8"/>
  <c r="D121" i="8"/>
  <c r="D122" i="8"/>
  <c r="D123" i="8"/>
  <c r="D124" i="8"/>
  <c r="D125" i="8"/>
  <c r="D126" i="8"/>
  <c r="D127" i="8"/>
  <c r="D128" i="8"/>
  <c r="D129" i="8"/>
  <c r="D130" i="8"/>
  <c r="D131" i="8"/>
  <c r="D132" i="8"/>
  <c r="D133" i="8"/>
  <c r="D134" i="8"/>
  <c r="D135" i="8"/>
  <c r="D136" i="8"/>
  <c r="D137" i="8"/>
  <c r="D138" i="8"/>
  <c r="D139" i="8"/>
  <c r="D140" i="8"/>
  <c r="D141" i="8"/>
  <c r="D142" i="8"/>
  <c r="D143" i="8"/>
  <c r="D144" i="8"/>
  <c r="D145" i="8"/>
  <c r="D146" i="8"/>
  <c r="D147" i="8"/>
  <c r="D148" i="8"/>
  <c r="D149" i="8"/>
  <c r="D150" i="8"/>
  <c r="D151" i="8"/>
  <c r="D152" i="8"/>
  <c r="D153" i="8"/>
  <c r="D154" i="8"/>
  <c r="D155" i="8"/>
  <c r="D156" i="8"/>
  <c r="D157" i="8"/>
  <c r="D158" i="8"/>
  <c r="D159" i="8"/>
  <c r="D160" i="8"/>
  <c r="D161" i="8"/>
  <c r="D162" i="8"/>
  <c r="D163" i="8"/>
  <c r="D164" i="8"/>
  <c r="D165" i="8"/>
  <c r="D166" i="8"/>
  <c r="D167" i="8"/>
  <c r="D168" i="8"/>
  <c r="D169" i="8"/>
  <c r="D170" i="8"/>
  <c r="D171" i="8"/>
  <c r="D172" i="8"/>
  <c r="D173" i="8"/>
  <c r="D174" i="8"/>
  <c r="D175" i="8"/>
  <c r="D176" i="8"/>
  <c r="D177" i="8"/>
  <c r="D178" i="8"/>
  <c r="D179" i="8"/>
  <c r="D180" i="8"/>
  <c r="D181" i="8"/>
  <c r="D182" i="8"/>
  <c r="D183" i="8"/>
  <c r="D184" i="8"/>
  <c r="D185" i="8"/>
  <c r="D186" i="8"/>
  <c r="D187" i="8"/>
  <c r="D188" i="8"/>
  <c r="D189" i="8"/>
  <c r="D190" i="8"/>
  <c r="D191" i="8"/>
  <c r="D192" i="8"/>
  <c r="D193" i="8"/>
  <c r="D194" i="8"/>
  <c r="D195" i="8"/>
  <c r="D196" i="8"/>
  <c r="D197" i="8"/>
  <c r="D198" i="8"/>
  <c r="D199" i="8"/>
  <c r="D200" i="8"/>
  <c r="D201" i="8"/>
  <c r="D202" i="8"/>
  <c r="D203" i="8"/>
  <c r="D204" i="8"/>
  <c r="D205" i="8"/>
  <c r="D206" i="8"/>
  <c r="D207" i="8"/>
  <c r="D208" i="8"/>
  <c r="D209" i="8"/>
  <c r="D210" i="8"/>
  <c r="D211" i="8"/>
  <c r="D212" i="8"/>
  <c r="D213" i="8"/>
  <c r="D214" i="8"/>
  <c r="D215" i="8"/>
  <c r="D216" i="8"/>
  <c r="D217" i="8"/>
  <c r="D218" i="8"/>
  <c r="D219" i="8"/>
  <c r="D220" i="8"/>
  <c r="D221" i="8"/>
  <c r="D222" i="8"/>
  <c r="D223" i="8"/>
  <c r="D224" i="8"/>
  <c r="D225" i="8"/>
  <c r="D226" i="8"/>
  <c r="D227" i="8"/>
  <c r="D228" i="8"/>
  <c r="D229" i="8"/>
  <c r="D230" i="8"/>
  <c r="D231" i="8"/>
  <c r="D232" i="8"/>
  <c r="D233" i="8"/>
  <c r="D234" i="8"/>
  <c r="D235" i="8"/>
  <c r="D236" i="8"/>
  <c r="D237" i="8"/>
  <c r="D238" i="8"/>
  <c r="D239" i="8"/>
  <c r="D240" i="8"/>
  <c r="D241" i="8"/>
  <c r="D242" i="8"/>
  <c r="D243" i="8"/>
  <c r="D244" i="8"/>
  <c r="D245" i="8"/>
  <c r="D246" i="8"/>
  <c r="D247" i="8"/>
  <c r="D248" i="8"/>
  <c r="D249" i="8"/>
  <c r="D250" i="8"/>
  <c r="D251" i="8"/>
  <c r="D252" i="8"/>
  <c r="D253" i="8"/>
  <c r="D254" i="8"/>
  <c r="D255" i="8"/>
  <c r="D256" i="8"/>
  <c r="D257" i="8"/>
  <c r="D258" i="8"/>
  <c r="D259" i="8"/>
  <c r="D260" i="8"/>
  <c r="D261" i="8"/>
  <c r="D262" i="8"/>
  <c r="D263" i="8"/>
  <c r="D264" i="8"/>
  <c r="D265" i="8"/>
  <c r="D266" i="8"/>
  <c r="D267" i="8"/>
  <c r="D268" i="8"/>
  <c r="D269" i="8"/>
  <c r="D270" i="8"/>
  <c r="D271" i="8"/>
  <c r="D272" i="8"/>
  <c r="D273" i="8"/>
  <c r="D274" i="8"/>
  <c r="D275" i="8"/>
  <c r="D276" i="8"/>
  <c r="D277" i="8"/>
  <c r="D278" i="8"/>
  <c r="D279" i="8"/>
  <c r="D280" i="8"/>
  <c r="D281" i="8"/>
  <c r="D282" i="8"/>
  <c r="D283" i="8"/>
  <c r="D284" i="8"/>
  <c r="D285" i="8"/>
  <c r="D286" i="8"/>
  <c r="D287" i="8"/>
  <c r="D288" i="8"/>
  <c r="D289" i="8"/>
  <c r="D290" i="8"/>
  <c r="D291" i="8"/>
  <c r="D292" i="8"/>
  <c r="D293" i="8"/>
  <c r="D294" i="8"/>
  <c r="D295" i="8"/>
  <c r="D296" i="8"/>
  <c r="D297" i="8"/>
  <c r="D298" i="8"/>
  <c r="D299" i="8"/>
  <c r="D300" i="8"/>
  <c r="D301" i="8"/>
  <c r="D302" i="8"/>
  <c r="D303" i="8"/>
  <c r="D304" i="8"/>
  <c r="D305" i="8"/>
  <c r="D306" i="8"/>
  <c r="D307" i="8"/>
  <c r="D308" i="8"/>
  <c r="D309" i="8"/>
  <c r="D310" i="8"/>
  <c r="D311" i="8"/>
  <c r="D312" i="8"/>
  <c r="D313" i="8"/>
  <c r="D314" i="8"/>
  <c r="D315" i="8"/>
  <c r="D316" i="8"/>
  <c r="D317" i="8"/>
  <c r="D318" i="8"/>
  <c r="D319" i="8"/>
  <c r="D320" i="8"/>
  <c r="D321" i="8"/>
  <c r="D322" i="8"/>
  <c r="D323" i="8"/>
  <c r="D324" i="8"/>
  <c r="D325" i="8"/>
  <c r="D326" i="8"/>
  <c r="D327" i="8"/>
  <c r="D328" i="8"/>
  <c r="D329" i="8"/>
  <c r="D330" i="8"/>
  <c r="D331" i="8"/>
  <c r="D332" i="8"/>
  <c r="D333" i="8"/>
  <c r="D334" i="8"/>
  <c r="D335" i="8"/>
  <c r="D336" i="8"/>
  <c r="D337" i="8"/>
  <c r="D338" i="8"/>
  <c r="D339" i="8"/>
  <c r="D340" i="8"/>
  <c r="D341" i="8"/>
  <c r="D342" i="8"/>
  <c r="D343" i="8"/>
  <c r="D344" i="8"/>
  <c r="D345" i="8"/>
  <c r="D346" i="8"/>
  <c r="D347" i="8"/>
  <c r="D348" i="8"/>
  <c r="D349" i="8"/>
  <c r="D350" i="8"/>
  <c r="D351" i="8"/>
  <c r="D352" i="8"/>
  <c r="D353" i="8"/>
  <c r="D354" i="8"/>
  <c r="D355" i="8"/>
  <c r="D356" i="8"/>
  <c r="D357" i="8"/>
  <c r="D358" i="8"/>
  <c r="D359" i="8"/>
  <c r="D360" i="8"/>
  <c r="D361" i="8"/>
  <c r="D362" i="8"/>
  <c r="D363" i="8"/>
  <c r="D364" i="8"/>
  <c r="D365" i="8"/>
  <c r="D366" i="8"/>
  <c r="D367" i="8"/>
  <c r="D368" i="8"/>
  <c r="D369" i="8"/>
  <c r="D370" i="8"/>
  <c r="D371" i="8"/>
  <c r="D372" i="8"/>
  <c r="D373" i="8"/>
  <c r="D374" i="8"/>
  <c r="D375" i="8"/>
  <c r="D376" i="8"/>
  <c r="D377" i="8"/>
  <c r="D378" i="8"/>
  <c r="D379" i="8"/>
  <c r="D380" i="8"/>
  <c r="D381" i="8"/>
  <c r="D382" i="8"/>
  <c r="D383" i="8"/>
  <c r="D384" i="8"/>
  <c r="D385" i="8"/>
  <c r="D386" i="8"/>
  <c r="D387" i="8"/>
  <c r="D388" i="8"/>
  <c r="D389" i="8"/>
  <c r="D390" i="8"/>
  <c r="D391" i="8"/>
  <c r="D392" i="8"/>
  <c r="D393" i="8"/>
  <c r="D394" i="8"/>
  <c r="D395" i="8"/>
  <c r="D396" i="8"/>
  <c r="D397" i="8"/>
  <c r="D398" i="8"/>
  <c r="D399" i="8"/>
  <c r="D400" i="8"/>
  <c r="D401" i="8"/>
  <c r="D402" i="8"/>
  <c r="D403" i="8"/>
  <c r="D404" i="8"/>
  <c r="D405" i="8"/>
  <c r="D406" i="8"/>
  <c r="D407" i="8"/>
  <c r="D408" i="8"/>
  <c r="D409" i="8"/>
  <c r="D410" i="8"/>
  <c r="D411" i="8"/>
  <c r="D412" i="8"/>
  <c r="D413" i="8"/>
  <c r="D414" i="8"/>
  <c r="D415" i="8"/>
  <c r="D416" i="8"/>
  <c r="D417" i="8"/>
  <c r="D418" i="8"/>
  <c r="D419" i="8"/>
  <c r="D420" i="8"/>
  <c r="D421" i="8"/>
  <c r="D422" i="8"/>
  <c r="D423" i="8"/>
  <c r="D424" i="8"/>
  <c r="D425" i="8"/>
  <c r="D426" i="8"/>
  <c r="D427" i="8"/>
  <c r="D428" i="8"/>
  <c r="D429" i="8"/>
  <c r="D430" i="8"/>
  <c r="D431" i="8"/>
  <c r="D432" i="8"/>
  <c r="D433" i="8"/>
  <c r="D434" i="8"/>
  <c r="D435" i="8"/>
  <c r="D436" i="8"/>
  <c r="D437" i="8"/>
  <c r="D438" i="8"/>
  <c r="D439" i="8"/>
  <c r="D440" i="8"/>
  <c r="D441" i="8"/>
  <c r="D442" i="8"/>
  <c r="D443" i="8"/>
  <c r="D444" i="8"/>
  <c r="D445" i="8"/>
  <c r="D446" i="8"/>
  <c r="D447" i="8"/>
  <c r="D448" i="8"/>
  <c r="D449" i="8"/>
  <c r="D450" i="8"/>
  <c r="D451" i="8"/>
  <c r="D452" i="8"/>
  <c r="D453" i="8"/>
  <c r="D454" i="8"/>
  <c r="D455" i="8"/>
  <c r="D456" i="8"/>
  <c r="D457" i="8"/>
  <c r="D458" i="8"/>
  <c r="D459" i="8"/>
  <c r="D460" i="8"/>
  <c r="D461" i="8"/>
  <c r="D462" i="8"/>
  <c r="D463" i="8"/>
  <c r="D464" i="8"/>
  <c r="D465" i="8"/>
  <c r="D466" i="8"/>
  <c r="D467" i="8"/>
  <c r="D468" i="8"/>
  <c r="D469" i="8"/>
  <c r="D470" i="8"/>
  <c r="D471" i="8"/>
  <c r="D472" i="8"/>
  <c r="D473" i="8"/>
  <c r="D474" i="8"/>
  <c r="D475" i="8"/>
  <c r="D476" i="8"/>
  <c r="D477" i="8"/>
  <c r="D478" i="8"/>
  <c r="D479" i="8"/>
  <c r="D480" i="8"/>
  <c r="D481" i="8"/>
  <c r="D482" i="8"/>
  <c r="D483" i="8"/>
  <c r="D484" i="8"/>
  <c r="D485" i="8"/>
  <c r="D486" i="8"/>
  <c r="D487" i="8"/>
  <c r="D488" i="8"/>
  <c r="D489" i="8"/>
  <c r="D490" i="8"/>
  <c r="D491" i="8"/>
  <c r="D492" i="8"/>
  <c r="D493" i="8"/>
  <c r="D494" i="8"/>
  <c r="D495" i="8"/>
  <c r="D496" i="8"/>
  <c r="D497" i="8"/>
  <c r="D498" i="8"/>
  <c r="D499" i="8"/>
  <c r="D500" i="8"/>
  <c r="D501" i="8"/>
  <c r="D502" i="8"/>
  <c r="D503" i="8"/>
  <c r="D504" i="8"/>
  <c r="D505" i="8"/>
  <c r="D506" i="8"/>
  <c r="D507" i="8"/>
  <c r="D508" i="8"/>
  <c r="D509" i="8"/>
  <c r="D510" i="8"/>
  <c r="D511" i="8"/>
  <c r="D512" i="8"/>
  <c r="D513" i="8"/>
  <c r="D514" i="8"/>
  <c r="D515" i="8"/>
  <c r="D516" i="8"/>
  <c r="D517" i="8"/>
  <c r="D518" i="8"/>
  <c r="D519" i="8"/>
  <c r="D520" i="8"/>
  <c r="D521" i="8"/>
  <c r="D522" i="8"/>
  <c r="D523" i="8"/>
  <c r="D524" i="8"/>
  <c r="D525" i="8"/>
  <c r="D526" i="8"/>
  <c r="D527" i="8"/>
  <c r="D528" i="8"/>
  <c r="D529" i="8"/>
  <c r="D530" i="8"/>
  <c r="D531" i="8"/>
  <c r="D532" i="8"/>
  <c r="D533" i="8"/>
  <c r="D534" i="8"/>
  <c r="D535" i="8"/>
  <c r="D536" i="8"/>
  <c r="D537" i="8"/>
  <c r="D538" i="8"/>
  <c r="D539" i="8"/>
  <c r="D540" i="8"/>
  <c r="D541" i="8"/>
  <c r="D542" i="8"/>
  <c r="D543" i="8"/>
  <c r="D544" i="8"/>
  <c r="D545" i="8"/>
  <c r="D546" i="8"/>
  <c r="D547" i="8"/>
  <c r="D548" i="8"/>
  <c r="D549" i="8"/>
  <c r="D550" i="8"/>
  <c r="D551" i="8"/>
  <c r="D552" i="8"/>
  <c r="D553" i="8"/>
  <c r="D554" i="8"/>
  <c r="D555" i="8"/>
  <c r="D556" i="8"/>
  <c r="D557" i="8"/>
  <c r="D558" i="8"/>
  <c r="D559" i="8"/>
  <c r="D560" i="8"/>
  <c r="D561" i="8"/>
  <c r="D562" i="8"/>
  <c r="D563" i="8"/>
  <c r="D564" i="8"/>
  <c r="D565" i="8"/>
  <c r="D566" i="8"/>
  <c r="D567" i="8"/>
  <c r="D568" i="8"/>
  <c r="D569" i="8"/>
  <c r="D570" i="8"/>
  <c r="D571" i="8"/>
  <c r="D572" i="8"/>
  <c r="D573" i="8"/>
  <c r="D574" i="8"/>
  <c r="D575" i="8"/>
  <c r="D576" i="8"/>
  <c r="D577" i="8"/>
  <c r="D578" i="8"/>
  <c r="D579" i="8"/>
  <c r="D580" i="8"/>
  <c r="D581" i="8"/>
  <c r="D582" i="8"/>
  <c r="D583" i="8"/>
  <c r="D584" i="8"/>
  <c r="D585" i="8"/>
  <c r="D586" i="8"/>
  <c r="D587" i="8"/>
  <c r="D588" i="8"/>
  <c r="D589" i="8"/>
  <c r="D590" i="8"/>
  <c r="D591" i="8"/>
  <c r="D592" i="8"/>
  <c r="D593" i="8"/>
  <c r="D594" i="8"/>
  <c r="D595" i="8"/>
  <c r="D596" i="8"/>
  <c r="D597" i="8"/>
  <c r="D598" i="8"/>
  <c r="D599" i="8"/>
  <c r="D600" i="8"/>
  <c r="D601" i="8"/>
  <c r="D602" i="8"/>
  <c r="D603" i="8"/>
  <c r="D604" i="8"/>
  <c r="D605" i="8"/>
  <c r="D606" i="8"/>
  <c r="D607" i="8"/>
  <c r="D608" i="8"/>
  <c r="D609" i="8"/>
  <c r="D610" i="8"/>
  <c r="D611" i="8"/>
  <c r="D612" i="8"/>
  <c r="D613" i="8"/>
  <c r="D614" i="8"/>
  <c r="D615" i="8"/>
  <c r="D616" i="8"/>
  <c r="D617" i="8"/>
  <c r="D618" i="8"/>
  <c r="D619" i="8"/>
  <c r="D620" i="8"/>
  <c r="D621" i="8"/>
  <c r="D622" i="8"/>
  <c r="D623" i="8"/>
  <c r="D624" i="8"/>
  <c r="D625" i="8"/>
  <c r="D626" i="8"/>
  <c r="D627" i="8"/>
  <c r="D628" i="8"/>
  <c r="D629" i="8"/>
  <c r="D630" i="8"/>
  <c r="D631" i="8"/>
  <c r="D632" i="8"/>
  <c r="D633" i="8"/>
  <c r="D634" i="8"/>
  <c r="D635" i="8"/>
  <c r="D636" i="8"/>
  <c r="D637" i="8"/>
  <c r="D638" i="8"/>
  <c r="D639" i="8"/>
  <c r="D640" i="8"/>
  <c r="D641" i="8"/>
  <c r="D642" i="8"/>
  <c r="D643" i="8"/>
  <c r="D644" i="8"/>
  <c r="D645" i="8"/>
  <c r="D646" i="8"/>
  <c r="D647" i="8"/>
  <c r="D648" i="8"/>
  <c r="D649" i="8"/>
  <c r="D650" i="8"/>
  <c r="D651" i="8"/>
  <c r="D652" i="8"/>
  <c r="D653" i="8"/>
  <c r="D654" i="8"/>
  <c r="D655" i="8"/>
  <c r="D656" i="8"/>
  <c r="D657" i="8"/>
  <c r="D658" i="8"/>
  <c r="D659" i="8"/>
  <c r="D660" i="8"/>
  <c r="D661" i="8"/>
  <c r="D662" i="8"/>
  <c r="D663" i="8"/>
  <c r="D664" i="8"/>
  <c r="D665" i="8"/>
  <c r="D666" i="8"/>
  <c r="D667" i="8"/>
  <c r="D668" i="8"/>
  <c r="D669" i="8"/>
  <c r="D670" i="8"/>
  <c r="D671" i="8"/>
  <c r="D672" i="8"/>
  <c r="D673" i="8"/>
  <c r="D674" i="8"/>
  <c r="D675" i="8"/>
  <c r="D676" i="8"/>
  <c r="D677" i="8"/>
  <c r="D678" i="8"/>
  <c r="D679" i="8"/>
  <c r="D680" i="8"/>
  <c r="D681" i="8"/>
  <c r="D682" i="8"/>
  <c r="D683" i="8"/>
  <c r="D684" i="8"/>
  <c r="D685" i="8"/>
  <c r="D686" i="8"/>
  <c r="D687" i="8"/>
  <c r="D688" i="8"/>
  <c r="D689" i="8"/>
  <c r="D690" i="8"/>
  <c r="D691" i="8"/>
  <c r="D692" i="8"/>
  <c r="D693" i="8"/>
  <c r="D694" i="8"/>
  <c r="D695" i="8"/>
  <c r="D696" i="8"/>
  <c r="D697" i="8"/>
  <c r="D698" i="8"/>
  <c r="D699" i="8"/>
  <c r="D700" i="8"/>
  <c r="D701" i="8"/>
  <c r="D702" i="8"/>
  <c r="D703" i="8"/>
  <c r="D704" i="8"/>
  <c r="D705" i="8"/>
  <c r="D706" i="8"/>
  <c r="D707" i="8"/>
  <c r="D708" i="8"/>
  <c r="D709" i="8"/>
  <c r="D710" i="8"/>
  <c r="D711" i="8"/>
  <c r="D712" i="8"/>
  <c r="D713" i="8"/>
  <c r="D714" i="8"/>
  <c r="D715" i="8"/>
  <c r="D716" i="8"/>
  <c r="D717" i="8"/>
  <c r="D718" i="8"/>
  <c r="D719" i="8"/>
  <c r="D720" i="8"/>
  <c r="D721" i="8"/>
  <c r="D722" i="8"/>
  <c r="D723" i="8"/>
  <c r="D724" i="8"/>
  <c r="D725" i="8"/>
  <c r="D726" i="8"/>
  <c r="D727" i="8"/>
  <c r="D728" i="8"/>
  <c r="D729" i="8"/>
  <c r="D730" i="8"/>
  <c r="D731" i="8"/>
  <c r="D732" i="8"/>
  <c r="D733" i="8"/>
  <c r="D734" i="8"/>
  <c r="D735" i="8"/>
  <c r="D736" i="8"/>
  <c r="D737" i="8"/>
  <c r="D738" i="8"/>
  <c r="D739" i="8"/>
  <c r="D740" i="8"/>
  <c r="D741" i="8"/>
  <c r="D742" i="8"/>
  <c r="D743" i="8"/>
  <c r="D744" i="8"/>
  <c r="D745" i="8"/>
  <c r="D746" i="8"/>
  <c r="D747" i="8"/>
  <c r="D748" i="8"/>
  <c r="D749" i="8"/>
  <c r="D750" i="8"/>
  <c r="D751" i="8"/>
  <c r="D752" i="8"/>
  <c r="D753" i="8"/>
  <c r="D754" i="8"/>
  <c r="D755" i="8"/>
  <c r="D756" i="8"/>
  <c r="D757" i="8"/>
  <c r="D758" i="8"/>
  <c r="D759" i="8"/>
  <c r="D760" i="8"/>
  <c r="D761" i="8"/>
  <c r="D762" i="8"/>
  <c r="D763" i="8"/>
  <c r="D764" i="8"/>
  <c r="D765" i="8"/>
  <c r="D766" i="8"/>
  <c r="D767" i="8"/>
  <c r="D768" i="8"/>
  <c r="D769" i="8"/>
  <c r="D770" i="8"/>
  <c r="D771" i="8"/>
  <c r="D772" i="8"/>
  <c r="D773" i="8"/>
  <c r="D774" i="8"/>
  <c r="D775" i="8"/>
  <c r="D776" i="8"/>
  <c r="D777" i="8"/>
  <c r="D778" i="8"/>
  <c r="D779" i="8"/>
  <c r="D780" i="8"/>
  <c r="D781" i="8"/>
  <c r="D782" i="8"/>
  <c r="D783" i="8"/>
  <c r="D784" i="8"/>
  <c r="D785" i="8"/>
  <c r="D786" i="8"/>
  <c r="D787" i="8"/>
  <c r="D788" i="8"/>
  <c r="D789" i="8"/>
  <c r="D790" i="8"/>
  <c r="D791" i="8"/>
  <c r="D792" i="8"/>
  <c r="D793" i="8"/>
  <c r="D794" i="8"/>
  <c r="D795" i="8"/>
  <c r="D796" i="8"/>
  <c r="D797" i="8"/>
  <c r="D798" i="8"/>
  <c r="D799" i="8"/>
  <c r="D800" i="8"/>
  <c r="D801" i="8"/>
  <c r="D802" i="8"/>
  <c r="D803" i="8"/>
  <c r="D804" i="8"/>
  <c r="D805" i="8"/>
  <c r="D806" i="8"/>
  <c r="D807" i="8"/>
  <c r="D808" i="8"/>
  <c r="D809" i="8"/>
  <c r="D810" i="8"/>
  <c r="D811" i="8"/>
  <c r="D812" i="8"/>
  <c r="D813" i="8"/>
  <c r="D814" i="8"/>
  <c r="D815" i="8"/>
  <c r="D816" i="8"/>
  <c r="D817" i="8"/>
  <c r="D818" i="8"/>
  <c r="D819" i="8"/>
  <c r="D820" i="8"/>
  <c r="D821" i="8"/>
  <c r="D822" i="8"/>
  <c r="D823" i="8"/>
  <c r="D824" i="8"/>
  <c r="D825" i="8"/>
  <c r="D826" i="8"/>
  <c r="D827" i="8"/>
  <c r="D828" i="8"/>
  <c r="D829" i="8"/>
  <c r="D830" i="8"/>
  <c r="D831" i="8"/>
  <c r="D832" i="8"/>
  <c r="D833" i="8"/>
  <c r="D834" i="8"/>
  <c r="D835" i="8"/>
  <c r="D836" i="8"/>
  <c r="D837" i="8"/>
  <c r="D838" i="8"/>
  <c r="D839" i="8"/>
  <c r="D840" i="8"/>
  <c r="D841" i="8"/>
  <c r="D842" i="8"/>
  <c r="D843" i="8"/>
  <c r="D844" i="8"/>
  <c r="D845" i="8"/>
  <c r="D846" i="8"/>
  <c r="D847" i="8"/>
  <c r="D848" i="8"/>
  <c r="D849" i="8"/>
  <c r="D850" i="8"/>
  <c r="D851" i="8"/>
  <c r="D852" i="8"/>
  <c r="D853" i="8"/>
  <c r="D854" i="8"/>
  <c r="D855" i="8"/>
  <c r="D856" i="8"/>
  <c r="D857" i="8"/>
  <c r="D858" i="8"/>
  <c r="D859" i="8"/>
  <c r="D860" i="8"/>
  <c r="D861" i="8"/>
  <c r="D862" i="8"/>
  <c r="D863" i="8"/>
  <c r="D864" i="8"/>
  <c r="D865" i="8"/>
  <c r="D866" i="8"/>
  <c r="D867" i="8"/>
  <c r="D868" i="8"/>
  <c r="D869" i="8"/>
  <c r="D870" i="8"/>
  <c r="D871" i="8"/>
  <c r="D872" i="8"/>
  <c r="D873" i="8"/>
  <c r="D874" i="8"/>
  <c r="D875" i="8"/>
  <c r="D876" i="8"/>
  <c r="D877" i="8"/>
  <c r="D878" i="8"/>
  <c r="D879" i="8"/>
  <c r="D880" i="8"/>
  <c r="D881" i="8"/>
  <c r="D882" i="8"/>
  <c r="D883" i="8"/>
  <c r="D884" i="8"/>
  <c r="D885" i="8"/>
  <c r="D886" i="8"/>
  <c r="D887" i="8"/>
  <c r="D888" i="8"/>
  <c r="D889" i="8"/>
  <c r="D890" i="8"/>
  <c r="D891" i="8"/>
  <c r="D892" i="8"/>
  <c r="D893" i="8"/>
  <c r="D894" i="8"/>
  <c r="D895" i="8"/>
  <c r="D896" i="8"/>
  <c r="D897" i="8"/>
  <c r="D898" i="8"/>
  <c r="D899" i="8"/>
  <c r="D900" i="8"/>
  <c r="D901" i="8"/>
  <c r="D902" i="8"/>
  <c r="D903" i="8"/>
  <c r="D904" i="8"/>
  <c r="D905" i="8"/>
  <c r="D906" i="8"/>
  <c r="D907" i="8"/>
  <c r="D908" i="8"/>
  <c r="D909" i="8"/>
  <c r="D910" i="8"/>
  <c r="D911" i="8"/>
  <c r="D912" i="8"/>
  <c r="D913" i="8"/>
  <c r="D914" i="8"/>
  <c r="D915" i="8"/>
  <c r="D916" i="8"/>
  <c r="D917" i="8"/>
  <c r="D918" i="8"/>
  <c r="D919" i="8"/>
  <c r="D920" i="8"/>
  <c r="D921" i="8"/>
  <c r="D922" i="8"/>
  <c r="D923" i="8"/>
  <c r="D924" i="8"/>
  <c r="D925" i="8"/>
  <c r="D926" i="8"/>
  <c r="D927" i="8"/>
  <c r="D928" i="8"/>
  <c r="D929" i="8"/>
  <c r="D930" i="8"/>
  <c r="D931" i="8"/>
  <c r="D932" i="8"/>
  <c r="D933" i="8"/>
  <c r="D934" i="8"/>
  <c r="D935" i="8"/>
  <c r="D936" i="8"/>
  <c r="D937" i="8"/>
  <c r="D938" i="8"/>
  <c r="D939" i="8"/>
  <c r="D940" i="8"/>
  <c r="D941" i="8"/>
  <c r="D942" i="8"/>
  <c r="D943" i="8"/>
  <c r="D944" i="8"/>
  <c r="D945" i="8"/>
  <c r="D946" i="8"/>
  <c r="D947" i="8"/>
  <c r="D948" i="8"/>
  <c r="D949" i="8"/>
  <c r="D950" i="8"/>
  <c r="D951" i="8"/>
  <c r="D952" i="8"/>
  <c r="D953" i="8"/>
  <c r="D954" i="8"/>
  <c r="D955" i="8"/>
  <c r="D956" i="8"/>
  <c r="D957" i="8"/>
  <c r="D958" i="8"/>
  <c r="D959" i="8"/>
  <c r="D960" i="8"/>
  <c r="D961" i="8"/>
  <c r="D962" i="8"/>
  <c r="D963" i="8"/>
  <c r="D964" i="8"/>
  <c r="D965" i="8"/>
  <c r="D966" i="8"/>
  <c r="D967" i="8"/>
  <c r="D968" i="8"/>
  <c r="D969" i="8"/>
  <c r="D970" i="8"/>
  <c r="D971" i="8"/>
  <c r="D972" i="8"/>
  <c r="D973" i="8"/>
  <c r="D974" i="8"/>
  <c r="D975" i="8"/>
  <c r="D976" i="8"/>
  <c r="D977" i="8"/>
  <c r="D978" i="8"/>
  <c r="D979" i="8"/>
  <c r="D980" i="8"/>
  <c r="D981" i="8"/>
  <c r="D982" i="8"/>
  <c r="D983" i="8"/>
  <c r="D984" i="8"/>
  <c r="D985" i="8"/>
  <c r="D986" i="8"/>
  <c r="D987" i="8"/>
  <c r="D988" i="8"/>
  <c r="D989" i="8"/>
  <c r="D990" i="8"/>
  <c r="D991" i="8"/>
  <c r="D992" i="8"/>
  <c r="D993" i="8"/>
  <c r="D994" i="8"/>
  <c r="D995" i="8"/>
  <c r="D996" i="8"/>
  <c r="D997" i="8"/>
  <c r="D998" i="8"/>
  <c r="D999" i="8"/>
  <c r="D1000" i="8"/>
  <c r="D1001" i="8"/>
  <c r="D1002" i="8"/>
  <c r="D1003" i="8"/>
  <c r="D1004" i="8"/>
  <c r="D1005" i="8"/>
  <c r="D1006" i="8"/>
  <c r="D1007" i="8"/>
  <c r="D1008" i="8"/>
  <c r="D1009" i="8"/>
  <c r="D1010" i="8"/>
  <c r="D1011" i="8"/>
  <c r="D1012" i="8"/>
  <c r="D1013" i="8"/>
  <c r="D1014" i="8"/>
  <c r="D1015" i="8"/>
  <c r="D1016" i="8"/>
  <c r="D1017" i="8"/>
  <c r="D1018" i="8"/>
  <c r="D1019" i="8"/>
  <c r="D1020" i="8"/>
  <c r="D1021" i="8"/>
  <c r="D22" i="8"/>
  <c r="C23" i="8"/>
  <c r="C24" i="8"/>
  <c r="C25" i="8"/>
  <c r="C26" i="8"/>
  <c r="C27" i="8"/>
  <c r="C28" i="8"/>
  <c r="C29" i="8"/>
  <c r="C30" i="8"/>
  <c r="C31" i="8"/>
  <c r="C32" i="8"/>
  <c r="C33" i="8"/>
  <c r="C34" i="8"/>
  <c r="C35" i="8"/>
  <c r="C36" i="8"/>
  <c r="C37" i="8"/>
  <c r="C38" i="8"/>
  <c r="C39" i="8"/>
  <c r="C40" i="8"/>
  <c r="C41" i="8"/>
  <c r="C42" i="8"/>
  <c r="C43" i="8"/>
  <c r="C44" i="8"/>
  <c r="C45" i="8"/>
  <c r="C46" i="8"/>
  <c r="C47" i="8"/>
  <c r="C48" i="8"/>
  <c r="C49" i="8"/>
  <c r="C50" i="8"/>
  <c r="C51" i="8"/>
  <c r="C52" i="8"/>
  <c r="C53" i="8"/>
  <c r="C54" i="8"/>
  <c r="C55" i="8"/>
  <c r="C56" i="8"/>
  <c r="C57" i="8"/>
  <c r="C58" i="8"/>
  <c r="C59" i="8"/>
  <c r="C60" i="8"/>
  <c r="C61" i="8"/>
  <c r="C62" i="8"/>
  <c r="C63" i="8"/>
  <c r="C64" i="8"/>
  <c r="C65" i="8"/>
  <c r="C66" i="8"/>
  <c r="C67" i="8"/>
  <c r="C68" i="8"/>
  <c r="C69" i="8"/>
  <c r="C70" i="8"/>
  <c r="C71" i="8"/>
  <c r="C72" i="8"/>
  <c r="C73" i="8"/>
  <c r="C74" i="8"/>
  <c r="C75" i="8"/>
  <c r="C76" i="8"/>
  <c r="C77" i="8"/>
  <c r="C78" i="8"/>
  <c r="C79" i="8"/>
  <c r="C80" i="8"/>
  <c r="C81" i="8"/>
  <c r="C82" i="8"/>
  <c r="C83" i="8"/>
  <c r="C84" i="8"/>
  <c r="C85" i="8"/>
  <c r="C86" i="8"/>
  <c r="C87" i="8"/>
  <c r="C88" i="8"/>
  <c r="C89" i="8"/>
  <c r="C90" i="8"/>
  <c r="C91" i="8"/>
  <c r="C92" i="8"/>
  <c r="C93" i="8"/>
  <c r="C94" i="8"/>
  <c r="C95" i="8"/>
  <c r="C96" i="8"/>
  <c r="C97" i="8"/>
  <c r="C98" i="8"/>
  <c r="C99" i="8"/>
  <c r="C100" i="8"/>
  <c r="C101" i="8"/>
  <c r="C102" i="8"/>
  <c r="C103" i="8"/>
  <c r="C104" i="8"/>
  <c r="C105" i="8"/>
  <c r="C106" i="8"/>
  <c r="C107" i="8"/>
  <c r="C108" i="8"/>
  <c r="C109" i="8"/>
  <c r="C110" i="8"/>
  <c r="C111" i="8"/>
  <c r="C112" i="8"/>
  <c r="C113" i="8"/>
  <c r="C114" i="8"/>
  <c r="C115" i="8"/>
  <c r="C116" i="8"/>
  <c r="C117" i="8"/>
  <c r="C118" i="8"/>
  <c r="C119" i="8"/>
  <c r="C120" i="8"/>
  <c r="C121" i="8"/>
  <c r="C122" i="8"/>
  <c r="C123" i="8"/>
  <c r="C124" i="8"/>
  <c r="C125" i="8"/>
  <c r="C126" i="8"/>
  <c r="C127" i="8"/>
  <c r="C128" i="8"/>
  <c r="C129" i="8"/>
  <c r="C130" i="8"/>
  <c r="C131" i="8"/>
  <c r="C132" i="8"/>
  <c r="C133" i="8"/>
  <c r="C134" i="8"/>
  <c r="C135" i="8"/>
  <c r="C136" i="8"/>
  <c r="C137" i="8"/>
  <c r="C138" i="8"/>
  <c r="C139" i="8"/>
  <c r="C140" i="8"/>
  <c r="C141" i="8"/>
  <c r="C142" i="8"/>
  <c r="C143" i="8"/>
  <c r="C144" i="8"/>
  <c r="C145" i="8"/>
  <c r="C146" i="8"/>
  <c r="C147" i="8"/>
  <c r="C148" i="8"/>
  <c r="C149" i="8"/>
  <c r="C150" i="8"/>
  <c r="C151" i="8"/>
  <c r="C152" i="8"/>
  <c r="C153" i="8"/>
  <c r="C154" i="8"/>
  <c r="C155" i="8"/>
  <c r="C156" i="8"/>
  <c r="C157" i="8"/>
  <c r="C158" i="8"/>
  <c r="C159" i="8"/>
  <c r="C160" i="8"/>
  <c r="C161" i="8"/>
  <c r="C162" i="8"/>
  <c r="C163" i="8"/>
  <c r="C164" i="8"/>
  <c r="C165" i="8"/>
  <c r="C166" i="8"/>
  <c r="C167" i="8"/>
  <c r="C168" i="8"/>
  <c r="C169" i="8"/>
  <c r="C170" i="8"/>
  <c r="C171" i="8"/>
  <c r="C172" i="8"/>
  <c r="C173" i="8"/>
  <c r="C174" i="8"/>
  <c r="C175" i="8"/>
  <c r="C176" i="8"/>
  <c r="C177" i="8"/>
  <c r="C178" i="8"/>
  <c r="C179" i="8"/>
  <c r="C180" i="8"/>
  <c r="C181" i="8"/>
  <c r="C182" i="8"/>
  <c r="C183" i="8"/>
  <c r="C184" i="8"/>
  <c r="C185" i="8"/>
  <c r="C186" i="8"/>
  <c r="C187" i="8"/>
  <c r="C188" i="8"/>
  <c r="C189" i="8"/>
  <c r="C190" i="8"/>
  <c r="C191" i="8"/>
  <c r="C192" i="8"/>
  <c r="C193" i="8"/>
  <c r="C194" i="8"/>
  <c r="C195" i="8"/>
  <c r="C196" i="8"/>
  <c r="C197" i="8"/>
  <c r="C198" i="8"/>
  <c r="C199" i="8"/>
  <c r="C200" i="8"/>
  <c r="C201" i="8"/>
  <c r="C202" i="8"/>
  <c r="C203" i="8"/>
  <c r="C204" i="8"/>
  <c r="C205" i="8"/>
  <c r="C206" i="8"/>
  <c r="C207" i="8"/>
  <c r="C208" i="8"/>
  <c r="C209" i="8"/>
  <c r="C210" i="8"/>
  <c r="C211" i="8"/>
  <c r="C212" i="8"/>
  <c r="C213" i="8"/>
  <c r="C214" i="8"/>
  <c r="C215" i="8"/>
  <c r="C216" i="8"/>
  <c r="C217" i="8"/>
  <c r="C218" i="8"/>
  <c r="C219" i="8"/>
  <c r="C220" i="8"/>
  <c r="C221" i="8"/>
  <c r="C222" i="8"/>
  <c r="C223" i="8"/>
  <c r="C224" i="8"/>
  <c r="C225" i="8"/>
  <c r="C226" i="8"/>
  <c r="C227" i="8"/>
  <c r="C228" i="8"/>
  <c r="C229" i="8"/>
  <c r="C230" i="8"/>
  <c r="C231" i="8"/>
  <c r="C232" i="8"/>
  <c r="C233" i="8"/>
  <c r="C234" i="8"/>
  <c r="C235" i="8"/>
  <c r="C236" i="8"/>
  <c r="C237" i="8"/>
  <c r="C238" i="8"/>
  <c r="C239" i="8"/>
  <c r="C240" i="8"/>
  <c r="C241" i="8"/>
  <c r="C242" i="8"/>
  <c r="C243" i="8"/>
  <c r="C244" i="8"/>
  <c r="C245" i="8"/>
  <c r="C246" i="8"/>
  <c r="C247" i="8"/>
  <c r="C248" i="8"/>
  <c r="C249" i="8"/>
  <c r="C250" i="8"/>
  <c r="C251" i="8"/>
  <c r="C252" i="8"/>
  <c r="C253" i="8"/>
  <c r="C254" i="8"/>
  <c r="C255" i="8"/>
  <c r="C256" i="8"/>
  <c r="C257" i="8"/>
  <c r="C258" i="8"/>
  <c r="C259" i="8"/>
  <c r="C260" i="8"/>
  <c r="C261" i="8"/>
  <c r="C262" i="8"/>
  <c r="C263" i="8"/>
  <c r="C264" i="8"/>
  <c r="C265" i="8"/>
  <c r="C266" i="8"/>
  <c r="C267" i="8"/>
  <c r="C268" i="8"/>
  <c r="C269" i="8"/>
  <c r="C270" i="8"/>
  <c r="C271" i="8"/>
  <c r="C272" i="8"/>
  <c r="C273" i="8"/>
  <c r="C274" i="8"/>
  <c r="C275" i="8"/>
  <c r="C276" i="8"/>
  <c r="C277" i="8"/>
  <c r="C278" i="8"/>
  <c r="C279" i="8"/>
  <c r="C280" i="8"/>
  <c r="C281" i="8"/>
  <c r="C282" i="8"/>
  <c r="C283" i="8"/>
  <c r="C284" i="8"/>
  <c r="C285" i="8"/>
  <c r="C286" i="8"/>
  <c r="C287" i="8"/>
  <c r="C288" i="8"/>
  <c r="C289" i="8"/>
  <c r="C290" i="8"/>
  <c r="C291" i="8"/>
  <c r="C292" i="8"/>
  <c r="C293" i="8"/>
  <c r="C294" i="8"/>
  <c r="C295" i="8"/>
  <c r="C296" i="8"/>
  <c r="C297" i="8"/>
  <c r="C298" i="8"/>
  <c r="C299" i="8"/>
  <c r="C300" i="8"/>
  <c r="C301" i="8"/>
  <c r="C302" i="8"/>
  <c r="C303" i="8"/>
  <c r="C304" i="8"/>
  <c r="C305" i="8"/>
  <c r="C306" i="8"/>
  <c r="C307" i="8"/>
  <c r="C308" i="8"/>
  <c r="C309" i="8"/>
  <c r="C310" i="8"/>
  <c r="C311" i="8"/>
  <c r="C312" i="8"/>
  <c r="C313" i="8"/>
  <c r="C314" i="8"/>
  <c r="C315" i="8"/>
  <c r="C316" i="8"/>
  <c r="C317" i="8"/>
  <c r="C318" i="8"/>
  <c r="C319" i="8"/>
  <c r="C320" i="8"/>
  <c r="C321" i="8"/>
  <c r="C322" i="8"/>
  <c r="C323" i="8"/>
  <c r="C324" i="8"/>
  <c r="C325" i="8"/>
  <c r="C326" i="8"/>
  <c r="C327" i="8"/>
  <c r="C328" i="8"/>
  <c r="C329" i="8"/>
  <c r="C330" i="8"/>
  <c r="C331" i="8"/>
  <c r="C332" i="8"/>
  <c r="C333" i="8"/>
  <c r="C334" i="8"/>
  <c r="C335" i="8"/>
  <c r="C336" i="8"/>
  <c r="C337" i="8"/>
  <c r="C338" i="8"/>
  <c r="C339" i="8"/>
  <c r="C340" i="8"/>
  <c r="C341" i="8"/>
  <c r="C342" i="8"/>
  <c r="C343" i="8"/>
  <c r="C344" i="8"/>
  <c r="C345" i="8"/>
  <c r="C346" i="8"/>
  <c r="C347" i="8"/>
  <c r="C348" i="8"/>
  <c r="C349" i="8"/>
  <c r="C350" i="8"/>
  <c r="C351" i="8"/>
  <c r="C352" i="8"/>
  <c r="C353" i="8"/>
  <c r="C354" i="8"/>
  <c r="C355" i="8"/>
  <c r="C356" i="8"/>
  <c r="C357" i="8"/>
  <c r="C358" i="8"/>
  <c r="C359" i="8"/>
  <c r="C360" i="8"/>
  <c r="C361" i="8"/>
  <c r="C362" i="8"/>
  <c r="C363" i="8"/>
  <c r="C364" i="8"/>
  <c r="C365" i="8"/>
  <c r="C366" i="8"/>
  <c r="C367" i="8"/>
  <c r="C368" i="8"/>
  <c r="C369" i="8"/>
  <c r="C370" i="8"/>
  <c r="C371" i="8"/>
  <c r="C372" i="8"/>
  <c r="C373" i="8"/>
  <c r="C374" i="8"/>
  <c r="C375" i="8"/>
  <c r="C376" i="8"/>
  <c r="C377" i="8"/>
  <c r="C378" i="8"/>
  <c r="C379" i="8"/>
  <c r="C380" i="8"/>
  <c r="C381" i="8"/>
  <c r="C382" i="8"/>
  <c r="C383" i="8"/>
  <c r="C384" i="8"/>
  <c r="C385" i="8"/>
  <c r="C386" i="8"/>
  <c r="C387" i="8"/>
  <c r="C388" i="8"/>
  <c r="C389" i="8"/>
  <c r="C390" i="8"/>
  <c r="C391" i="8"/>
  <c r="C392" i="8"/>
  <c r="C393" i="8"/>
  <c r="C394" i="8"/>
  <c r="C395" i="8"/>
  <c r="C396" i="8"/>
  <c r="C397" i="8"/>
  <c r="C398" i="8"/>
  <c r="C399" i="8"/>
  <c r="C400" i="8"/>
  <c r="C401" i="8"/>
  <c r="C402" i="8"/>
  <c r="C403" i="8"/>
  <c r="C404" i="8"/>
  <c r="C405" i="8"/>
  <c r="C406" i="8"/>
  <c r="C407" i="8"/>
  <c r="C408" i="8"/>
  <c r="C409" i="8"/>
  <c r="C410" i="8"/>
  <c r="C411" i="8"/>
  <c r="C412" i="8"/>
  <c r="C413" i="8"/>
  <c r="C414" i="8"/>
  <c r="C415" i="8"/>
  <c r="C416" i="8"/>
  <c r="C417" i="8"/>
  <c r="C418" i="8"/>
  <c r="C419" i="8"/>
  <c r="C420" i="8"/>
  <c r="C421" i="8"/>
  <c r="C422" i="8"/>
  <c r="C423" i="8"/>
  <c r="C424" i="8"/>
  <c r="C425" i="8"/>
  <c r="C426" i="8"/>
  <c r="C427" i="8"/>
  <c r="C428" i="8"/>
  <c r="C429" i="8"/>
  <c r="C430" i="8"/>
  <c r="C431" i="8"/>
  <c r="C432" i="8"/>
  <c r="C433" i="8"/>
  <c r="C434" i="8"/>
  <c r="C435" i="8"/>
  <c r="C436" i="8"/>
  <c r="C437" i="8"/>
  <c r="C438" i="8"/>
  <c r="C439" i="8"/>
  <c r="C440" i="8"/>
  <c r="C441" i="8"/>
  <c r="C442" i="8"/>
  <c r="C443" i="8"/>
  <c r="C444" i="8"/>
  <c r="C445" i="8"/>
  <c r="C446" i="8"/>
  <c r="C447" i="8"/>
  <c r="C448" i="8"/>
  <c r="C449" i="8"/>
  <c r="C450" i="8"/>
  <c r="C451" i="8"/>
  <c r="C452" i="8"/>
  <c r="C453" i="8"/>
  <c r="C454" i="8"/>
  <c r="C455" i="8"/>
  <c r="C456" i="8"/>
  <c r="C457" i="8"/>
  <c r="C458" i="8"/>
  <c r="C459" i="8"/>
  <c r="C460" i="8"/>
  <c r="C461" i="8"/>
  <c r="C462" i="8"/>
  <c r="C463" i="8"/>
  <c r="C464" i="8"/>
  <c r="C465" i="8"/>
  <c r="C466" i="8"/>
  <c r="C467" i="8"/>
  <c r="C468" i="8"/>
  <c r="C469" i="8"/>
  <c r="C470" i="8"/>
  <c r="C471" i="8"/>
  <c r="C472" i="8"/>
  <c r="C473" i="8"/>
  <c r="C474" i="8"/>
  <c r="C475" i="8"/>
  <c r="C476" i="8"/>
  <c r="C477" i="8"/>
  <c r="C478" i="8"/>
  <c r="C479" i="8"/>
  <c r="C480" i="8"/>
  <c r="C481" i="8"/>
  <c r="C482" i="8"/>
  <c r="C483" i="8"/>
  <c r="C484" i="8"/>
  <c r="C485" i="8"/>
  <c r="C486" i="8"/>
  <c r="C487" i="8"/>
  <c r="C488" i="8"/>
  <c r="C489" i="8"/>
  <c r="C490" i="8"/>
  <c r="C491" i="8"/>
  <c r="C492" i="8"/>
  <c r="C493" i="8"/>
  <c r="C494" i="8"/>
  <c r="C495" i="8"/>
  <c r="C496" i="8"/>
  <c r="C497" i="8"/>
  <c r="C498" i="8"/>
  <c r="C499" i="8"/>
  <c r="C500" i="8"/>
  <c r="C501" i="8"/>
  <c r="C502" i="8"/>
  <c r="C503" i="8"/>
  <c r="C504" i="8"/>
  <c r="C505" i="8"/>
  <c r="C506" i="8"/>
  <c r="C507" i="8"/>
  <c r="C508" i="8"/>
  <c r="C509" i="8"/>
  <c r="C510" i="8"/>
  <c r="C511" i="8"/>
  <c r="C512" i="8"/>
  <c r="C513" i="8"/>
  <c r="C514" i="8"/>
  <c r="C515" i="8"/>
  <c r="C516" i="8"/>
  <c r="C517" i="8"/>
  <c r="C518" i="8"/>
  <c r="C519" i="8"/>
  <c r="C520" i="8"/>
  <c r="C521" i="8"/>
  <c r="C522" i="8"/>
  <c r="C523" i="8"/>
  <c r="C524" i="8"/>
  <c r="C525" i="8"/>
  <c r="C526" i="8"/>
  <c r="C527" i="8"/>
  <c r="C528" i="8"/>
  <c r="C529" i="8"/>
  <c r="C530" i="8"/>
  <c r="C531" i="8"/>
  <c r="C532" i="8"/>
  <c r="C533" i="8"/>
  <c r="C534" i="8"/>
  <c r="C535" i="8"/>
  <c r="C536" i="8"/>
  <c r="C537" i="8"/>
  <c r="C538" i="8"/>
  <c r="C539" i="8"/>
  <c r="C540" i="8"/>
  <c r="C541" i="8"/>
  <c r="C542" i="8"/>
  <c r="C543" i="8"/>
  <c r="C544" i="8"/>
  <c r="C545" i="8"/>
  <c r="C546" i="8"/>
  <c r="C547" i="8"/>
  <c r="C548" i="8"/>
  <c r="C549" i="8"/>
  <c r="C550" i="8"/>
  <c r="C551" i="8"/>
  <c r="C552" i="8"/>
  <c r="C553" i="8"/>
  <c r="C554" i="8"/>
  <c r="C555" i="8"/>
  <c r="C556" i="8"/>
  <c r="C557" i="8"/>
  <c r="C558" i="8"/>
  <c r="C559" i="8"/>
  <c r="C560" i="8"/>
  <c r="C561" i="8"/>
  <c r="C562" i="8"/>
  <c r="C563" i="8"/>
  <c r="C564" i="8"/>
  <c r="C565" i="8"/>
  <c r="C566" i="8"/>
  <c r="C567" i="8"/>
  <c r="C568" i="8"/>
  <c r="C569" i="8"/>
  <c r="C570" i="8"/>
  <c r="C571" i="8"/>
  <c r="C572" i="8"/>
  <c r="C573" i="8"/>
  <c r="C574" i="8"/>
  <c r="C575" i="8"/>
  <c r="C576" i="8"/>
  <c r="C577" i="8"/>
  <c r="C578" i="8"/>
  <c r="C579" i="8"/>
  <c r="C580" i="8"/>
  <c r="C581" i="8"/>
  <c r="C582" i="8"/>
  <c r="C583" i="8"/>
  <c r="C584" i="8"/>
  <c r="C585" i="8"/>
  <c r="C586" i="8"/>
  <c r="C587" i="8"/>
  <c r="C588" i="8"/>
  <c r="C589" i="8"/>
  <c r="C590" i="8"/>
  <c r="C591" i="8"/>
  <c r="C592" i="8"/>
  <c r="C593" i="8"/>
  <c r="C594" i="8"/>
  <c r="C595" i="8"/>
  <c r="C596" i="8"/>
  <c r="C597" i="8"/>
  <c r="C598" i="8"/>
  <c r="C599" i="8"/>
  <c r="C600" i="8"/>
  <c r="C601" i="8"/>
  <c r="C602" i="8"/>
  <c r="C603" i="8"/>
  <c r="C604" i="8"/>
  <c r="C605" i="8"/>
  <c r="C606" i="8"/>
  <c r="C607" i="8"/>
  <c r="C608" i="8"/>
  <c r="C609" i="8"/>
  <c r="C610" i="8"/>
  <c r="C611" i="8"/>
  <c r="C612" i="8"/>
  <c r="C613" i="8"/>
  <c r="C614" i="8"/>
  <c r="C615" i="8"/>
  <c r="C616" i="8"/>
  <c r="C617" i="8"/>
  <c r="C618" i="8"/>
  <c r="C619" i="8"/>
  <c r="C620" i="8"/>
  <c r="C621" i="8"/>
  <c r="C622" i="8"/>
  <c r="C623" i="8"/>
  <c r="C624" i="8"/>
  <c r="C625" i="8"/>
  <c r="C626" i="8"/>
  <c r="C627" i="8"/>
  <c r="C628" i="8"/>
  <c r="C629" i="8"/>
  <c r="C630" i="8"/>
  <c r="C631" i="8"/>
  <c r="C632" i="8"/>
  <c r="C633" i="8"/>
  <c r="C634" i="8"/>
  <c r="C635" i="8"/>
  <c r="C636" i="8"/>
  <c r="C637" i="8"/>
  <c r="C638" i="8"/>
  <c r="C639" i="8"/>
  <c r="C640" i="8"/>
  <c r="C641" i="8"/>
  <c r="C642" i="8"/>
  <c r="C643" i="8"/>
  <c r="C644" i="8"/>
  <c r="C645" i="8"/>
  <c r="C646" i="8"/>
  <c r="C647" i="8"/>
  <c r="C648" i="8"/>
  <c r="C649" i="8"/>
  <c r="C650" i="8"/>
  <c r="C651" i="8"/>
  <c r="C652" i="8"/>
  <c r="C653" i="8"/>
  <c r="C654" i="8"/>
  <c r="C655" i="8"/>
  <c r="C656" i="8"/>
  <c r="C657" i="8"/>
  <c r="C658" i="8"/>
  <c r="C659" i="8"/>
  <c r="C660" i="8"/>
  <c r="C661" i="8"/>
  <c r="C662" i="8"/>
  <c r="C663" i="8"/>
  <c r="C664" i="8"/>
  <c r="C665" i="8"/>
  <c r="C666" i="8"/>
  <c r="C667" i="8"/>
  <c r="C668" i="8"/>
  <c r="C669" i="8"/>
  <c r="C670" i="8"/>
  <c r="C671" i="8"/>
  <c r="C672" i="8"/>
  <c r="C673" i="8"/>
  <c r="C674" i="8"/>
  <c r="C675" i="8"/>
  <c r="C676" i="8"/>
  <c r="C677" i="8"/>
  <c r="C678" i="8"/>
  <c r="C679" i="8"/>
  <c r="C680" i="8"/>
  <c r="C681" i="8"/>
  <c r="C682" i="8"/>
  <c r="C683" i="8"/>
  <c r="C684" i="8"/>
  <c r="C685" i="8"/>
  <c r="C686" i="8"/>
  <c r="C687" i="8"/>
  <c r="C688" i="8"/>
  <c r="C689" i="8"/>
  <c r="C690" i="8"/>
  <c r="C691" i="8"/>
  <c r="C692" i="8"/>
  <c r="C693" i="8"/>
  <c r="C694" i="8"/>
  <c r="C695" i="8"/>
  <c r="C696" i="8"/>
  <c r="C697" i="8"/>
  <c r="C698" i="8"/>
  <c r="C699" i="8"/>
  <c r="C700" i="8"/>
  <c r="C701" i="8"/>
  <c r="C702" i="8"/>
  <c r="C703" i="8"/>
  <c r="C704" i="8"/>
  <c r="C705" i="8"/>
  <c r="C706" i="8"/>
  <c r="C707" i="8"/>
  <c r="C708" i="8"/>
  <c r="C709" i="8"/>
  <c r="C710" i="8"/>
  <c r="C711" i="8"/>
  <c r="C712" i="8"/>
  <c r="C713" i="8"/>
  <c r="C714" i="8"/>
  <c r="C715" i="8"/>
  <c r="C716" i="8"/>
  <c r="C717" i="8"/>
  <c r="C718" i="8"/>
  <c r="C719" i="8"/>
  <c r="C720" i="8"/>
  <c r="C721" i="8"/>
  <c r="C722" i="8"/>
  <c r="C723" i="8"/>
  <c r="C724" i="8"/>
  <c r="C725" i="8"/>
  <c r="C726" i="8"/>
  <c r="C727" i="8"/>
  <c r="C728" i="8"/>
  <c r="C729" i="8"/>
  <c r="C730" i="8"/>
  <c r="C731" i="8"/>
  <c r="C732" i="8"/>
  <c r="C733" i="8"/>
  <c r="C734" i="8"/>
  <c r="C735" i="8"/>
  <c r="C736" i="8"/>
  <c r="C737" i="8"/>
  <c r="C738" i="8"/>
  <c r="C739" i="8"/>
  <c r="C740" i="8"/>
  <c r="C741" i="8"/>
  <c r="C742" i="8"/>
  <c r="C743" i="8"/>
  <c r="C744" i="8"/>
  <c r="C745" i="8"/>
  <c r="C746" i="8"/>
  <c r="C747" i="8"/>
  <c r="C748" i="8"/>
  <c r="C749" i="8"/>
  <c r="C750" i="8"/>
  <c r="C751" i="8"/>
  <c r="C752" i="8"/>
  <c r="C753" i="8"/>
  <c r="C754" i="8"/>
  <c r="C755" i="8"/>
  <c r="C756" i="8"/>
  <c r="C757" i="8"/>
  <c r="C758" i="8"/>
  <c r="C759" i="8"/>
  <c r="C760" i="8"/>
  <c r="C761" i="8"/>
  <c r="C762" i="8"/>
  <c r="C763" i="8"/>
  <c r="C764" i="8"/>
  <c r="C765" i="8"/>
  <c r="C766" i="8"/>
  <c r="C767" i="8"/>
  <c r="C768" i="8"/>
  <c r="C769" i="8"/>
  <c r="C770" i="8"/>
  <c r="C771" i="8"/>
  <c r="C772" i="8"/>
  <c r="C773" i="8"/>
  <c r="C774" i="8"/>
  <c r="C775" i="8"/>
  <c r="C776" i="8"/>
  <c r="C777" i="8"/>
  <c r="C778" i="8"/>
  <c r="C779" i="8"/>
  <c r="C780" i="8"/>
  <c r="C781" i="8"/>
  <c r="C782" i="8"/>
  <c r="C783" i="8"/>
  <c r="C784" i="8"/>
  <c r="C785" i="8"/>
  <c r="C786" i="8"/>
  <c r="C787" i="8"/>
  <c r="C788" i="8"/>
  <c r="C789" i="8"/>
  <c r="C790" i="8"/>
  <c r="C791" i="8"/>
  <c r="C792" i="8"/>
  <c r="C793" i="8"/>
  <c r="C794" i="8"/>
  <c r="C795" i="8"/>
  <c r="C796" i="8"/>
  <c r="C797" i="8"/>
  <c r="C798" i="8"/>
  <c r="C799" i="8"/>
  <c r="C800" i="8"/>
  <c r="C801" i="8"/>
  <c r="C802" i="8"/>
  <c r="C803" i="8"/>
  <c r="C804" i="8"/>
  <c r="C805" i="8"/>
  <c r="C806" i="8"/>
  <c r="C807" i="8"/>
  <c r="C808" i="8"/>
  <c r="C809" i="8"/>
  <c r="C810" i="8"/>
  <c r="C811" i="8"/>
  <c r="C812" i="8"/>
  <c r="C813" i="8"/>
  <c r="C814" i="8"/>
  <c r="C815" i="8"/>
  <c r="C816" i="8"/>
  <c r="C817" i="8"/>
  <c r="C818" i="8"/>
  <c r="C819" i="8"/>
  <c r="C820" i="8"/>
  <c r="C821" i="8"/>
  <c r="C822" i="8"/>
  <c r="C823" i="8"/>
  <c r="C824" i="8"/>
  <c r="C825" i="8"/>
  <c r="C826" i="8"/>
  <c r="C827" i="8"/>
  <c r="C828" i="8"/>
  <c r="C829" i="8"/>
  <c r="C830" i="8"/>
  <c r="C831" i="8"/>
  <c r="C832" i="8"/>
  <c r="C833" i="8"/>
  <c r="C834" i="8"/>
  <c r="C835" i="8"/>
  <c r="C836" i="8"/>
  <c r="C837" i="8"/>
  <c r="C838" i="8"/>
  <c r="C839" i="8"/>
  <c r="C840" i="8"/>
  <c r="C841" i="8"/>
  <c r="C842" i="8"/>
  <c r="C843" i="8"/>
  <c r="C844" i="8"/>
  <c r="C845" i="8"/>
  <c r="C846" i="8"/>
  <c r="C847" i="8"/>
  <c r="C848" i="8"/>
  <c r="C849" i="8"/>
  <c r="C850" i="8"/>
  <c r="C851" i="8"/>
  <c r="C852" i="8"/>
  <c r="C853" i="8"/>
  <c r="C854" i="8"/>
  <c r="C855" i="8"/>
  <c r="C856" i="8"/>
  <c r="C857" i="8"/>
  <c r="C858" i="8"/>
  <c r="C859" i="8"/>
  <c r="C860" i="8"/>
  <c r="C861" i="8"/>
  <c r="C862" i="8"/>
  <c r="C863" i="8"/>
  <c r="C864" i="8"/>
  <c r="C865" i="8"/>
  <c r="C866" i="8"/>
  <c r="C867" i="8"/>
  <c r="C868" i="8"/>
  <c r="C869" i="8"/>
  <c r="C870" i="8"/>
  <c r="C871" i="8"/>
  <c r="C872" i="8"/>
  <c r="C873" i="8"/>
  <c r="C874" i="8"/>
  <c r="C875" i="8"/>
  <c r="C876" i="8"/>
  <c r="C877" i="8"/>
  <c r="C878" i="8"/>
  <c r="C879" i="8"/>
  <c r="C880" i="8"/>
  <c r="C881" i="8"/>
  <c r="C882" i="8"/>
  <c r="C883" i="8"/>
  <c r="C884" i="8"/>
  <c r="C885" i="8"/>
  <c r="C886" i="8"/>
  <c r="C887" i="8"/>
  <c r="C888" i="8"/>
  <c r="C889" i="8"/>
  <c r="C890" i="8"/>
  <c r="C891" i="8"/>
  <c r="C892" i="8"/>
  <c r="C893" i="8"/>
  <c r="C894" i="8"/>
  <c r="C895" i="8"/>
  <c r="C896" i="8"/>
  <c r="C897" i="8"/>
  <c r="C898" i="8"/>
  <c r="C899" i="8"/>
  <c r="C900" i="8"/>
  <c r="C901" i="8"/>
  <c r="C902" i="8"/>
  <c r="C903" i="8"/>
  <c r="C904" i="8"/>
  <c r="C905" i="8"/>
  <c r="C906" i="8"/>
  <c r="C907" i="8"/>
  <c r="C908" i="8"/>
  <c r="C909" i="8"/>
  <c r="C910" i="8"/>
  <c r="C911" i="8"/>
  <c r="C912" i="8"/>
  <c r="C913" i="8"/>
  <c r="C914" i="8"/>
  <c r="C915" i="8"/>
  <c r="C916" i="8"/>
  <c r="C917" i="8"/>
  <c r="C918" i="8"/>
  <c r="C919" i="8"/>
  <c r="C920" i="8"/>
  <c r="C921" i="8"/>
  <c r="C922" i="8"/>
  <c r="C923" i="8"/>
  <c r="C924" i="8"/>
  <c r="C925" i="8"/>
  <c r="C926" i="8"/>
  <c r="C927" i="8"/>
  <c r="C928" i="8"/>
  <c r="C929" i="8"/>
  <c r="C930" i="8"/>
  <c r="C931" i="8"/>
  <c r="C932" i="8"/>
  <c r="C933" i="8"/>
  <c r="C934" i="8"/>
  <c r="C935" i="8"/>
  <c r="C936" i="8"/>
  <c r="C937" i="8"/>
  <c r="C938" i="8"/>
  <c r="C939" i="8"/>
  <c r="C940" i="8"/>
  <c r="C941" i="8"/>
  <c r="C942" i="8"/>
  <c r="C943" i="8"/>
  <c r="C944" i="8"/>
  <c r="C945" i="8"/>
  <c r="C946" i="8"/>
  <c r="C947" i="8"/>
  <c r="C948" i="8"/>
  <c r="C949" i="8"/>
  <c r="C950" i="8"/>
  <c r="C951" i="8"/>
  <c r="C952" i="8"/>
  <c r="C953" i="8"/>
  <c r="C954" i="8"/>
  <c r="C955" i="8"/>
  <c r="C956" i="8"/>
  <c r="C957" i="8"/>
  <c r="C958" i="8"/>
  <c r="C959" i="8"/>
  <c r="C960" i="8"/>
  <c r="C961" i="8"/>
  <c r="C962" i="8"/>
  <c r="C963" i="8"/>
  <c r="C964" i="8"/>
  <c r="C965" i="8"/>
  <c r="C966" i="8"/>
  <c r="C967" i="8"/>
  <c r="C968" i="8"/>
  <c r="C969" i="8"/>
  <c r="C970" i="8"/>
  <c r="C971" i="8"/>
  <c r="C972" i="8"/>
  <c r="C973" i="8"/>
  <c r="C974" i="8"/>
  <c r="C975" i="8"/>
  <c r="C976" i="8"/>
  <c r="C977" i="8"/>
  <c r="C978" i="8"/>
  <c r="C979" i="8"/>
  <c r="C980" i="8"/>
  <c r="C981" i="8"/>
  <c r="C982" i="8"/>
  <c r="C983" i="8"/>
  <c r="C984" i="8"/>
  <c r="C985" i="8"/>
  <c r="C986" i="8"/>
  <c r="C987" i="8"/>
  <c r="C988" i="8"/>
  <c r="C989" i="8"/>
  <c r="C990" i="8"/>
  <c r="C991" i="8"/>
  <c r="C992" i="8"/>
  <c r="C993" i="8"/>
  <c r="C994" i="8"/>
  <c r="C995" i="8"/>
  <c r="C996" i="8"/>
  <c r="C997" i="8"/>
  <c r="C998" i="8"/>
  <c r="C999" i="8"/>
  <c r="C1000" i="8"/>
  <c r="C1001" i="8"/>
  <c r="C1002" i="8"/>
  <c r="C1003" i="8"/>
  <c r="C1004" i="8"/>
  <c r="C1005" i="8"/>
  <c r="C1006" i="8"/>
  <c r="C1007" i="8"/>
  <c r="C1008" i="8"/>
  <c r="C1009" i="8"/>
  <c r="C1010" i="8"/>
  <c r="C1011" i="8"/>
  <c r="C1012" i="8"/>
  <c r="C1013" i="8"/>
  <c r="C1014" i="8"/>
  <c r="C1015" i="8"/>
  <c r="C1016" i="8"/>
  <c r="C1017" i="8"/>
  <c r="C1018" i="8"/>
  <c r="C1019" i="8"/>
  <c r="C1020" i="8"/>
  <c r="C1021" i="8"/>
  <c r="C22" i="8"/>
  <c r="B23" i="8"/>
  <c r="B24" i="8"/>
  <c r="B25" i="8"/>
  <c r="B26" i="8"/>
  <c r="B27" i="8"/>
  <c r="B28" i="8"/>
  <c r="B29" i="8"/>
  <c r="B30" i="8"/>
  <c r="B31" i="8"/>
  <c r="B32" i="8"/>
  <c r="B33" i="8"/>
  <c r="B34" i="8"/>
  <c r="B35" i="8"/>
  <c r="B36" i="8"/>
  <c r="B37" i="8"/>
  <c r="B38" i="8"/>
  <c r="B39" i="8"/>
  <c r="B40" i="8"/>
  <c r="B41" i="8"/>
  <c r="B42" i="8"/>
  <c r="B43" i="8"/>
  <c r="B44" i="8"/>
  <c r="B45" i="8"/>
  <c r="B46" i="8"/>
  <c r="B47" i="8"/>
  <c r="B48" i="8"/>
  <c r="B49" i="8"/>
  <c r="B50" i="8"/>
  <c r="B51" i="8"/>
  <c r="B52" i="8"/>
  <c r="B53" i="8"/>
  <c r="B54" i="8"/>
  <c r="B55" i="8"/>
  <c r="B56" i="8"/>
  <c r="B57" i="8"/>
  <c r="B58" i="8"/>
  <c r="B59" i="8"/>
  <c r="B60" i="8"/>
  <c r="B61" i="8"/>
  <c r="B62" i="8"/>
  <c r="B63" i="8"/>
  <c r="B64" i="8"/>
  <c r="B65" i="8"/>
  <c r="B66" i="8"/>
  <c r="B67" i="8"/>
  <c r="B68" i="8"/>
  <c r="B69" i="8"/>
  <c r="B70" i="8"/>
  <c r="B71" i="8"/>
  <c r="B72" i="8"/>
  <c r="B73" i="8"/>
  <c r="B74" i="8"/>
  <c r="B75" i="8"/>
  <c r="B76" i="8"/>
  <c r="B77" i="8"/>
  <c r="B78" i="8"/>
  <c r="B79" i="8"/>
  <c r="B80" i="8"/>
  <c r="B81" i="8"/>
  <c r="B82" i="8"/>
  <c r="B83" i="8"/>
  <c r="B84" i="8"/>
  <c r="B85" i="8"/>
  <c r="B86" i="8"/>
  <c r="B87" i="8"/>
  <c r="B88" i="8"/>
  <c r="B89" i="8"/>
  <c r="B90" i="8"/>
  <c r="B91" i="8"/>
  <c r="B92" i="8"/>
  <c r="B93" i="8"/>
  <c r="B94" i="8"/>
  <c r="B95" i="8"/>
  <c r="B96" i="8"/>
  <c r="B97" i="8"/>
  <c r="B98" i="8"/>
  <c r="B99" i="8"/>
  <c r="B100" i="8"/>
  <c r="B101" i="8"/>
  <c r="B102" i="8"/>
  <c r="B103" i="8"/>
  <c r="B104" i="8"/>
  <c r="B105" i="8"/>
  <c r="B106" i="8"/>
  <c r="B107" i="8"/>
  <c r="B108" i="8"/>
  <c r="B109" i="8"/>
  <c r="B110" i="8"/>
  <c r="B111" i="8"/>
  <c r="B112" i="8"/>
  <c r="B113" i="8"/>
  <c r="B114" i="8"/>
  <c r="B115" i="8"/>
  <c r="B116" i="8"/>
  <c r="B117" i="8"/>
  <c r="B118" i="8"/>
  <c r="B119" i="8"/>
  <c r="B120" i="8"/>
  <c r="B121" i="8"/>
  <c r="B122" i="8"/>
  <c r="B123" i="8"/>
  <c r="B124" i="8"/>
  <c r="B125" i="8"/>
  <c r="B126" i="8"/>
  <c r="B127" i="8"/>
  <c r="B128" i="8"/>
  <c r="B129" i="8"/>
  <c r="B130" i="8"/>
  <c r="B131" i="8"/>
  <c r="B132" i="8"/>
  <c r="B133" i="8"/>
  <c r="B134" i="8"/>
  <c r="B135" i="8"/>
  <c r="B136" i="8"/>
  <c r="B137" i="8"/>
  <c r="B138" i="8"/>
  <c r="B139" i="8"/>
  <c r="B140" i="8"/>
  <c r="B141" i="8"/>
  <c r="B142" i="8"/>
  <c r="B143" i="8"/>
  <c r="B144" i="8"/>
  <c r="B145" i="8"/>
  <c r="B146" i="8"/>
  <c r="B147" i="8"/>
  <c r="B148" i="8"/>
  <c r="B149" i="8"/>
  <c r="B150" i="8"/>
  <c r="G150" i="8" s="1"/>
  <c r="B151" i="8"/>
  <c r="B152" i="8"/>
  <c r="B153" i="8"/>
  <c r="B154" i="8"/>
  <c r="B155" i="8"/>
  <c r="B156" i="8"/>
  <c r="B157" i="8"/>
  <c r="B158" i="8"/>
  <c r="B159" i="8"/>
  <c r="B160" i="8"/>
  <c r="B161" i="8"/>
  <c r="B162" i="8"/>
  <c r="B163" i="8"/>
  <c r="B164" i="8"/>
  <c r="B165" i="8"/>
  <c r="B166" i="8"/>
  <c r="B167" i="8"/>
  <c r="B168" i="8"/>
  <c r="B169" i="8"/>
  <c r="B170" i="8"/>
  <c r="B171" i="8"/>
  <c r="B172" i="8"/>
  <c r="B173" i="8"/>
  <c r="B174" i="8"/>
  <c r="B175" i="8"/>
  <c r="B176" i="8"/>
  <c r="B177" i="8"/>
  <c r="B178" i="8"/>
  <c r="B179" i="8"/>
  <c r="B180" i="8"/>
  <c r="B181" i="8"/>
  <c r="B182" i="8"/>
  <c r="B183" i="8"/>
  <c r="B184" i="8"/>
  <c r="B185" i="8"/>
  <c r="B186" i="8"/>
  <c r="B187" i="8"/>
  <c r="B188" i="8"/>
  <c r="B189" i="8"/>
  <c r="B190" i="8"/>
  <c r="B191" i="8"/>
  <c r="B192" i="8"/>
  <c r="B193" i="8"/>
  <c r="B194" i="8"/>
  <c r="B195" i="8"/>
  <c r="B196" i="8"/>
  <c r="B197" i="8"/>
  <c r="B198" i="8"/>
  <c r="B199" i="8"/>
  <c r="B200" i="8"/>
  <c r="B201" i="8"/>
  <c r="B202" i="8"/>
  <c r="B203" i="8"/>
  <c r="B204" i="8"/>
  <c r="B205" i="8"/>
  <c r="B206" i="8"/>
  <c r="B207" i="8"/>
  <c r="B208" i="8"/>
  <c r="B209" i="8"/>
  <c r="B210" i="8"/>
  <c r="B211" i="8"/>
  <c r="B212" i="8"/>
  <c r="B213" i="8"/>
  <c r="B214" i="8"/>
  <c r="G214" i="8" s="1"/>
  <c r="B215" i="8"/>
  <c r="B216" i="8"/>
  <c r="B217" i="8"/>
  <c r="B218" i="8"/>
  <c r="B219" i="8"/>
  <c r="B220" i="8"/>
  <c r="B221" i="8"/>
  <c r="B222" i="8"/>
  <c r="B223" i="8"/>
  <c r="B224" i="8"/>
  <c r="B225" i="8"/>
  <c r="B226" i="8"/>
  <c r="B227" i="8"/>
  <c r="B228" i="8"/>
  <c r="B229" i="8"/>
  <c r="B230" i="8"/>
  <c r="B231" i="8"/>
  <c r="B232" i="8"/>
  <c r="B233" i="8"/>
  <c r="B234" i="8"/>
  <c r="B235" i="8"/>
  <c r="B236" i="8"/>
  <c r="B237" i="8"/>
  <c r="B238" i="8"/>
  <c r="B239" i="8"/>
  <c r="B240" i="8"/>
  <c r="B241" i="8"/>
  <c r="B242" i="8"/>
  <c r="B243" i="8"/>
  <c r="B244" i="8"/>
  <c r="B245" i="8"/>
  <c r="B246" i="8"/>
  <c r="B247" i="8"/>
  <c r="B248" i="8"/>
  <c r="B249" i="8"/>
  <c r="B250" i="8"/>
  <c r="B251" i="8"/>
  <c r="B252" i="8"/>
  <c r="B253" i="8"/>
  <c r="B254" i="8"/>
  <c r="B255" i="8"/>
  <c r="B256" i="8"/>
  <c r="B257" i="8"/>
  <c r="B258" i="8"/>
  <c r="B259" i="8"/>
  <c r="B260" i="8"/>
  <c r="B261" i="8"/>
  <c r="B262" i="8"/>
  <c r="B263" i="8"/>
  <c r="B264" i="8"/>
  <c r="B265" i="8"/>
  <c r="B266" i="8"/>
  <c r="B267" i="8"/>
  <c r="B268" i="8"/>
  <c r="B269" i="8"/>
  <c r="B270" i="8"/>
  <c r="B271" i="8"/>
  <c r="B272" i="8"/>
  <c r="B273" i="8"/>
  <c r="B274" i="8"/>
  <c r="B275" i="8"/>
  <c r="B276" i="8"/>
  <c r="B277" i="8"/>
  <c r="B278" i="8"/>
  <c r="G278" i="8" s="1"/>
  <c r="B279" i="8"/>
  <c r="B280" i="8"/>
  <c r="B281" i="8"/>
  <c r="B282" i="8"/>
  <c r="B283" i="8"/>
  <c r="B284" i="8"/>
  <c r="B285" i="8"/>
  <c r="B286" i="8"/>
  <c r="B287" i="8"/>
  <c r="B288" i="8"/>
  <c r="B289" i="8"/>
  <c r="B290" i="8"/>
  <c r="B291" i="8"/>
  <c r="B292" i="8"/>
  <c r="B293" i="8"/>
  <c r="B294" i="8"/>
  <c r="B295" i="8"/>
  <c r="B296" i="8"/>
  <c r="B297" i="8"/>
  <c r="B298" i="8"/>
  <c r="B299" i="8"/>
  <c r="B300" i="8"/>
  <c r="B301" i="8"/>
  <c r="B302" i="8"/>
  <c r="B303" i="8"/>
  <c r="B304" i="8"/>
  <c r="B305" i="8"/>
  <c r="B306" i="8"/>
  <c r="B307" i="8"/>
  <c r="B308" i="8"/>
  <c r="B309" i="8"/>
  <c r="B310" i="8"/>
  <c r="B311" i="8"/>
  <c r="B312" i="8"/>
  <c r="B313" i="8"/>
  <c r="B314" i="8"/>
  <c r="B315" i="8"/>
  <c r="B316" i="8"/>
  <c r="B317" i="8"/>
  <c r="B318" i="8"/>
  <c r="B319" i="8"/>
  <c r="B320" i="8"/>
  <c r="B321" i="8"/>
  <c r="B322" i="8"/>
  <c r="B323" i="8"/>
  <c r="B324" i="8"/>
  <c r="B325" i="8"/>
  <c r="B326" i="8"/>
  <c r="B327" i="8"/>
  <c r="B328" i="8"/>
  <c r="B329" i="8"/>
  <c r="B330" i="8"/>
  <c r="B331" i="8"/>
  <c r="B332" i="8"/>
  <c r="B333" i="8"/>
  <c r="B334" i="8"/>
  <c r="B335" i="8"/>
  <c r="B336" i="8"/>
  <c r="B337" i="8"/>
  <c r="B338" i="8"/>
  <c r="B339" i="8"/>
  <c r="B340" i="8"/>
  <c r="B341" i="8"/>
  <c r="B342" i="8"/>
  <c r="G342" i="8" s="1"/>
  <c r="B343" i="8"/>
  <c r="B344" i="8"/>
  <c r="B345" i="8"/>
  <c r="B346" i="8"/>
  <c r="B347" i="8"/>
  <c r="B348" i="8"/>
  <c r="B349" i="8"/>
  <c r="B350" i="8"/>
  <c r="B351" i="8"/>
  <c r="B352" i="8"/>
  <c r="B353" i="8"/>
  <c r="B354" i="8"/>
  <c r="B355" i="8"/>
  <c r="B356" i="8"/>
  <c r="B357" i="8"/>
  <c r="B358" i="8"/>
  <c r="B359" i="8"/>
  <c r="B360" i="8"/>
  <c r="B361" i="8"/>
  <c r="B362" i="8"/>
  <c r="B363" i="8"/>
  <c r="B364" i="8"/>
  <c r="B365" i="8"/>
  <c r="B366" i="8"/>
  <c r="B367" i="8"/>
  <c r="B368" i="8"/>
  <c r="B369" i="8"/>
  <c r="B370" i="8"/>
  <c r="B371" i="8"/>
  <c r="B372" i="8"/>
  <c r="G372" i="8" s="1"/>
  <c r="B373" i="8"/>
  <c r="B374" i="8"/>
  <c r="B375" i="8"/>
  <c r="B376" i="8"/>
  <c r="B377" i="8"/>
  <c r="B378" i="8"/>
  <c r="B379" i="8"/>
  <c r="B380" i="8"/>
  <c r="B381" i="8"/>
  <c r="B382" i="8"/>
  <c r="B383" i="8"/>
  <c r="B384" i="8"/>
  <c r="B385" i="8"/>
  <c r="B386" i="8"/>
  <c r="B387" i="8"/>
  <c r="B388" i="8"/>
  <c r="G388" i="8" s="1"/>
  <c r="B389" i="8"/>
  <c r="B390" i="8"/>
  <c r="B391" i="8"/>
  <c r="B392" i="8"/>
  <c r="B393" i="8"/>
  <c r="B394" i="8"/>
  <c r="B395" i="8"/>
  <c r="B396" i="8"/>
  <c r="B397" i="8"/>
  <c r="B398" i="8"/>
  <c r="B399" i="8"/>
  <c r="B400" i="8"/>
  <c r="B401" i="8"/>
  <c r="B402" i="8"/>
  <c r="B403" i="8"/>
  <c r="B404" i="8"/>
  <c r="G404" i="8" s="1"/>
  <c r="B405" i="8"/>
  <c r="B406" i="8"/>
  <c r="B407" i="8"/>
  <c r="B408" i="8"/>
  <c r="B409" i="8"/>
  <c r="B410" i="8"/>
  <c r="B411" i="8"/>
  <c r="B412" i="8"/>
  <c r="B413" i="8"/>
  <c r="B414" i="8"/>
  <c r="B415" i="8"/>
  <c r="B416" i="8"/>
  <c r="B417" i="8"/>
  <c r="B418" i="8"/>
  <c r="B419" i="8"/>
  <c r="B420" i="8"/>
  <c r="G420" i="8" s="1"/>
  <c r="B421" i="8"/>
  <c r="B422" i="8"/>
  <c r="B423" i="8"/>
  <c r="B424" i="8"/>
  <c r="B425" i="8"/>
  <c r="B426" i="8"/>
  <c r="B427" i="8"/>
  <c r="B428" i="8"/>
  <c r="B429" i="8"/>
  <c r="B430" i="8"/>
  <c r="B431" i="8"/>
  <c r="B432" i="8"/>
  <c r="B433" i="8"/>
  <c r="B434" i="8"/>
  <c r="B435" i="8"/>
  <c r="B436" i="8"/>
  <c r="G436" i="8" s="1"/>
  <c r="B437" i="8"/>
  <c r="B438" i="8"/>
  <c r="B439" i="8"/>
  <c r="B440" i="8"/>
  <c r="B441" i="8"/>
  <c r="B442" i="8"/>
  <c r="B443" i="8"/>
  <c r="B444" i="8"/>
  <c r="B445" i="8"/>
  <c r="B446" i="8"/>
  <c r="B447" i="8"/>
  <c r="B448" i="8"/>
  <c r="B449" i="8"/>
  <c r="B450" i="8"/>
  <c r="B451" i="8"/>
  <c r="B452" i="8"/>
  <c r="G452" i="8" s="1"/>
  <c r="B453" i="8"/>
  <c r="B454" i="8"/>
  <c r="B455" i="8"/>
  <c r="B456" i="8"/>
  <c r="B457" i="8"/>
  <c r="B458" i="8"/>
  <c r="B459" i="8"/>
  <c r="B460" i="8"/>
  <c r="B461" i="8"/>
  <c r="B462" i="8"/>
  <c r="B463" i="8"/>
  <c r="B464" i="8"/>
  <c r="B465" i="8"/>
  <c r="B466" i="8"/>
  <c r="B467" i="8"/>
  <c r="B468" i="8"/>
  <c r="G468" i="8" s="1"/>
  <c r="B469" i="8"/>
  <c r="B470" i="8"/>
  <c r="B471" i="8"/>
  <c r="B472" i="8"/>
  <c r="B473" i="8"/>
  <c r="B474" i="8"/>
  <c r="B475" i="8"/>
  <c r="B476" i="8"/>
  <c r="B477" i="8"/>
  <c r="B478" i="8"/>
  <c r="B479" i="8"/>
  <c r="B480" i="8"/>
  <c r="B481" i="8"/>
  <c r="B482" i="8"/>
  <c r="B483" i="8"/>
  <c r="B484" i="8"/>
  <c r="G484" i="8" s="1"/>
  <c r="B485" i="8"/>
  <c r="B486" i="8"/>
  <c r="B487" i="8"/>
  <c r="B488" i="8"/>
  <c r="B489" i="8"/>
  <c r="B490" i="8"/>
  <c r="B491" i="8"/>
  <c r="B492" i="8"/>
  <c r="B493" i="8"/>
  <c r="B494" i="8"/>
  <c r="B495" i="8"/>
  <c r="B496" i="8"/>
  <c r="B497" i="8"/>
  <c r="B498" i="8"/>
  <c r="B499" i="8"/>
  <c r="B500" i="8"/>
  <c r="G500" i="8" s="1"/>
  <c r="B501" i="8"/>
  <c r="B502" i="8"/>
  <c r="B503" i="8"/>
  <c r="B504" i="8"/>
  <c r="B505" i="8"/>
  <c r="B506" i="8"/>
  <c r="B507" i="8"/>
  <c r="B508" i="8"/>
  <c r="B509" i="8"/>
  <c r="B510" i="8"/>
  <c r="B511" i="8"/>
  <c r="B512" i="8"/>
  <c r="B513" i="8"/>
  <c r="B514" i="8"/>
  <c r="B515" i="8"/>
  <c r="B516" i="8"/>
  <c r="G516" i="8" s="1"/>
  <c r="B517" i="8"/>
  <c r="B518" i="8"/>
  <c r="B519" i="8"/>
  <c r="B520" i="8"/>
  <c r="B521" i="8"/>
  <c r="B522" i="8"/>
  <c r="B523" i="8"/>
  <c r="B524" i="8"/>
  <c r="B525" i="8"/>
  <c r="B526" i="8"/>
  <c r="B527" i="8"/>
  <c r="B528" i="8"/>
  <c r="B529" i="8"/>
  <c r="B530" i="8"/>
  <c r="B531" i="8"/>
  <c r="B532" i="8"/>
  <c r="G532" i="8" s="1"/>
  <c r="B533" i="8"/>
  <c r="B534" i="8"/>
  <c r="B535" i="8"/>
  <c r="B536" i="8"/>
  <c r="B537" i="8"/>
  <c r="B538" i="8"/>
  <c r="B539" i="8"/>
  <c r="B540" i="8"/>
  <c r="B541" i="8"/>
  <c r="B542" i="8"/>
  <c r="B543" i="8"/>
  <c r="B544" i="8"/>
  <c r="B545" i="8"/>
  <c r="B546" i="8"/>
  <c r="B547" i="8"/>
  <c r="B548" i="8"/>
  <c r="G548" i="8" s="1"/>
  <c r="B549" i="8"/>
  <c r="B550" i="8"/>
  <c r="B551" i="8"/>
  <c r="B552" i="8"/>
  <c r="B553" i="8"/>
  <c r="B554" i="8"/>
  <c r="B555" i="8"/>
  <c r="B556" i="8"/>
  <c r="B557" i="8"/>
  <c r="B558" i="8"/>
  <c r="B559" i="8"/>
  <c r="B560" i="8"/>
  <c r="B561" i="8"/>
  <c r="B562" i="8"/>
  <c r="B563" i="8"/>
  <c r="B564" i="8"/>
  <c r="G564" i="8" s="1"/>
  <c r="B565" i="8"/>
  <c r="B566" i="8"/>
  <c r="B567" i="8"/>
  <c r="B568" i="8"/>
  <c r="B569" i="8"/>
  <c r="B570" i="8"/>
  <c r="B571" i="8"/>
  <c r="B572" i="8"/>
  <c r="B573" i="8"/>
  <c r="B574" i="8"/>
  <c r="B575" i="8"/>
  <c r="B576" i="8"/>
  <c r="B577" i="8"/>
  <c r="B578" i="8"/>
  <c r="B579" i="8"/>
  <c r="B580" i="8"/>
  <c r="G580" i="8" s="1"/>
  <c r="B581" i="8"/>
  <c r="B582" i="8"/>
  <c r="B583" i="8"/>
  <c r="B584" i="8"/>
  <c r="B585" i="8"/>
  <c r="B586" i="8"/>
  <c r="B587" i="8"/>
  <c r="B588" i="8"/>
  <c r="B589" i="8"/>
  <c r="B590" i="8"/>
  <c r="B591" i="8"/>
  <c r="B592" i="8"/>
  <c r="B593" i="8"/>
  <c r="B594" i="8"/>
  <c r="B595" i="8"/>
  <c r="B596" i="8"/>
  <c r="G596" i="8" s="1"/>
  <c r="B597" i="8"/>
  <c r="B598" i="8"/>
  <c r="B599" i="8"/>
  <c r="B600" i="8"/>
  <c r="B601" i="8"/>
  <c r="B602" i="8"/>
  <c r="B603" i="8"/>
  <c r="B604" i="8"/>
  <c r="B605" i="8"/>
  <c r="B606" i="8"/>
  <c r="B607" i="8"/>
  <c r="B608" i="8"/>
  <c r="B609" i="8"/>
  <c r="B610" i="8"/>
  <c r="B611" i="8"/>
  <c r="B612" i="8"/>
  <c r="G612" i="8" s="1"/>
  <c r="B613" i="8"/>
  <c r="B614" i="8"/>
  <c r="B615" i="8"/>
  <c r="B616" i="8"/>
  <c r="B617" i="8"/>
  <c r="B618" i="8"/>
  <c r="B619" i="8"/>
  <c r="B620" i="8"/>
  <c r="B621" i="8"/>
  <c r="B622" i="8"/>
  <c r="B623" i="8"/>
  <c r="B624" i="8"/>
  <c r="B625" i="8"/>
  <c r="B626" i="8"/>
  <c r="B627" i="8"/>
  <c r="B628" i="8"/>
  <c r="B629" i="8"/>
  <c r="B630" i="8"/>
  <c r="B631" i="8"/>
  <c r="B632" i="8"/>
  <c r="B633" i="8"/>
  <c r="B634" i="8"/>
  <c r="B635" i="8"/>
  <c r="B636" i="8"/>
  <c r="B637" i="8"/>
  <c r="B638" i="8"/>
  <c r="B639" i="8"/>
  <c r="B640" i="8"/>
  <c r="B641" i="8"/>
  <c r="B642" i="8"/>
  <c r="B643" i="8"/>
  <c r="B644" i="8"/>
  <c r="B645" i="8"/>
  <c r="B646" i="8"/>
  <c r="B647" i="8"/>
  <c r="B648" i="8"/>
  <c r="B649" i="8"/>
  <c r="B650" i="8"/>
  <c r="B651" i="8"/>
  <c r="B652" i="8"/>
  <c r="B653" i="8"/>
  <c r="B654" i="8"/>
  <c r="B655" i="8"/>
  <c r="B656" i="8"/>
  <c r="B657" i="8"/>
  <c r="B658" i="8"/>
  <c r="B659" i="8"/>
  <c r="B660" i="8"/>
  <c r="B661" i="8"/>
  <c r="B662" i="8"/>
  <c r="B663" i="8"/>
  <c r="B664" i="8"/>
  <c r="B665" i="8"/>
  <c r="B666" i="8"/>
  <c r="B667" i="8"/>
  <c r="B668" i="8"/>
  <c r="B669" i="8"/>
  <c r="B670" i="8"/>
  <c r="B671" i="8"/>
  <c r="B672" i="8"/>
  <c r="B673" i="8"/>
  <c r="B674" i="8"/>
  <c r="B675" i="8"/>
  <c r="B676" i="8"/>
  <c r="B677" i="8"/>
  <c r="B678" i="8"/>
  <c r="B679" i="8"/>
  <c r="B680" i="8"/>
  <c r="B681" i="8"/>
  <c r="B682" i="8"/>
  <c r="B683" i="8"/>
  <c r="B684" i="8"/>
  <c r="B685" i="8"/>
  <c r="B686" i="8"/>
  <c r="B687" i="8"/>
  <c r="B688" i="8"/>
  <c r="B689" i="8"/>
  <c r="B690" i="8"/>
  <c r="B691" i="8"/>
  <c r="B692" i="8"/>
  <c r="B693" i="8"/>
  <c r="B694" i="8"/>
  <c r="B695" i="8"/>
  <c r="B696" i="8"/>
  <c r="B697" i="8"/>
  <c r="B698" i="8"/>
  <c r="B699" i="8"/>
  <c r="B700" i="8"/>
  <c r="B701" i="8"/>
  <c r="B702" i="8"/>
  <c r="B703" i="8"/>
  <c r="B704" i="8"/>
  <c r="B705" i="8"/>
  <c r="B706" i="8"/>
  <c r="B707" i="8"/>
  <c r="B708" i="8"/>
  <c r="B709" i="8"/>
  <c r="B710" i="8"/>
  <c r="B711" i="8"/>
  <c r="B712" i="8"/>
  <c r="B713" i="8"/>
  <c r="B714" i="8"/>
  <c r="B715" i="8"/>
  <c r="B716" i="8"/>
  <c r="B717" i="8"/>
  <c r="B718" i="8"/>
  <c r="B719" i="8"/>
  <c r="B720" i="8"/>
  <c r="B721" i="8"/>
  <c r="B722" i="8"/>
  <c r="B723" i="8"/>
  <c r="B724" i="8"/>
  <c r="B725" i="8"/>
  <c r="B726" i="8"/>
  <c r="B727" i="8"/>
  <c r="B728" i="8"/>
  <c r="B729" i="8"/>
  <c r="B730" i="8"/>
  <c r="B731" i="8"/>
  <c r="B732" i="8"/>
  <c r="B733" i="8"/>
  <c r="B734" i="8"/>
  <c r="B735" i="8"/>
  <c r="B736" i="8"/>
  <c r="B737" i="8"/>
  <c r="B738" i="8"/>
  <c r="B739" i="8"/>
  <c r="B740" i="8"/>
  <c r="B741" i="8"/>
  <c r="B742" i="8"/>
  <c r="B743" i="8"/>
  <c r="B744" i="8"/>
  <c r="B745" i="8"/>
  <c r="B746" i="8"/>
  <c r="B747" i="8"/>
  <c r="B748" i="8"/>
  <c r="B749" i="8"/>
  <c r="B750" i="8"/>
  <c r="B751" i="8"/>
  <c r="B752" i="8"/>
  <c r="B753" i="8"/>
  <c r="B754" i="8"/>
  <c r="B755" i="8"/>
  <c r="B756" i="8"/>
  <c r="B757" i="8"/>
  <c r="B758" i="8"/>
  <c r="B759" i="8"/>
  <c r="B760" i="8"/>
  <c r="B761" i="8"/>
  <c r="B762" i="8"/>
  <c r="B763" i="8"/>
  <c r="B764" i="8"/>
  <c r="B765" i="8"/>
  <c r="B766" i="8"/>
  <c r="B767" i="8"/>
  <c r="B768" i="8"/>
  <c r="B769" i="8"/>
  <c r="B770" i="8"/>
  <c r="B771" i="8"/>
  <c r="B772" i="8"/>
  <c r="B773" i="8"/>
  <c r="B774" i="8"/>
  <c r="B775" i="8"/>
  <c r="B776" i="8"/>
  <c r="B777" i="8"/>
  <c r="B778" i="8"/>
  <c r="B779" i="8"/>
  <c r="B780" i="8"/>
  <c r="B781" i="8"/>
  <c r="B782" i="8"/>
  <c r="B783" i="8"/>
  <c r="B784" i="8"/>
  <c r="B785" i="8"/>
  <c r="B786" i="8"/>
  <c r="B787" i="8"/>
  <c r="B788" i="8"/>
  <c r="B789" i="8"/>
  <c r="B790" i="8"/>
  <c r="B791" i="8"/>
  <c r="B792" i="8"/>
  <c r="B793" i="8"/>
  <c r="B794" i="8"/>
  <c r="B795" i="8"/>
  <c r="B796" i="8"/>
  <c r="B797" i="8"/>
  <c r="B798" i="8"/>
  <c r="B799" i="8"/>
  <c r="B800" i="8"/>
  <c r="B801" i="8"/>
  <c r="B802" i="8"/>
  <c r="B803" i="8"/>
  <c r="B804" i="8"/>
  <c r="B805" i="8"/>
  <c r="B806" i="8"/>
  <c r="B807" i="8"/>
  <c r="B808" i="8"/>
  <c r="B809" i="8"/>
  <c r="B810" i="8"/>
  <c r="B811" i="8"/>
  <c r="B812" i="8"/>
  <c r="B813" i="8"/>
  <c r="B814" i="8"/>
  <c r="B815" i="8"/>
  <c r="B816" i="8"/>
  <c r="B817" i="8"/>
  <c r="B818" i="8"/>
  <c r="B819" i="8"/>
  <c r="B820" i="8"/>
  <c r="B821" i="8"/>
  <c r="B822" i="8"/>
  <c r="B823" i="8"/>
  <c r="B824" i="8"/>
  <c r="B825" i="8"/>
  <c r="B826" i="8"/>
  <c r="B827" i="8"/>
  <c r="B828" i="8"/>
  <c r="B829" i="8"/>
  <c r="B830" i="8"/>
  <c r="B831" i="8"/>
  <c r="B832" i="8"/>
  <c r="B833" i="8"/>
  <c r="B834" i="8"/>
  <c r="B835" i="8"/>
  <c r="B836" i="8"/>
  <c r="B837" i="8"/>
  <c r="B838" i="8"/>
  <c r="B839" i="8"/>
  <c r="B840" i="8"/>
  <c r="B841" i="8"/>
  <c r="B842" i="8"/>
  <c r="B843" i="8"/>
  <c r="B844" i="8"/>
  <c r="B845" i="8"/>
  <c r="B846" i="8"/>
  <c r="B847" i="8"/>
  <c r="B848" i="8"/>
  <c r="B849" i="8"/>
  <c r="B850" i="8"/>
  <c r="B851" i="8"/>
  <c r="B852" i="8"/>
  <c r="B853" i="8"/>
  <c r="B854" i="8"/>
  <c r="B855" i="8"/>
  <c r="B856" i="8"/>
  <c r="B857" i="8"/>
  <c r="B858" i="8"/>
  <c r="B859" i="8"/>
  <c r="B860" i="8"/>
  <c r="B861" i="8"/>
  <c r="B862" i="8"/>
  <c r="B863" i="8"/>
  <c r="B864" i="8"/>
  <c r="B865" i="8"/>
  <c r="B866" i="8"/>
  <c r="B867" i="8"/>
  <c r="B868" i="8"/>
  <c r="B869" i="8"/>
  <c r="B870" i="8"/>
  <c r="B871" i="8"/>
  <c r="B872" i="8"/>
  <c r="B873" i="8"/>
  <c r="B874" i="8"/>
  <c r="G874" i="8" s="1"/>
  <c r="B875" i="8"/>
  <c r="B876" i="8"/>
  <c r="G876" i="8" s="1"/>
  <c r="B877" i="8"/>
  <c r="G877" i="8" s="1"/>
  <c r="B878" i="8"/>
  <c r="G878" i="8" s="1"/>
  <c r="B879" i="8"/>
  <c r="B880" i="8"/>
  <c r="G880" i="8" s="1"/>
  <c r="B881" i="8"/>
  <c r="G881" i="8" s="1"/>
  <c r="B882" i="8"/>
  <c r="G882" i="8" s="1"/>
  <c r="B883" i="8"/>
  <c r="B884" i="8"/>
  <c r="G884" i="8" s="1"/>
  <c r="B885" i="8"/>
  <c r="G885" i="8" s="1"/>
  <c r="B886" i="8"/>
  <c r="G886" i="8" s="1"/>
  <c r="B887" i="8"/>
  <c r="B888" i="8"/>
  <c r="G888" i="8" s="1"/>
  <c r="B889" i="8"/>
  <c r="G889" i="8" s="1"/>
  <c r="B890" i="8"/>
  <c r="G890" i="8" s="1"/>
  <c r="B891" i="8"/>
  <c r="B892" i="8"/>
  <c r="G892" i="8" s="1"/>
  <c r="B893" i="8"/>
  <c r="G893" i="8" s="1"/>
  <c r="B894" i="8"/>
  <c r="G894" i="8" s="1"/>
  <c r="B895" i="8"/>
  <c r="B896" i="8"/>
  <c r="B897" i="8"/>
  <c r="G897" i="8" s="1"/>
  <c r="B898" i="8"/>
  <c r="G898" i="8" s="1"/>
  <c r="B899" i="8"/>
  <c r="B900" i="8"/>
  <c r="G900" i="8" s="1"/>
  <c r="B901" i="8"/>
  <c r="G901" i="8" s="1"/>
  <c r="B902" i="8"/>
  <c r="G902" i="8" s="1"/>
  <c r="B903" i="8"/>
  <c r="B904" i="8"/>
  <c r="G904" i="8" s="1"/>
  <c r="B905" i="8"/>
  <c r="G905" i="8" s="1"/>
  <c r="B906" i="8"/>
  <c r="G906" i="8" s="1"/>
  <c r="B907" i="8"/>
  <c r="B908" i="8"/>
  <c r="G908" i="8" s="1"/>
  <c r="B909" i="8"/>
  <c r="G909" i="8" s="1"/>
  <c r="B910" i="8"/>
  <c r="G910" i="8" s="1"/>
  <c r="B911" i="8"/>
  <c r="B912" i="8"/>
  <c r="G912" i="8" s="1"/>
  <c r="B913" i="8"/>
  <c r="G913" i="8" s="1"/>
  <c r="B914" i="8"/>
  <c r="G914" i="8" s="1"/>
  <c r="B915" i="8"/>
  <c r="B916" i="8"/>
  <c r="G916" i="8" s="1"/>
  <c r="B917" i="8"/>
  <c r="G917" i="8" s="1"/>
  <c r="B918" i="8"/>
  <c r="G918" i="8" s="1"/>
  <c r="B919" i="8"/>
  <c r="B920" i="8"/>
  <c r="G920" i="8" s="1"/>
  <c r="B921" i="8"/>
  <c r="G921" i="8" s="1"/>
  <c r="B922" i="8"/>
  <c r="G922" i="8" s="1"/>
  <c r="B923" i="8"/>
  <c r="B924" i="8"/>
  <c r="G924" i="8" s="1"/>
  <c r="B925" i="8"/>
  <c r="G925" i="8" s="1"/>
  <c r="B926" i="8"/>
  <c r="G926" i="8" s="1"/>
  <c r="B927" i="8"/>
  <c r="B928" i="8"/>
  <c r="B929" i="8"/>
  <c r="G929" i="8" s="1"/>
  <c r="B930" i="8"/>
  <c r="G930" i="8" s="1"/>
  <c r="B931" i="8"/>
  <c r="B932" i="8"/>
  <c r="G932" i="8" s="1"/>
  <c r="B933" i="8"/>
  <c r="G933" i="8" s="1"/>
  <c r="B934" i="8"/>
  <c r="G934" i="8" s="1"/>
  <c r="B935" i="8"/>
  <c r="B936" i="8"/>
  <c r="G936" i="8" s="1"/>
  <c r="B937" i="8"/>
  <c r="G937" i="8" s="1"/>
  <c r="B938" i="8"/>
  <c r="G938" i="8" s="1"/>
  <c r="B939" i="8"/>
  <c r="B940" i="8"/>
  <c r="G940" i="8" s="1"/>
  <c r="B941" i="8"/>
  <c r="G941" i="8" s="1"/>
  <c r="B942" i="8"/>
  <c r="G942" i="8" s="1"/>
  <c r="B943" i="8"/>
  <c r="B944" i="8"/>
  <c r="G944" i="8" s="1"/>
  <c r="B945" i="8"/>
  <c r="G945" i="8" s="1"/>
  <c r="B946" i="8"/>
  <c r="G946" i="8" s="1"/>
  <c r="B947" i="8"/>
  <c r="B948" i="8"/>
  <c r="G948" i="8" s="1"/>
  <c r="B949" i="8"/>
  <c r="G949" i="8" s="1"/>
  <c r="B950" i="8"/>
  <c r="G950" i="8" s="1"/>
  <c r="B951" i="8"/>
  <c r="B952" i="8"/>
  <c r="G952" i="8" s="1"/>
  <c r="B953" i="8"/>
  <c r="G953" i="8" s="1"/>
  <c r="B954" i="8"/>
  <c r="G954" i="8" s="1"/>
  <c r="B955" i="8"/>
  <c r="B956" i="8"/>
  <c r="G956" i="8" s="1"/>
  <c r="B957" i="8"/>
  <c r="G957" i="8" s="1"/>
  <c r="B958" i="8"/>
  <c r="G958" i="8" s="1"/>
  <c r="B959" i="8"/>
  <c r="B960" i="8"/>
  <c r="B961" i="8"/>
  <c r="G961" i="8" s="1"/>
  <c r="B962" i="8"/>
  <c r="G962" i="8" s="1"/>
  <c r="B963" i="8"/>
  <c r="B964" i="8"/>
  <c r="G964" i="8" s="1"/>
  <c r="B965" i="8"/>
  <c r="G965" i="8" s="1"/>
  <c r="B966" i="8"/>
  <c r="G966" i="8" s="1"/>
  <c r="B967" i="8"/>
  <c r="B968" i="8"/>
  <c r="G968" i="8" s="1"/>
  <c r="B969" i="8"/>
  <c r="G969" i="8" s="1"/>
  <c r="B970" i="8"/>
  <c r="G970" i="8" s="1"/>
  <c r="B971" i="8"/>
  <c r="B972" i="8"/>
  <c r="G972" i="8" s="1"/>
  <c r="B973" i="8"/>
  <c r="G973" i="8" s="1"/>
  <c r="B974" i="8"/>
  <c r="G974" i="8" s="1"/>
  <c r="B975" i="8"/>
  <c r="B976" i="8"/>
  <c r="G976" i="8" s="1"/>
  <c r="B977" i="8"/>
  <c r="G977" i="8" s="1"/>
  <c r="B978" i="8"/>
  <c r="G978" i="8" s="1"/>
  <c r="B979" i="8"/>
  <c r="B980" i="8"/>
  <c r="G980" i="8" s="1"/>
  <c r="B981" i="8"/>
  <c r="G981" i="8" s="1"/>
  <c r="B982" i="8"/>
  <c r="G982" i="8" s="1"/>
  <c r="B983" i="8"/>
  <c r="B984" i="8"/>
  <c r="G984" i="8" s="1"/>
  <c r="B985" i="8"/>
  <c r="G985" i="8" s="1"/>
  <c r="B986" i="8"/>
  <c r="G986" i="8" s="1"/>
  <c r="B987" i="8"/>
  <c r="B988" i="8"/>
  <c r="G988" i="8" s="1"/>
  <c r="B989" i="8"/>
  <c r="G989" i="8" s="1"/>
  <c r="B990" i="8"/>
  <c r="G990" i="8" s="1"/>
  <c r="B991" i="8"/>
  <c r="B992" i="8"/>
  <c r="B993" i="8"/>
  <c r="G993" i="8" s="1"/>
  <c r="B994" i="8"/>
  <c r="G994" i="8" s="1"/>
  <c r="B995" i="8"/>
  <c r="B996" i="8"/>
  <c r="G996" i="8" s="1"/>
  <c r="B997" i="8"/>
  <c r="G997" i="8" s="1"/>
  <c r="B998" i="8"/>
  <c r="G998" i="8" s="1"/>
  <c r="B999" i="8"/>
  <c r="B1000" i="8"/>
  <c r="G1000" i="8" s="1"/>
  <c r="B1001" i="8"/>
  <c r="G1001" i="8" s="1"/>
  <c r="B1002" i="8"/>
  <c r="G1002" i="8" s="1"/>
  <c r="B1003" i="8"/>
  <c r="B1004" i="8"/>
  <c r="G1004" i="8" s="1"/>
  <c r="B1005" i="8"/>
  <c r="G1005" i="8" s="1"/>
  <c r="B1006" i="8"/>
  <c r="G1006" i="8" s="1"/>
  <c r="B1007" i="8"/>
  <c r="B1008" i="8"/>
  <c r="G1008" i="8" s="1"/>
  <c r="B1009" i="8"/>
  <c r="G1009" i="8" s="1"/>
  <c r="B1010" i="8"/>
  <c r="G1010" i="8" s="1"/>
  <c r="B1011" i="8"/>
  <c r="B1012" i="8"/>
  <c r="G1012" i="8" s="1"/>
  <c r="B1013" i="8"/>
  <c r="G1013" i="8" s="1"/>
  <c r="B1014" i="8"/>
  <c r="G1014" i="8" s="1"/>
  <c r="B1015" i="8"/>
  <c r="B1016" i="8"/>
  <c r="G1016" i="8" s="1"/>
  <c r="B1017" i="8"/>
  <c r="G1017" i="8" s="1"/>
  <c r="B1018" i="8"/>
  <c r="G1018" i="8" s="1"/>
  <c r="B1019" i="8"/>
  <c r="B1020" i="8"/>
  <c r="G1020" i="8" s="1"/>
  <c r="B1021" i="8"/>
  <c r="G1021" i="8" s="1"/>
  <c r="B22" i="8"/>
  <c r="G22" i="8" s="1"/>
  <c r="K3" i="5"/>
  <c r="K4" i="5"/>
  <c r="K5" i="5"/>
  <c r="K6" i="5"/>
  <c r="K7" i="5"/>
  <c r="K8" i="5"/>
  <c r="K9" i="5"/>
  <c r="K10" i="5"/>
  <c r="K11" i="5"/>
  <c r="K12" i="5"/>
  <c r="K13" i="5"/>
  <c r="K14" i="5"/>
  <c r="K15" i="5"/>
  <c r="K16" i="5"/>
  <c r="K17" i="5"/>
  <c r="K18" i="5"/>
  <c r="K19" i="5"/>
  <c r="K20" i="5"/>
  <c r="K21" i="5"/>
  <c r="K22" i="5"/>
  <c r="K23" i="5"/>
  <c r="K24" i="5"/>
  <c r="K25" i="5"/>
  <c r="K26" i="5"/>
  <c r="K27" i="5"/>
  <c r="K28" i="5"/>
  <c r="K29" i="5"/>
  <c r="K30" i="5"/>
  <c r="K31" i="5"/>
  <c r="K32" i="5"/>
  <c r="K33" i="5"/>
  <c r="K34" i="5"/>
  <c r="K35" i="5"/>
  <c r="K36" i="5"/>
  <c r="K37" i="5"/>
  <c r="K38" i="5"/>
  <c r="K39" i="5"/>
  <c r="K40" i="5"/>
  <c r="K41" i="5"/>
  <c r="K42" i="5"/>
  <c r="K43" i="5"/>
  <c r="K44" i="5"/>
  <c r="K45" i="5"/>
  <c r="K46" i="5"/>
  <c r="K47" i="5"/>
  <c r="K48" i="5"/>
  <c r="K49" i="5"/>
  <c r="K50" i="5"/>
  <c r="K51" i="5"/>
  <c r="K52" i="5"/>
  <c r="K53" i="5"/>
  <c r="K54" i="5"/>
  <c r="K55" i="5"/>
  <c r="K56" i="5"/>
  <c r="K57" i="5"/>
  <c r="K58" i="5"/>
  <c r="K59" i="5"/>
  <c r="K60" i="5"/>
  <c r="K61" i="5"/>
  <c r="K62" i="5"/>
  <c r="K63" i="5"/>
  <c r="K64" i="5"/>
  <c r="K65" i="5"/>
  <c r="K66" i="5"/>
  <c r="K67" i="5"/>
  <c r="K68" i="5"/>
  <c r="K69" i="5"/>
  <c r="K70" i="5"/>
  <c r="K71" i="5"/>
  <c r="K72" i="5"/>
  <c r="K73" i="5"/>
  <c r="K74" i="5"/>
  <c r="K75" i="5"/>
  <c r="K76" i="5"/>
  <c r="K77" i="5"/>
  <c r="K78" i="5"/>
  <c r="K79" i="5"/>
  <c r="K80" i="5"/>
  <c r="K81" i="5"/>
  <c r="K82" i="5"/>
  <c r="K83" i="5"/>
  <c r="K84" i="5"/>
  <c r="K85" i="5"/>
  <c r="K86" i="5"/>
  <c r="K87" i="5"/>
  <c r="K88" i="5"/>
  <c r="K89" i="5"/>
  <c r="K90" i="5"/>
  <c r="K91" i="5"/>
  <c r="K92" i="5"/>
  <c r="K93" i="5"/>
  <c r="K94" i="5"/>
  <c r="K95" i="5"/>
  <c r="K96" i="5"/>
  <c r="K97" i="5"/>
  <c r="K98" i="5"/>
  <c r="K99" i="5"/>
  <c r="K100" i="5"/>
  <c r="K101" i="5"/>
  <c r="K2" i="5"/>
  <c r="I3" i="5"/>
  <c r="I4" i="5"/>
  <c r="I5" i="5"/>
  <c r="I6" i="5"/>
  <c r="I7" i="5"/>
  <c r="I8" i="5"/>
  <c r="I9" i="5"/>
  <c r="I10" i="5"/>
  <c r="I11" i="5"/>
  <c r="I12" i="5"/>
  <c r="I13" i="5"/>
  <c r="I14" i="5"/>
  <c r="I15" i="5"/>
  <c r="I16" i="5"/>
  <c r="I17" i="5"/>
  <c r="I18" i="5"/>
  <c r="I19" i="5"/>
  <c r="I20" i="5"/>
  <c r="I21" i="5"/>
  <c r="I22" i="5"/>
  <c r="I23" i="5"/>
  <c r="I24" i="5"/>
  <c r="I25" i="5"/>
  <c r="I26" i="5"/>
  <c r="I27" i="5"/>
  <c r="I28" i="5"/>
  <c r="I29" i="5"/>
  <c r="I30" i="5"/>
  <c r="I31" i="5"/>
  <c r="I32" i="5"/>
  <c r="I33" i="5"/>
  <c r="I34" i="5"/>
  <c r="I35" i="5"/>
  <c r="I36" i="5"/>
  <c r="I37" i="5"/>
  <c r="I38" i="5"/>
  <c r="I39" i="5"/>
  <c r="I40" i="5"/>
  <c r="I41" i="5"/>
  <c r="I42" i="5"/>
  <c r="I43" i="5"/>
  <c r="I44" i="5"/>
  <c r="I45" i="5"/>
  <c r="I46" i="5"/>
  <c r="I47" i="5"/>
  <c r="I48" i="5"/>
  <c r="I49" i="5"/>
  <c r="I50" i="5"/>
  <c r="I51" i="5"/>
  <c r="I52" i="5"/>
  <c r="I53" i="5"/>
  <c r="I54" i="5"/>
  <c r="I55" i="5"/>
  <c r="I56" i="5"/>
  <c r="I57" i="5"/>
  <c r="I58" i="5"/>
  <c r="I59" i="5"/>
  <c r="I60" i="5"/>
  <c r="I61" i="5"/>
  <c r="I62" i="5"/>
  <c r="I63" i="5"/>
  <c r="I64" i="5"/>
  <c r="I65" i="5"/>
  <c r="I66" i="5"/>
  <c r="I67" i="5"/>
  <c r="I68" i="5"/>
  <c r="I69" i="5"/>
  <c r="I70" i="5"/>
  <c r="I71" i="5"/>
  <c r="I72" i="5"/>
  <c r="I73" i="5"/>
  <c r="I74" i="5"/>
  <c r="I75" i="5"/>
  <c r="I76" i="5"/>
  <c r="I77" i="5"/>
  <c r="I78" i="5"/>
  <c r="I79" i="5"/>
  <c r="I80" i="5"/>
  <c r="I81" i="5"/>
  <c r="I82" i="5"/>
  <c r="I83" i="5"/>
  <c r="I84" i="5"/>
  <c r="I85" i="5"/>
  <c r="I86" i="5"/>
  <c r="I87" i="5"/>
  <c r="I88" i="5"/>
  <c r="I89" i="5"/>
  <c r="I90" i="5"/>
  <c r="I91" i="5"/>
  <c r="I92" i="5"/>
  <c r="I93" i="5"/>
  <c r="I94" i="5"/>
  <c r="I95" i="5"/>
  <c r="I96" i="5"/>
  <c r="I97" i="5"/>
  <c r="I98" i="5"/>
  <c r="I99" i="5"/>
  <c r="I100" i="5"/>
  <c r="I101" i="5"/>
  <c r="I2" i="5"/>
  <c r="H3" i="5"/>
  <c r="H4" i="5"/>
  <c r="H5" i="5"/>
  <c r="H6" i="5"/>
  <c r="H7" i="5"/>
  <c r="H8" i="5"/>
  <c r="H9" i="5"/>
  <c r="H10" i="5"/>
  <c r="H11" i="5"/>
  <c r="H12" i="5"/>
  <c r="H13" i="5"/>
  <c r="H14" i="5"/>
  <c r="H15" i="5"/>
  <c r="H16" i="5"/>
  <c r="H17" i="5"/>
  <c r="H18" i="5"/>
  <c r="H19" i="5"/>
  <c r="H20" i="5"/>
  <c r="H21" i="5"/>
  <c r="H22" i="5"/>
  <c r="H23" i="5"/>
  <c r="H24" i="5"/>
  <c r="H25" i="5"/>
  <c r="H26" i="5"/>
  <c r="H27" i="5"/>
  <c r="H28" i="5"/>
  <c r="H29" i="5"/>
  <c r="H30" i="5"/>
  <c r="H31" i="5"/>
  <c r="H32" i="5"/>
  <c r="H33" i="5"/>
  <c r="H34" i="5"/>
  <c r="H35" i="5"/>
  <c r="H36" i="5"/>
  <c r="H37" i="5"/>
  <c r="H38" i="5"/>
  <c r="H39" i="5"/>
  <c r="H40" i="5"/>
  <c r="H41" i="5"/>
  <c r="H42" i="5"/>
  <c r="H43" i="5"/>
  <c r="H44" i="5"/>
  <c r="H45" i="5"/>
  <c r="H46" i="5"/>
  <c r="H47" i="5"/>
  <c r="H48" i="5"/>
  <c r="H49" i="5"/>
  <c r="H50" i="5"/>
  <c r="H51" i="5"/>
  <c r="H52" i="5"/>
  <c r="H53" i="5"/>
  <c r="H54" i="5"/>
  <c r="H55" i="5"/>
  <c r="H56" i="5"/>
  <c r="H57" i="5"/>
  <c r="H58" i="5"/>
  <c r="H59" i="5"/>
  <c r="H60" i="5"/>
  <c r="H61" i="5"/>
  <c r="H62" i="5"/>
  <c r="H63" i="5"/>
  <c r="H64" i="5"/>
  <c r="H65" i="5"/>
  <c r="H66" i="5"/>
  <c r="H67" i="5"/>
  <c r="H68" i="5"/>
  <c r="H69" i="5"/>
  <c r="H70" i="5"/>
  <c r="H71" i="5"/>
  <c r="H72" i="5"/>
  <c r="H73" i="5"/>
  <c r="H74" i="5"/>
  <c r="H75" i="5"/>
  <c r="H76" i="5"/>
  <c r="H77" i="5"/>
  <c r="H78" i="5"/>
  <c r="H79" i="5"/>
  <c r="H80" i="5"/>
  <c r="H81" i="5"/>
  <c r="H82" i="5"/>
  <c r="H83" i="5"/>
  <c r="H84" i="5"/>
  <c r="H85" i="5"/>
  <c r="H86" i="5"/>
  <c r="H87" i="5"/>
  <c r="H88" i="5"/>
  <c r="H89" i="5"/>
  <c r="H90" i="5"/>
  <c r="H91" i="5"/>
  <c r="H92" i="5"/>
  <c r="H93" i="5"/>
  <c r="H94" i="5"/>
  <c r="H95" i="5"/>
  <c r="H96" i="5"/>
  <c r="H97" i="5"/>
  <c r="H98" i="5"/>
  <c r="H99" i="5"/>
  <c r="H100" i="5"/>
  <c r="H101" i="5"/>
  <c r="H2" i="5"/>
  <c r="G3" i="5"/>
  <c r="G4" i="5"/>
  <c r="G5" i="5"/>
  <c r="G6" i="5"/>
  <c r="G7" i="5"/>
  <c r="G8" i="5"/>
  <c r="G9" i="5"/>
  <c r="G10" i="5"/>
  <c r="G11" i="5"/>
  <c r="G12" i="5"/>
  <c r="G13" i="5"/>
  <c r="G14" i="5"/>
  <c r="G15" i="5"/>
  <c r="G16" i="5"/>
  <c r="G17" i="5"/>
  <c r="G18" i="5"/>
  <c r="G19" i="5"/>
  <c r="G20" i="5"/>
  <c r="G21" i="5"/>
  <c r="G22" i="5"/>
  <c r="G23" i="5"/>
  <c r="G24" i="5"/>
  <c r="G25" i="5"/>
  <c r="G26" i="5"/>
  <c r="G27" i="5"/>
  <c r="G28" i="5"/>
  <c r="G29" i="5"/>
  <c r="G30" i="5"/>
  <c r="G31" i="5"/>
  <c r="G32" i="5"/>
  <c r="G33" i="5"/>
  <c r="G34" i="5"/>
  <c r="G35" i="5"/>
  <c r="G36" i="5"/>
  <c r="G37" i="5"/>
  <c r="G38" i="5"/>
  <c r="G39" i="5"/>
  <c r="G40" i="5"/>
  <c r="G41" i="5"/>
  <c r="G42" i="5"/>
  <c r="G43" i="5"/>
  <c r="G44" i="5"/>
  <c r="G45" i="5"/>
  <c r="G46" i="5"/>
  <c r="G47" i="5"/>
  <c r="G48" i="5"/>
  <c r="G49" i="5"/>
  <c r="G50" i="5"/>
  <c r="G51" i="5"/>
  <c r="G52" i="5"/>
  <c r="G53" i="5"/>
  <c r="G54" i="5"/>
  <c r="G55" i="5"/>
  <c r="G56" i="5"/>
  <c r="G57" i="5"/>
  <c r="G58" i="5"/>
  <c r="G59" i="5"/>
  <c r="G60" i="5"/>
  <c r="G61" i="5"/>
  <c r="G62" i="5"/>
  <c r="G63" i="5"/>
  <c r="G64" i="5"/>
  <c r="G65" i="5"/>
  <c r="G66" i="5"/>
  <c r="G67" i="5"/>
  <c r="G68" i="5"/>
  <c r="G69" i="5"/>
  <c r="G70" i="5"/>
  <c r="G71" i="5"/>
  <c r="G72" i="5"/>
  <c r="G73" i="5"/>
  <c r="G74" i="5"/>
  <c r="G75" i="5"/>
  <c r="G76" i="5"/>
  <c r="G77" i="5"/>
  <c r="G78" i="5"/>
  <c r="G79" i="5"/>
  <c r="G80" i="5"/>
  <c r="G81" i="5"/>
  <c r="G82" i="5"/>
  <c r="G83" i="5"/>
  <c r="G84" i="5"/>
  <c r="G85" i="5"/>
  <c r="G86" i="5"/>
  <c r="G87" i="5"/>
  <c r="G88" i="5"/>
  <c r="G89" i="5"/>
  <c r="G90" i="5"/>
  <c r="G91" i="5"/>
  <c r="G92" i="5"/>
  <c r="G93" i="5"/>
  <c r="G94" i="5"/>
  <c r="G95" i="5"/>
  <c r="G96" i="5"/>
  <c r="G97" i="5"/>
  <c r="G98" i="5"/>
  <c r="G99" i="5"/>
  <c r="G100" i="5"/>
  <c r="G101" i="5"/>
  <c r="G2" i="5"/>
  <c r="E2" i="5"/>
  <c r="E3" i="5"/>
  <c r="E4" i="5"/>
  <c r="E5" i="5"/>
  <c r="E6" i="5"/>
  <c r="E7" i="5"/>
  <c r="E8" i="5"/>
  <c r="E9" i="5"/>
  <c r="E10" i="5"/>
  <c r="E11" i="5"/>
  <c r="E12" i="5"/>
  <c r="E13" i="5"/>
  <c r="E14" i="5"/>
  <c r="E15" i="5"/>
  <c r="E16" i="5"/>
  <c r="E17" i="5"/>
  <c r="E18" i="5"/>
  <c r="E19" i="5"/>
  <c r="E20" i="5"/>
  <c r="E21" i="5"/>
  <c r="E22" i="5"/>
  <c r="E23" i="5"/>
  <c r="E24" i="5"/>
  <c r="E25" i="5"/>
  <c r="E26" i="5"/>
  <c r="E27" i="5"/>
  <c r="E28" i="5"/>
  <c r="E29" i="5"/>
  <c r="E30" i="5"/>
  <c r="E31" i="5"/>
  <c r="E32" i="5"/>
  <c r="E33" i="5"/>
  <c r="E34" i="5"/>
  <c r="E35" i="5"/>
  <c r="E36" i="5"/>
  <c r="E37" i="5"/>
  <c r="E38" i="5"/>
  <c r="E39" i="5"/>
  <c r="E40" i="5"/>
  <c r="E41" i="5"/>
  <c r="E42" i="5"/>
  <c r="E43" i="5"/>
  <c r="E44" i="5"/>
  <c r="E45" i="5"/>
  <c r="E46" i="5"/>
  <c r="E47" i="5"/>
  <c r="E48" i="5"/>
  <c r="E49" i="5"/>
  <c r="E50" i="5"/>
  <c r="E51" i="5"/>
  <c r="E52" i="5"/>
  <c r="E53" i="5"/>
  <c r="E54" i="5"/>
  <c r="E55" i="5"/>
  <c r="E56" i="5"/>
  <c r="E57" i="5"/>
  <c r="E58" i="5"/>
  <c r="E59" i="5"/>
  <c r="E60" i="5"/>
  <c r="E61" i="5"/>
  <c r="E62" i="5"/>
  <c r="E63" i="5"/>
  <c r="E64" i="5"/>
  <c r="E65" i="5"/>
  <c r="E66" i="5"/>
  <c r="E67" i="5"/>
  <c r="E68" i="5"/>
  <c r="E69" i="5"/>
  <c r="E70" i="5"/>
  <c r="E71" i="5"/>
  <c r="E72" i="5"/>
  <c r="E73" i="5"/>
  <c r="E74" i="5"/>
  <c r="E75" i="5"/>
  <c r="E76" i="5"/>
  <c r="E77" i="5"/>
  <c r="E78" i="5"/>
  <c r="E79" i="5"/>
  <c r="E80" i="5"/>
  <c r="E81" i="5"/>
  <c r="E82" i="5"/>
  <c r="E83" i="5"/>
  <c r="E84" i="5"/>
  <c r="E85" i="5"/>
  <c r="E86" i="5"/>
  <c r="E87" i="5"/>
  <c r="E88" i="5"/>
  <c r="E89" i="5"/>
  <c r="E90" i="5"/>
  <c r="E91" i="5"/>
  <c r="E92" i="5"/>
  <c r="E93" i="5"/>
  <c r="E94" i="5"/>
  <c r="E95" i="5"/>
  <c r="E96" i="5"/>
  <c r="E97" i="5"/>
  <c r="E98" i="5"/>
  <c r="E99" i="5"/>
  <c r="E100" i="5"/>
  <c r="E101" i="5"/>
  <c r="B23" i="2"/>
  <c r="B22" i="2"/>
  <c r="B17" i="2"/>
  <c r="B16" i="2"/>
  <c r="B15" i="2"/>
  <c r="B14" i="2"/>
  <c r="B13" i="2"/>
  <c r="B12" i="2"/>
  <c r="C10" i="2"/>
  <c r="B10" i="2"/>
  <c r="D3" i="2"/>
  <c r="D4" i="2"/>
  <c r="D5" i="2"/>
  <c r="D6" i="2"/>
  <c r="D2" i="2"/>
  <c r="H8" i="6"/>
  <c r="C3" i="1"/>
  <c r="C4" i="1"/>
  <c r="C5" i="1"/>
  <c r="C6" i="1"/>
  <c r="C7" i="1"/>
  <c r="C8" i="1"/>
  <c r="C9" i="1"/>
  <c r="C10" i="1"/>
  <c r="C11" i="1"/>
  <c r="C12" i="1"/>
  <c r="C13" i="1"/>
  <c r="C14" i="1"/>
  <c r="C15" i="1"/>
  <c r="C16" i="1"/>
  <c r="C17" i="1"/>
  <c r="C18" i="1"/>
  <c r="C2" i="1"/>
  <c r="B3" i="1"/>
  <c r="B4" i="1"/>
  <c r="B5" i="1"/>
  <c r="B6" i="1"/>
  <c r="B7" i="1"/>
  <c r="B8" i="1"/>
  <c r="B9" i="1"/>
  <c r="B10" i="1"/>
  <c r="B11" i="1"/>
  <c r="B12" i="1"/>
  <c r="B13" i="1"/>
  <c r="B14" i="1"/>
  <c r="B15" i="1"/>
  <c r="B16" i="1"/>
  <c r="B17" i="1"/>
  <c r="B18" i="1"/>
  <c r="B2" i="1"/>
  <c r="G86" i="8"/>
  <c r="J23" i="8"/>
  <c r="J27" i="8"/>
  <c r="J31" i="8"/>
  <c r="J35" i="8"/>
  <c r="J39" i="8"/>
  <c r="J43" i="8"/>
  <c r="J44" i="8"/>
  <c r="J47" i="8"/>
  <c r="J51" i="8"/>
  <c r="J52" i="8"/>
  <c r="J55" i="8"/>
  <c r="J59" i="8"/>
  <c r="J63" i="8"/>
  <c r="J67" i="8"/>
  <c r="J71" i="8"/>
  <c r="J75" i="8"/>
  <c r="J79" i="8"/>
  <c r="J80" i="8"/>
  <c r="J83" i="8"/>
  <c r="J87" i="8"/>
  <c r="J91" i="8"/>
  <c r="J95" i="8"/>
  <c r="J99" i="8"/>
  <c r="J103" i="8"/>
  <c r="J107" i="8"/>
  <c r="J108" i="8"/>
  <c r="J111" i="8"/>
  <c r="J115" i="8"/>
  <c r="J116" i="8"/>
  <c r="J119" i="8"/>
  <c r="J123" i="8"/>
  <c r="J127" i="8"/>
  <c r="J131" i="8"/>
  <c r="J135" i="8"/>
  <c r="J139" i="8"/>
  <c r="J143" i="8"/>
  <c r="J144" i="8"/>
  <c r="J147" i="8"/>
  <c r="J151" i="8"/>
  <c r="J155" i="8"/>
  <c r="J159" i="8"/>
  <c r="J163" i="8"/>
  <c r="J167" i="8"/>
  <c r="J171" i="8"/>
  <c r="J172" i="8"/>
  <c r="J175" i="8"/>
  <c r="J179" i="8"/>
  <c r="J180" i="8"/>
  <c r="J183" i="8"/>
  <c r="J187" i="8"/>
  <c r="J191" i="8"/>
  <c r="J195" i="8"/>
  <c r="J199" i="8"/>
  <c r="J203" i="8"/>
  <c r="J207" i="8"/>
  <c r="J208" i="8"/>
  <c r="J211" i="8"/>
  <c r="J215" i="8"/>
  <c r="J219" i="8"/>
  <c r="J223" i="8"/>
  <c r="J227" i="8"/>
  <c r="J231" i="8"/>
  <c r="J235" i="8"/>
  <c r="J236" i="8"/>
  <c r="J239" i="8"/>
  <c r="J243" i="8"/>
  <c r="J244" i="8"/>
  <c r="J247" i="8"/>
  <c r="J251" i="8"/>
  <c r="J255" i="8"/>
  <c r="J259" i="8"/>
  <c r="J263" i="8"/>
  <c r="J267" i="8"/>
  <c r="J271" i="8"/>
  <c r="J274" i="8"/>
  <c r="J275" i="8"/>
  <c r="J278" i="8"/>
  <c r="J279" i="8"/>
  <c r="J281" i="8"/>
  <c r="J282" i="8"/>
  <c r="J283" i="8"/>
  <c r="J286" i="8"/>
  <c r="J287" i="8"/>
  <c r="J290" i="8"/>
  <c r="J291" i="8"/>
  <c r="J294" i="8"/>
  <c r="J295" i="8"/>
  <c r="J298" i="8"/>
  <c r="J299" i="8"/>
  <c r="J302" i="8"/>
  <c r="J303" i="8"/>
  <c r="J306" i="8"/>
  <c r="J307" i="8"/>
  <c r="J310" i="8"/>
  <c r="J311" i="8"/>
  <c r="J314" i="8"/>
  <c r="J315" i="8"/>
  <c r="J318" i="8"/>
  <c r="J319" i="8"/>
  <c r="J322" i="8"/>
  <c r="J323" i="8"/>
  <c r="J326" i="8"/>
  <c r="J327" i="8"/>
  <c r="J330" i="8"/>
  <c r="J331" i="8"/>
  <c r="J334" i="8"/>
  <c r="J335" i="8"/>
  <c r="J338" i="8"/>
  <c r="J339" i="8"/>
  <c r="J342" i="8"/>
  <c r="J343" i="8"/>
  <c r="J345" i="8"/>
  <c r="J346" i="8"/>
  <c r="J347" i="8"/>
  <c r="J350" i="8"/>
  <c r="J351" i="8"/>
  <c r="J354" i="8"/>
  <c r="J355" i="8"/>
  <c r="J358" i="8"/>
  <c r="J359" i="8"/>
  <c r="J362" i="8"/>
  <c r="J363" i="8"/>
  <c r="J366" i="8"/>
  <c r="J367" i="8"/>
  <c r="J370" i="8"/>
  <c r="J371" i="8"/>
  <c r="J374" i="8"/>
  <c r="J375" i="8"/>
  <c r="J378" i="8"/>
  <c r="J379" i="8"/>
  <c r="J382" i="8"/>
  <c r="J383" i="8"/>
  <c r="J386" i="8"/>
  <c r="J387" i="8"/>
  <c r="J390" i="8"/>
  <c r="J391" i="8"/>
  <c r="J394" i="8"/>
  <c r="J395" i="8"/>
  <c r="J398" i="8"/>
  <c r="J399" i="8"/>
  <c r="J402" i="8"/>
  <c r="J403" i="8"/>
  <c r="J406" i="8"/>
  <c r="J407" i="8"/>
  <c r="J409" i="8"/>
  <c r="J410" i="8"/>
  <c r="J411" i="8"/>
  <c r="J414" i="8"/>
  <c r="J415" i="8"/>
  <c r="J418" i="8"/>
  <c r="J419" i="8"/>
  <c r="J422" i="8"/>
  <c r="J423" i="8"/>
  <c r="J426" i="8"/>
  <c r="J427" i="8"/>
  <c r="J430" i="8"/>
  <c r="J431" i="8"/>
  <c r="J434" i="8"/>
  <c r="J435" i="8"/>
  <c r="J438" i="8"/>
  <c r="J439" i="8"/>
  <c r="J442" i="8"/>
  <c r="J443" i="8"/>
  <c r="J446" i="8"/>
  <c r="J447" i="8"/>
  <c r="J450" i="8"/>
  <c r="J451" i="8"/>
  <c r="J454" i="8"/>
  <c r="J455" i="8"/>
  <c r="J458" i="8"/>
  <c r="J459" i="8"/>
  <c r="J462" i="8"/>
  <c r="J463" i="8"/>
  <c r="J466" i="8"/>
  <c r="J467" i="8"/>
  <c r="J470" i="8"/>
  <c r="J471" i="8"/>
  <c r="J473" i="8"/>
  <c r="J474" i="8"/>
  <c r="J475" i="8"/>
  <c r="J478" i="8"/>
  <c r="J479" i="8"/>
  <c r="J482" i="8"/>
  <c r="J483" i="8"/>
  <c r="J486" i="8"/>
  <c r="J487" i="8"/>
  <c r="J490" i="8"/>
  <c r="J491" i="8"/>
  <c r="J494" i="8"/>
  <c r="J495" i="8"/>
  <c r="J498" i="8"/>
  <c r="J499" i="8"/>
  <c r="J502" i="8"/>
  <c r="J503" i="8"/>
  <c r="J506" i="8"/>
  <c r="J507" i="8"/>
  <c r="J510" i="8"/>
  <c r="J511" i="8"/>
  <c r="J514" i="8"/>
  <c r="J515" i="8"/>
  <c r="J518" i="8"/>
  <c r="J519" i="8"/>
  <c r="J522" i="8"/>
  <c r="J523" i="8"/>
  <c r="J526" i="8"/>
  <c r="J527" i="8"/>
  <c r="J530" i="8"/>
  <c r="J531" i="8"/>
  <c r="J534" i="8"/>
  <c r="J535" i="8"/>
  <c r="J537" i="8"/>
  <c r="J538" i="8"/>
  <c r="J539" i="8"/>
  <c r="J542" i="8"/>
  <c r="J543" i="8"/>
  <c r="J546" i="8"/>
  <c r="J547" i="8"/>
  <c r="J550" i="8"/>
  <c r="J551" i="8"/>
  <c r="J554" i="8"/>
  <c r="J555" i="8"/>
  <c r="J558" i="8"/>
  <c r="J559" i="8"/>
  <c r="J562" i="8"/>
  <c r="J563" i="8"/>
  <c r="J566" i="8"/>
  <c r="J567" i="8"/>
  <c r="J570" i="8"/>
  <c r="J571" i="8"/>
  <c r="J574" i="8"/>
  <c r="J575" i="8"/>
  <c r="J578" i="8"/>
  <c r="J579" i="8"/>
  <c r="J582" i="8"/>
  <c r="J583" i="8"/>
  <c r="J586" i="8"/>
  <c r="J587" i="8"/>
  <c r="J590" i="8"/>
  <c r="J591" i="8"/>
  <c r="J594" i="8"/>
  <c r="J595" i="8"/>
  <c r="J598" i="8"/>
  <c r="J599" i="8"/>
  <c r="J602" i="8"/>
  <c r="J603" i="8"/>
  <c r="J604" i="8"/>
  <c r="J606" i="8"/>
  <c r="J607" i="8"/>
  <c r="J610" i="8"/>
  <c r="J611" i="8"/>
  <c r="J614" i="8"/>
  <c r="J615" i="8"/>
  <c r="J618" i="8"/>
  <c r="J619" i="8"/>
  <c r="J620" i="8"/>
  <c r="J622" i="8"/>
  <c r="J623" i="8"/>
  <c r="J626" i="8"/>
  <c r="J627" i="8"/>
  <c r="J630" i="8"/>
  <c r="J631" i="8"/>
  <c r="J634" i="8"/>
  <c r="J635" i="8"/>
  <c r="J636" i="8"/>
  <c r="J638" i="8"/>
  <c r="J639" i="8"/>
  <c r="J642" i="8"/>
  <c r="J643" i="8"/>
  <c r="J646" i="8"/>
  <c r="J647" i="8"/>
  <c r="J650" i="8"/>
  <c r="J651" i="8"/>
  <c r="J652" i="8"/>
  <c r="J654" i="8"/>
  <c r="J655" i="8"/>
  <c r="J658" i="8"/>
  <c r="J659" i="8"/>
  <c r="J662" i="8"/>
  <c r="J663" i="8"/>
  <c r="J666" i="8"/>
  <c r="J667" i="8"/>
  <c r="J668" i="8"/>
  <c r="J670" i="8"/>
  <c r="J671" i="8"/>
  <c r="J674" i="8"/>
  <c r="J675" i="8"/>
  <c r="J678" i="8"/>
  <c r="J679" i="8"/>
  <c r="J682" i="8"/>
  <c r="J683" i="8"/>
  <c r="J684" i="8"/>
  <c r="J686" i="8"/>
  <c r="J687" i="8"/>
  <c r="J690" i="8"/>
  <c r="J691" i="8"/>
  <c r="J694" i="8"/>
  <c r="J695" i="8"/>
  <c r="J698" i="8"/>
  <c r="J699" i="8"/>
  <c r="J700" i="8"/>
  <c r="J702" i="8"/>
  <c r="J703" i="8"/>
  <c r="J706" i="8"/>
  <c r="J707" i="8"/>
  <c r="J710" i="8"/>
  <c r="J711" i="8"/>
  <c r="J714" i="8"/>
  <c r="J715" i="8"/>
  <c r="J716" i="8"/>
  <c r="J718" i="8"/>
  <c r="J719" i="8"/>
  <c r="J722" i="8"/>
  <c r="J723" i="8"/>
  <c r="J726" i="8"/>
  <c r="J727" i="8"/>
  <c r="J730" i="8"/>
  <c r="J731" i="8"/>
  <c r="J732" i="8"/>
  <c r="J734" i="8"/>
  <c r="J735" i="8"/>
  <c r="J738" i="8"/>
  <c r="J739" i="8"/>
  <c r="J742" i="8"/>
  <c r="J743" i="8"/>
  <c r="J746" i="8"/>
  <c r="J747" i="8"/>
  <c r="J748" i="8"/>
  <c r="J750" i="8"/>
  <c r="J751" i="8"/>
  <c r="J754" i="8"/>
  <c r="J755" i="8"/>
  <c r="J758" i="8"/>
  <c r="J759" i="8"/>
  <c r="J762" i="8"/>
  <c r="J763" i="8"/>
  <c r="J764" i="8"/>
  <c r="J766" i="8"/>
  <c r="J767" i="8"/>
  <c r="J770" i="8"/>
  <c r="J771" i="8"/>
  <c r="J774" i="8"/>
  <c r="J775" i="8"/>
  <c r="J778" i="8"/>
  <c r="J779" i="8"/>
  <c r="J780" i="8"/>
  <c r="J782" i="8"/>
  <c r="J783" i="8"/>
  <c r="J786" i="8"/>
  <c r="J787" i="8"/>
  <c r="J790" i="8"/>
  <c r="J791" i="8"/>
  <c r="J794" i="8"/>
  <c r="J795" i="8"/>
  <c r="J796" i="8"/>
  <c r="J798" i="8"/>
  <c r="J799" i="8"/>
  <c r="J802" i="8"/>
  <c r="J803" i="8"/>
  <c r="J806" i="8"/>
  <c r="J807" i="8"/>
  <c r="J810" i="8"/>
  <c r="J811" i="8"/>
  <c r="J812" i="8"/>
  <c r="J814" i="8"/>
  <c r="J815" i="8"/>
  <c r="J818" i="8"/>
  <c r="J819" i="8"/>
  <c r="J822" i="8"/>
  <c r="J823" i="8"/>
  <c r="J826" i="8"/>
  <c r="J827" i="8"/>
  <c r="J828" i="8"/>
  <c r="J830" i="8"/>
  <c r="J831" i="8"/>
  <c r="J834" i="8"/>
  <c r="J835" i="8"/>
  <c r="J838" i="8"/>
  <c r="J839" i="8"/>
  <c r="J842" i="8"/>
  <c r="J843" i="8"/>
  <c r="J844" i="8"/>
  <c r="J846" i="8"/>
  <c r="J847" i="8"/>
  <c r="J850" i="8"/>
  <c r="J851" i="8"/>
  <c r="J854" i="8"/>
  <c r="J855" i="8"/>
  <c r="J858" i="8"/>
  <c r="J859" i="8"/>
  <c r="J860" i="8"/>
  <c r="J862" i="8"/>
  <c r="J863" i="8"/>
  <c r="J866" i="8"/>
  <c r="J867" i="8"/>
  <c r="J870" i="8"/>
  <c r="J871" i="8"/>
  <c r="J874" i="8"/>
  <c r="J875" i="8"/>
  <c r="J876" i="8"/>
  <c r="J878" i="8"/>
  <c r="J879" i="8"/>
  <c r="J882" i="8"/>
  <c r="J883" i="8"/>
  <c r="J886" i="8"/>
  <c r="J887" i="8"/>
  <c r="J890" i="8"/>
  <c r="J891" i="8"/>
  <c r="J892" i="8"/>
  <c r="J894" i="8"/>
  <c r="J895" i="8"/>
  <c r="J898" i="8"/>
  <c r="J899" i="8"/>
  <c r="J902" i="8"/>
  <c r="J903" i="8"/>
  <c r="J906" i="8"/>
  <c r="J907" i="8"/>
  <c r="J908" i="8"/>
  <c r="J910" i="8"/>
  <c r="J911" i="8"/>
  <c r="J914" i="8"/>
  <c r="J915" i="8"/>
  <c r="J918" i="8"/>
  <c r="J919" i="8"/>
  <c r="J922" i="8"/>
  <c r="J923" i="8"/>
  <c r="J924" i="8"/>
  <c r="J926" i="8"/>
  <c r="J927" i="8"/>
  <c r="J930" i="8"/>
  <c r="J931" i="8"/>
  <c r="J934" i="8"/>
  <c r="J935" i="8"/>
  <c r="J938" i="8"/>
  <c r="J939" i="8"/>
  <c r="J940" i="8"/>
  <c r="J942" i="8"/>
  <c r="J943" i="8"/>
  <c r="J946" i="8"/>
  <c r="J947" i="8"/>
  <c r="J950" i="8"/>
  <c r="J951" i="8"/>
  <c r="J954" i="8"/>
  <c r="J955" i="8"/>
  <c r="J956" i="8"/>
  <c r="J958" i="8"/>
  <c r="J959" i="8"/>
  <c r="J962" i="8"/>
  <c r="J963" i="8"/>
  <c r="J966" i="8"/>
  <c r="J967" i="8"/>
  <c r="J970" i="8"/>
  <c r="J971" i="8"/>
  <c r="J972" i="8"/>
  <c r="J974" i="8"/>
  <c r="J975" i="8"/>
  <c r="J978" i="8"/>
  <c r="J979" i="8"/>
  <c r="J982" i="8"/>
  <c r="J983" i="8"/>
  <c r="J986" i="8"/>
  <c r="J987" i="8"/>
  <c r="J988" i="8"/>
  <c r="J990" i="8"/>
  <c r="J991" i="8"/>
  <c r="J994" i="8"/>
  <c r="J995" i="8"/>
  <c r="J998" i="8"/>
  <c r="J999" i="8"/>
  <c r="J1002" i="8"/>
  <c r="J1003" i="8"/>
  <c r="J1004" i="8"/>
  <c r="J1006" i="8"/>
  <c r="J1007" i="8"/>
  <c r="J1010" i="8"/>
  <c r="J1011" i="8"/>
  <c r="J1014" i="8"/>
  <c r="J1015" i="8"/>
  <c r="J1018" i="8"/>
  <c r="J1019" i="8"/>
  <c r="J1020" i="8"/>
  <c r="J22" i="8"/>
  <c r="G619" i="8"/>
  <c r="G623" i="8"/>
  <c r="G627" i="8"/>
  <c r="G631" i="8"/>
  <c r="G635" i="8"/>
  <c r="G639" i="8"/>
  <c r="G643" i="8"/>
  <c r="G647" i="8"/>
  <c r="G651" i="8"/>
  <c r="G655" i="8"/>
  <c r="G659" i="8"/>
  <c r="G663" i="8"/>
  <c r="G667" i="8"/>
  <c r="G671" i="8"/>
  <c r="G675" i="8"/>
  <c r="G679" i="8"/>
  <c r="G683" i="8"/>
  <c r="G687" i="8"/>
  <c r="G691" i="8"/>
  <c r="G695" i="8"/>
  <c r="G699" i="8"/>
  <c r="G703" i="8"/>
  <c r="G707" i="8"/>
  <c r="G711" i="8"/>
  <c r="G715" i="8"/>
  <c r="G719" i="8"/>
  <c r="G723" i="8"/>
  <c r="G727" i="8"/>
  <c r="G731" i="8"/>
  <c r="G735" i="8"/>
  <c r="G739" i="8"/>
  <c r="G743" i="8"/>
  <c r="G747" i="8"/>
  <c r="G751" i="8"/>
  <c r="G755" i="8"/>
  <c r="G759" i="8"/>
  <c r="G763" i="8"/>
  <c r="G767" i="8"/>
  <c r="G771" i="8"/>
  <c r="G775" i="8"/>
  <c r="G779" i="8"/>
  <c r="G783" i="8"/>
  <c r="G787" i="8"/>
  <c r="G791" i="8"/>
  <c r="G795" i="8"/>
  <c r="G799" i="8"/>
  <c r="G803" i="8"/>
  <c r="G807" i="8"/>
  <c r="G811" i="8"/>
  <c r="G815" i="8"/>
  <c r="G819" i="8"/>
  <c r="G823" i="8"/>
  <c r="G827" i="8"/>
  <c r="G831" i="8"/>
  <c r="G835" i="8"/>
  <c r="G839" i="8"/>
  <c r="G843" i="8"/>
  <c r="G847" i="8"/>
  <c r="G851" i="8"/>
  <c r="G855" i="8"/>
  <c r="G859" i="8"/>
  <c r="G863" i="8"/>
  <c r="G867" i="8"/>
  <c r="G871" i="8"/>
  <c r="G875" i="8"/>
  <c r="G879" i="8"/>
  <c r="G883" i="8"/>
  <c r="G887" i="8"/>
  <c r="G891" i="8"/>
  <c r="G895" i="8"/>
  <c r="G896" i="8"/>
  <c r="G899" i="8"/>
  <c r="G903" i="8"/>
  <c r="G907" i="8"/>
  <c r="G911" i="8"/>
  <c r="G915" i="8"/>
  <c r="G919" i="8"/>
  <c r="G923" i="8"/>
  <c r="G927" i="8"/>
  <c r="G928" i="8"/>
  <c r="G931" i="8"/>
  <c r="G935" i="8"/>
  <c r="G939" i="8"/>
  <c r="G943" i="8"/>
  <c r="G947" i="8"/>
  <c r="G951" i="8"/>
  <c r="G955" i="8"/>
  <c r="G959" i="8"/>
  <c r="G960" i="8"/>
  <c r="G963" i="8"/>
  <c r="G967" i="8"/>
  <c r="G971" i="8"/>
  <c r="G975" i="8"/>
  <c r="G979" i="8"/>
  <c r="G983" i="8"/>
  <c r="G987" i="8"/>
  <c r="G991" i="8"/>
  <c r="G992" i="8"/>
  <c r="G995" i="8"/>
  <c r="G999" i="8"/>
  <c r="G1003" i="8"/>
  <c r="G1007" i="8"/>
  <c r="G1011" i="8"/>
  <c r="G1015" i="8"/>
  <c r="G1019" i="8"/>
  <c r="F11" i="8"/>
  <c r="G6" i="8"/>
  <c r="H6" i="8" s="1"/>
  <c r="I6" i="8" s="1"/>
  <c r="J6" i="8" s="1"/>
  <c r="J10" i="8" s="1"/>
  <c r="G2" i="8"/>
  <c r="H2" i="8" s="1"/>
  <c r="G5" i="8"/>
  <c r="H5" i="8" s="1"/>
  <c r="I5" i="8" s="1"/>
  <c r="J5" i="8" s="1"/>
  <c r="G3" i="8"/>
  <c r="G4" i="8" s="1"/>
  <c r="C5" i="6"/>
  <c r="B5" i="6"/>
  <c r="F14" i="6"/>
  <c r="F2" i="6"/>
  <c r="F5" i="6" s="1"/>
  <c r="B10" i="6"/>
  <c r="J2" i="5"/>
  <c r="J3" i="5" s="1"/>
  <c r="B21" i="2"/>
  <c r="H1012" i="8" l="1"/>
  <c r="I1012" i="8" s="1"/>
  <c r="L1012" i="8" s="1"/>
  <c r="H996" i="8"/>
  <c r="I996" i="8" s="1"/>
  <c r="L996" i="8" s="1"/>
  <c r="H980" i="8"/>
  <c r="I980" i="8" s="1"/>
  <c r="L980" i="8" s="1"/>
  <c r="H964" i="8"/>
  <c r="I964" i="8" s="1"/>
  <c r="L964" i="8" s="1"/>
  <c r="H948" i="8"/>
  <c r="I948" i="8" s="1"/>
  <c r="L948" i="8" s="1"/>
  <c r="H932" i="8"/>
  <c r="I932" i="8" s="1"/>
  <c r="L932" i="8" s="1"/>
  <c r="H916" i="8"/>
  <c r="I916" i="8" s="1"/>
  <c r="L916" i="8" s="1"/>
  <c r="H900" i="8"/>
  <c r="I900" i="8" s="1"/>
  <c r="L900" i="8" s="1"/>
  <c r="H884" i="8"/>
  <c r="I884" i="8" s="1"/>
  <c r="L884" i="8" s="1"/>
  <c r="H851" i="8"/>
  <c r="I851" i="8" s="1"/>
  <c r="L851" i="8" s="1"/>
  <c r="H787" i="8"/>
  <c r="I787" i="8" s="1"/>
  <c r="L787" i="8" s="1"/>
  <c r="H723" i="8"/>
  <c r="I723" i="8" s="1"/>
  <c r="L723" i="8" s="1"/>
  <c r="H659" i="8"/>
  <c r="I659" i="8" s="1"/>
  <c r="L659" i="8" s="1"/>
  <c r="H532" i="8"/>
  <c r="I532" i="8" s="1"/>
  <c r="L532" i="8" s="1"/>
  <c r="H1008" i="8"/>
  <c r="I1008" i="8" s="1"/>
  <c r="L1008" i="8" s="1"/>
  <c r="H992" i="8"/>
  <c r="I992" i="8" s="1"/>
  <c r="L992" i="8" s="1"/>
  <c r="H976" i="8"/>
  <c r="I976" i="8" s="1"/>
  <c r="L976" i="8" s="1"/>
  <c r="H960" i="8"/>
  <c r="I960" i="8" s="1"/>
  <c r="L960" i="8" s="1"/>
  <c r="H944" i="8"/>
  <c r="I944" i="8" s="1"/>
  <c r="L944" i="8" s="1"/>
  <c r="H928" i="8"/>
  <c r="I928" i="8" s="1"/>
  <c r="L928" i="8" s="1"/>
  <c r="H912" i="8"/>
  <c r="I912" i="8" s="1"/>
  <c r="L912" i="8" s="1"/>
  <c r="H896" i="8"/>
  <c r="I896" i="8" s="1"/>
  <c r="L896" i="8" s="1"/>
  <c r="H880" i="8"/>
  <c r="I880" i="8" s="1"/>
  <c r="L880" i="8" s="1"/>
  <c r="H835" i="8"/>
  <c r="I835" i="8" s="1"/>
  <c r="L835" i="8" s="1"/>
  <c r="H771" i="8"/>
  <c r="I771" i="8" s="1"/>
  <c r="L771" i="8" s="1"/>
  <c r="H707" i="8"/>
  <c r="I707" i="8" s="1"/>
  <c r="L707" i="8" s="1"/>
  <c r="H643" i="8"/>
  <c r="I643" i="8" s="1"/>
  <c r="L643" i="8" s="1"/>
  <c r="H468" i="8"/>
  <c r="I468" i="8" s="1"/>
  <c r="L468" i="8" s="1"/>
  <c r="H1020" i="8"/>
  <c r="I1020" i="8" s="1"/>
  <c r="L1020" i="8" s="1"/>
  <c r="H1004" i="8"/>
  <c r="I1004" i="8" s="1"/>
  <c r="L1004" i="8" s="1"/>
  <c r="H988" i="8"/>
  <c r="I988" i="8" s="1"/>
  <c r="L988" i="8" s="1"/>
  <c r="H972" i="8"/>
  <c r="I972" i="8" s="1"/>
  <c r="L972" i="8" s="1"/>
  <c r="H956" i="8"/>
  <c r="I956" i="8" s="1"/>
  <c r="L956" i="8" s="1"/>
  <c r="H940" i="8"/>
  <c r="I940" i="8" s="1"/>
  <c r="L940" i="8" s="1"/>
  <c r="H924" i="8"/>
  <c r="I924" i="8" s="1"/>
  <c r="L924" i="8" s="1"/>
  <c r="H908" i="8"/>
  <c r="I908" i="8" s="1"/>
  <c r="L908" i="8" s="1"/>
  <c r="H892" i="8"/>
  <c r="I892" i="8" s="1"/>
  <c r="L892" i="8" s="1"/>
  <c r="H876" i="8"/>
  <c r="I876" i="8" s="1"/>
  <c r="L876" i="8" s="1"/>
  <c r="H819" i="8"/>
  <c r="I819" i="8" s="1"/>
  <c r="L819" i="8" s="1"/>
  <c r="H755" i="8"/>
  <c r="I755" i="8" s="1"/>
  <c r="L755" i="8" s="1"/>
  <c r="H691" i="8"/>
  <c r="I691" i="8" s="1"/>
  <c r="L691" i="8" s="1"/>
  <c r="H627" i="8"/>
  <c r="I627" i="8" s="1"/>
  <c r="L627" i="8" s="1"/>
  <c r="H404" i="8"/>
  <c r="I404" i="8" s="1"/>
  <c r="L404" i="8" s="1"/>
  <c r="H1016" i="8"/>
  <c r="I1016" i="8" s="1"/>
  <c r="L1016" i="8" s="1"/>
  <c r="H1000" i="8"/>
  <c r="I1000" i="8" s="1"/>
  <c r="L1000" i="8" s="1"/>
  <c r="H984" i="8"/>
  <c r="I984" i="8" s="1"/>
  <c r="L984" i="8" s="1"/>
  <c r="H968" i="8"/>
  <c r="I968" i="8" s="1"/>
  <c r="L968" i="8" s="1"/>
  <c r="H952" i="8"/>
  <c r="I952" i="8" s="1"/>
  <c r="L952" i="8" s="1"/>
  <c r="H936" i="8"/>
  <c r="I936" i="8" s="1"/>
  <c r="L936" i="8" s="1"/>
  <c r="H920" i="8"/>
  <c r="I920" i="8" s="1"/>
  <c r="L920" i="8" s="1"/>
  <c r="H904" i="8"/>
  <c r="I904" i="8" s="1"/>
  <c r="L904" i="8" s="1"/>
  <c r="H888" i="8"/>
  <c r="I888" i="8" s="1"/>
  <c r="L888" i="8" s="1"/>
  <c r="H867" i="8"/>
  <c r="I867" i="8" s="1"/>
  <c r="L867" i="8" s="1"/>
  <c r="H803" i="8"/>
  <c r="I803" i="8" s="1"/>
  <c r="L803" i="8" s="1"/>
  <c r="H739" i="8"/>
  <c r="I739" i="8" s="1"/>
  <c r="L739" i="8" s="1"/>
  <c r="H675" i="8"/>
  <c r="I675" i="8" s="1"/>
  <c r="L675" i="8" s="1"/>
  <c r="H596" i="8"/>
  <c r="I596" i="8" s="1"/>
  <c r="L596" i="8" s="1"/>
  <c r="H278" i="8"/>
  <c r="I278" i="8" s="1"/>
  <c r="L278" i="8" s="1"/>
  <c r="G869" i="8"/>
  <c r="H869" i="8"/>
  <c r="G857" i="8"/>
  <c r="H857" i="8"/>
  <c r="G845" i="8"/>
  <c r="H845" i="8"/>
  <c r="G833" i="8"/>
  <c r="H833" i="8"/>
  <c r="G821" i="8"/>
  <c r="H821" i="8"/>
  <c r="G809" i="8"/>
  <c r="H809" i="8"/>
  <c r="G797" i="8"/>
  <c r="H797" i="8"/>
  <c r="G785" i="8"/>
  <c r="H785" i="8"/>
  <c r="G773" i="8"/>
  <c r="H773" i="8"/>
  <c r="G761" i="8"/>
  <c r="H761" i="8"/>
  <c r="G749" i="8"/>
  <c r="H749" i="8"/>
  <c r="G737" i="8"/>
  <c r="H737" i="8"/>
  <c r="G733" i="8"/>
  <c r="H733" i="8"/>
  <c r="G721" i="8"/>
  <c r="H721" i="8"/>
  <c r="G709" i="8"/>
  <c r="H709" i="8"/>
  <c r="G697" i="8"/>
  <c r="H697" i="8"/>
  <c r="G685" i="8"/>
  <c r="H685" i="8"/>
  <c r="G673" i="8"/>
  <c r="H673" i="8"/>
  <c r="G661" i="8"/>
  <c r="H661" i="8"/>
  <c r="G649" i="8"/>
  <c r="H649" i="8"/>
  <c r="G637" i="8"/>
  <c r="H637" i="8"/>
  <c r="G625" i="8"/>
  <c r="H625" i="8"/>
  <c r="G613" i="8"/>
  <c r="H613" i="8"/>
  <c r="G601" i="8"/>
  <c r="H601" i="8"/>
  <c r="G589" i="8"/>
  <c r="H589" i="8"/>
  <c r="G577" i="8"/>
  <c r="H577" i="8"/>
  <c r="G565" i="8"/>
  <c r="H565" i="8"/>
  <c r="G553" i="8"/>
  <c r="H553" i="8"/>
  <c r="G545" i="8"/>
  <c r="H545" i="8"/>
  <c r="G537" i="8"/>
  <c r="H537" i="8"/>
  <c r="G525" i="8"/>
  <c r="H525" i="8"/>
  <c r="G513" i="8"/>
  <c r="H513" i="8"/>
  <c r="G501" i="8"/>
  <c r="H501" i="8"/>
  <c r="G489" i="8"/>
  <c r="H489" i="8"/>
  <c r="G477" i="8"/>
  <c r="H477" i="8"/>
  <c r="G465" i="8"/>
  <c r="H465" i="8"/>
  <c r="G453" i="8"/>
  <c r="H453" i="8"/>
  <c r="G441" i="8"/>
  <c r="H441" i="8"/>
  <c r="G429" i="8"/>
  <c r="H429" i="8"/>
  <c r="G417" i="8"/>
  <c r="H417" i="8"/>
  <c r="G405" i="8"/>
  <c r="H405" i="8"/>
  <c r="G393" i="8"/>
  <c r="H393" i="8"/>
  <c r="G381" i="8"/>
  <c r="H381" i="8"/>
  <c r="G369" i="8"/>
  <c r="H369" i="8"/>
  <c r="G357" i="8"/>
  <c r="H357" i="8"/>
  <c r="G345" i="8"/>
  <c r="H345" i="8"/>
  <c r="G333" i="8"/>
  <c r="H333" i="8"/>
  <c r="G321" i="8"/>
  <c r="H321" i="8"/>
  <c r="G309" i="8"/>
  <c r="H309" i="8"/>
  <c r="G305" i="8"/>
  <c r="H305" i="8"/>
  <c r="G293" i="8"/>
  <c r="H293" i="8"/>
  <c r="G281" i="8"/>
  <c r="H281" i="8"/>
  <c r="G269" i="8"/>
  <c r="H269" i="8"/>
  <c r="G257" i="8"/>
  <c r="H257" i="8"/>
  <c r="G245" i="8"/>
  <c r="H245" i="8"/>
  <c r="G233" i="8"/>
  <c r="H233" i="8"/>
  <c r="G221" i="8"/>
  <c r="H221" i="8"/>
  <c r="G209" i="8"/>
  <c r="H209" i="8"/>
  <c r="G197" i="8"/>
  <c r="H197" i="8"/>
  <c r="G185" i="8"/>
  <c r="H185" i="8"/>
  <c r="G173" i="8"/>
  <c r="H173" i="8"/>
  <c r="G161" i="8"/>
  <c r="H161" i="8"/>
  <c r="G149" i="8"/>
  <c r="H149" i="8"/>
  <c r="G137" i="8"/>
  <c r="H137" i="8"/>
  <c r="G125" i="8"/>
  <c r="H125" i="8"/>
  <c r="G113" i="8"/>
  <c r="H113" i="8"/>
  <c r="G101" i="8"/>
  <c r="H101" i="8"/>
  <c r="G89" i="8"/>
  <c r="H89" i="8"/>
  <c r="G73" i="8"/>
  <c r="H73" i="8"/>
  <c r="G33" i="8"/>
  <c r="H33" i="8"/>
  <c r="G872" i="8"/>
  <c r="H872" i="8"/>
  <c r="G868" i="8"/>
  <c r="H868" i="8"/>
  <c r="G864" i="8"/>
  <c r="H864" i="8"/>
  <c r="G860" i="8"/>
  <c r="H860" i="8"/>
  <c r="G856" i="8"/>
  <c r="H856" i="8"/>
  <c r="G852" i="8"/>
  <c r="H852" i="8"/>
  <c r="G848" i="8"/>
  <c r="H848" i="8"/>
  <c r="G844" i="8"/>
  <c r="H844" i="8"/>
  <c r="G840" i="8"/>
  <c r="H840" i="8"/>
  <c r="G836" i="8"/>
  <c r="H836" i="8"/>
  <c r="G832" i="8"/>
  <c r="H832" i="8"/>
  <c r="G828" i="8"/>
  <c r="H828" i="8"/>
  <c r="G824" i="8"/>
  <c r="H824" i="8"/>
  <c r="G820" i="8"/>
  <c r="H820" i="8"/>
  <c r="G816" i="8"/>
  <c r="H816" i="8"/>
  <c r="G812" i="8"/>
  <c r="H812" i="8"/>
  <c r="G808" i="8"/>
  <c r="H808" i="8"/>
  <c r="G804" i="8"/>
  <c r="H804" i="8"/>
  <c r="G800" i="8"/>
  <c r="H800" i="8"/>
  <c r="G796" i="8"/>
  <c r="H796" i="8"/>
  <c r="G792" i="8"/>
  <c r="H792" i="8"/>
  <c r="G788" i="8"/>
  <c r="H788" i="8"/>
  <c r="G784" i="8"/>
  <c r="H784" i="8"/>
  <c r="G780" i="8"/>
  <c r="H780" i="8"/>
  <c r="G776" i="8"/>
  <c r="H776" i="8"/>
  <c r="G772" i="8"/>
  <c r="H772" i="8"/>
  <c r="G768" i="8"/>
  <c r="H768" i="8"/>
  <c r="G764" i="8"/>
  <c r="H764" i="8"/>
  <c r="G760" i="8"/>
  <c r="H760" i="8"/>
  <c r="G756" i="8"/>
  <c r="H756" i="8"/>
  <c r="G752" i="8"/>
  <c r="H752" i="8"/>
  <c r="G748" i="8"/>
  <c r="H748" i="8"/>
  <c r="G744" i="8"/>
  <c r="H744" i="8"/>
  <c r="G740" i="8"/>
  <c r="H740" i="8"/>
  <c r="G736" i="8"/>
  <c r="H736" i="8"/>
  <c r="G732" i="8"/>
  <c r="H732" i="8"/>
  <c r="G728" i="8"/>
  <c r="H728" i="8"/>
  <c r="G724" i="8"/>
  <c r="H724" i="8"/>
  <c r="G720" i="8"/>
  <c r="H720" i="8"/>
  <c r="G716" i="8"/>
  <c r="H716" i="8"/>
  <c r="G712" i="8"/>
  <c r="H712" i="8"/>
  <c r="G708" i="8"/>
  <c r="H708" i="8"/>
  <c r="G704" i="8"/>
  <c r="H704" i="8"/>
  <c r="G700" i="8"/>
  <c r="H700" i="8"/>
  <c r="G696" i="8"/>
  <c r="H696" i="8"/>
  <c r="G692" i="8"/>
  <c r="H692" i="8"/>
  <c r="G688" i="8"/>
  <c r="H688" i="8"/>
  <c r="G684" i="8"/>
  <c r="H684" i="8"/>
  <c r="G680" i="8"/>
  <c r="H680" i="8"/>
  <c r="G676" i="8"/>
  <c r="H676" i="8"/>
  <c r="G672" i="8"/>
  <c r="H672" i="8"/>
  <c r="G668" i="8"/>
  <c r="H668" i="8"/>
  <c r="G664" i="8"/>
  <c r="H664" i="8"/>
  <c r="G660" i="8"/>
  <c r="H660" i="8"/>
  <c r="G656" i="8"/>
  <c r="H656" i="8"/>
  <c r="G652" i="8"/>
  <c r="H652" i="8"/>
  <c r="G648" i="8"/>
  <c r="H648" i="8"/>
  <c r="G644" i="8"/>
  <c r="H644" i="8"/>
  <c r="G640" i="8"/>
  <c r="H640" i="8"/>
  <c r="G636" i="8"/>
  <c r="H636" i="8"/>
  <c r="G632" i="8"/>
  <c r="H632" i="8"/>
  <c r="G628" i="8"/>
  <c r="H628" i="8"/>
  <c r="G624" i="8"/>
  <c r="H624" i="8"/>
  <c r="G620" i="8"/>
  <c r="H620" i="8"/>
  <c r="G616" i="8"/>
  <c r="H616" i="8"/>
  <c r="G608" i="8"/>
  <c r="H608" i="8"/>
  <c r="G604" i="8"/>
  <c r="H604" i="8"/>
  <c r="G600" i="8"/>
  <c r="H600" i="8"/>
  <c r="G592" i="8"/>
  <c r="H592" i="8"/>
  <c r="G588" i="8"/>
  <c r="H588" i="8"/>
  <c r="G584" i="8"/>
  <c r="H584" i="8"/>
  <c r="G576" i="8"/>
  <c r="H576" i="8"/>
  <c r="G572" i="8"/>
  <c r="H572" i="8"/>
  <c r="G568" i="8"/>
  <c r="H568" i="8"/>
  <c r="G560" i="8"/>
  <c r="H560" i="8"/>
  <c r="G556" i="8"/>
  <c r="H556" i="8"/>
  <c r="G552" i="8"/>
  <c r="H552" i="8"/>
  <c r="G544" i="8"/>
  <c r="H544" i="8"/>
  <c r="G540" i="8"/>
  <c r="H540" i="8"/>
  <c r="G536" i="8"/>
  <c r="H536" i="8"/>
  <c r="G528" i="8"/>
  <c r="H528" i="8"/>
  <c r="G524" i="8"/>
  <c r="H524" i="8"/>
  <c r="G520" i="8"/>
  <c r="H520" i="8"/>
  <c r="G512" i="8"/>
  <c r="H512" i="8"/>
  <c r="G508" i="8"/>
  <c r="H508" i="8"/>
  <c r="G504" i="8"/>
  <c r="H504" i="8"/>
  <c r="G496" i="8"/>
  <c r="H496" i="8"/>
  <c r="G492" i="8"/>
  <c r="H492" i="8"/>
  <c r="G488" i="8"/>
  <c r="H488" i="8"/>
  <c r="G480" i="8"/>
  <c r="H480" i="8"/>
  <c r="G476" i="8"/>
  <c r="H476" i="8"/>
  <c r="G472" i="8"/>
  <c r="H472" i="8"/>
  <c r="G464" i="8"/>
  <c r="H464" i="8"/>
  <c r="G460" i="8"/>
  <c r="H460" i="8"/>
  <c r="G456" i="8"/>
  <c r="H456" i="8"/>
  <c r="G448" i="8"/>
  <c r="H448" i="8"/>
  <c r="G444" i="8"/>
  <c r="H444" i="8"/>
  <c r="G440" i="8"/>
  <c r="H440" i="8"/>
  <c r="G432" i="8"/>
  <c r="H432" i="8"/>
  <c r="G428" i="8"/>
  <c r="H428" i="8"/>
  <c r="G424" i="8"/>
  <c r="H424" i="8"/>
  <c r="G416" i="8"/>
  <c r="H416" i="8"/>
  <c r="G412" i="8"/>
  <c r="H412" i="8"/>
  <c r="G408" i="8"/>
  <c r="H408" i="8"/>
  <c r="G400" i="8"/>
  <c r="H400" i="8"/>
  <c r="G396" i="8"/>
  <c r="H396" i="8"/>
  <c r="G392" i="8"/>
  <c r="H392" i="8"/>
  <c r="G384" i="8"/>
  <c r="H384" i="8"/>
  <c r="G380" i="8"/>
  <c r="H380" i="8"/>
  <c r="G376" i="8"/>
  <c r="H376" i="8"/>
  <c r="G368" i="8"/>
  <c r="H368" i="8"/>
  <c r="G364" i="8"/>
  <c r="H364" i="8"/>
  <c r="G360" i="8"/>
  <c r="H360" i="8"/>
  <c r="G356" i="8"/>
  <c r="H356" i="8"/>
  <c r="G352" i="8"/>
  <c r="H352" i="8"/>
  <c r="G348" i="8"/>
  <c r="H348" i="8"/>
  <c r="G344" i="8"/>
  <c r="H344" i="8"/>
  <c r="G340" i="8"/>
  <c r="H340" i="8"/>
  <c r="G336" i="8"/>
  <c r="H336" i="8"/>
  <c r="G332" i="8"/>
  <c r="H332" i="8"/>
  <c r="G328" i="8"/>
  <c r="H328" i="8"/>
  <c r="G324" i="8"/>
  <c r="H324" i="8"/>
  <c r="G320" i="8"/>
  <c r="H320" i="8"/>
  <c r="G316" i="8"/>
  <c r="H316" i="8"/>
  <c r="G312" i="8"/>
  <c r="H312" i="8"/>
  <c r="G308" i="8"/>
  <c r="H308" i="8"/>
  <c r="G304" i="8"/>
  <c r="H304" i="8"/>
  <c r="G300" i="8"/>
  <c r="H300" i="8"/>
  <c r="G296" i="8"/>
  <c r="H296" i="8"/>
  <c r="G292" i="8"/>
  <c r="H292" i="8"/>
  <c r="G288" i="8"/>
  <c r="H288" i="8"/>
  <c r="G284" i="8"/>
  <c r="H284" i="8"/>
  <c r="G280" i="8"/>
  <c r="H280" i="8"/>
  <c r="G276" i="8"/>
  <c r="H276" i="8"/>
  <c r="G272" i="8"/>
  <c r="H272" i="8"/>
  <c r="G268" i="8"/>
  <c r="H268" i="8"/>
  <c r="G264" i="8"/>
  <c r="H264" i="8"/>
  <c r="G260" i="8"/>
  <c r="H260" i="8"/>
  <c r="G256" i="8"/>
  <c r="H256" i="8"/>
  <c r="G252" i="8"/>
  <c r="H252" i="8"/>
  <c r="G248" i="8"/>
  <c r="H248" i="8"/>
  <c r="G244" i="8"/>
  <c r="H244" i="8"/>
  <c r="G240" i="8"/>
  <c r="H240" i="8"/>
  <c r="G236" i="8"/>
  <c r="H236" i="8"/>
  <c r="G232" i="8"/>
  <c r="H232" i="8"/>
  <c r="G228" i="8"/>
  <c r="H228" i="8"/>
  <c r="G224" i="8"/>
  <c r="H224" i="8"/>
  <c r="G220" i="8"/>
  <c r="H220" i="8"/>
  <c r="G216" i="8"/>
  <c r="H216" i="8"/>
  <c r="G212" i="8"/>
  <c r="H212" i="8"/>
  <c r="G208" i="8"/>
  <c r="H208" i="8"/>
  <c r="G204" i="8"/>
  <c r="H204" i="8"/>
  <c r="G200" i="8"/>
  <c r="H200" i="8"/>
  <c r="G196" i="8"/>
  <c r="H196" i="8"/>
  <c r="G192" i="8"/>
  <c r="H192" i="8"/>
  <c r="G188" i="8"/>
  <c r="H188" i="8"/>
  <c r="G184" i="8"/>
  <c r="H184" i="8"/>
  <c r="G180" i="8"/>
  <c r="H180" i="8"/>
  <c r="G176" i="8"/>
  <c r="H176" i="8"/>
  <c r="G172" i="8"/>
  <c r="H172" i="8"/>
  <c r="G168" i="8"/>
  <c r="H168" i="8"/>
  <c r="G164" i="8"/>
  <c r="H164" i="8"/>
  <c r="G160" i="8"/>
  <c r="H160" i="8"/>
  <c r="G156" i="8"/>
  <c r="H156" i="8"/>
  <c r="G152" i="8"/>
  <c r="H152" i="8"/>
  <c r="G148" i="8"/>
  <c r="H148" i="8"/>
  <c r="G144" i="8"/>
  <c r="H144" i="8"/>
  <c r="G140" i="8"/>
  <c r="H140" i="8"/>
  <c r="G136" i="8"/>
  <c r="H136" i="8"/>
  <c r="G132" i="8"/>
  <c r="H132" i="8"/>
  <c r="G128" i="8"/>
  <c r="H128" i="8"/>
  <c r="G124" i="8"/>
  <c r="H124" i="8"/>
  <c r="G120" i="8"/>
  <c r="H120" i="8"/>
  <c r="G116" i="8"/>
  <c r="H116" i="8"/>
  <c r="G112" i="8"/>
  <c r="H112" i="8"/>
  <c r="G108" i="8"/>
  <c r="H108" i="8"/>
  <c r="G104" i="8"/>
  <c r="H104" i="8"/>
  <c r="G100" i="8"/>
  <c r="H100" i="8"/>
  <c r="G96" i="8"/>
  <c r="H96" i="8"/>
  <c r="G92" i="8"/>
  <c r="H92" i="8"/>
  <c r="G88" i="8"/>
  <c r="H88" i="8"/>
  <c r="G84" i="8"/>
  <c r="H84" i="8"/>
  <c r="G80" i="8"/>
  <c r="H80" i="8"/>
  <c r="G76" i="8"/>
  <c r="H76" i="8"/>
  <c r="G72" i="8"/>
  <c r="H72" i="8"/>
  <c r="G68" i="8"/>
  <c r="H68" i="8"/>
  <c r="G64" i="8"/>
  <c r="H64" i="8"/>
  <c r="G60" i="8"/>
  <c r="H60" i="8"/>
  <c r="G56" i="8"/>
  <c r="H56" i="8"/>
  <c r="G52" i="8"/>
  <c r="H52" i="8"/>
  <c r="G48" i="8"/>
  <c r="H48" i="8"/>
  <c r="G44" i="8"/>
  <c r="H44" i="8"/>
  <c r="G40" i="8"/>
  <c r="H40" i="8"/>
  <c r="G36" i="8"/>
  <c r="H36" i="8"/>
  <c r="G32" i="8"/>
  <c r="H32" i="8"/>
  <c r="G28" i="8"/>
  <c r="H28" i="8"/>
  <c r="G24" i="8"/>
  <c r="H24" i="8"/>
  <c r="H1019" i="8"/>
  <c r="I1019" i="8" s="1"/>
  <c r="L1019" i="8" s="1"/>
  <c r="H1015" i="8"/>
  <c r="I1015" i="8" s="1"/>
  <c r="L1015" i="8" s="1"/>
  <c r="H1011" i="8"/>
  <c r="I1011" i="8" s="1"/>
  <c r="L1011" i="8" s="1"/>
  <c r="H1007" i="8"/>
  <c r="I1007" i="8" s="1"/>
  <c r="L1007" i="8" s="1"/>
  <c r="H1003" i="8"/>
  <c r="I1003" i="8" s="1"/>
  <c r="L1003" i="8" s="1"/>
  <c r="H999" i="8"/>
  <c r="I999" i="8" s="1"/>
  <c r="L999" i="8" s="1"/>
  <c r="H995" i="8"/>
  <c r="I995" i="8" s="1"/>
  <c r="L995" i="8" s="1"/>
  <c r="H991" i="8"/>
  <c r="I991" i="8" s="1"/>
  <c r="L991" i="8" s="1"/>
  <c r="H987" i="8"/>
  <c r="I987" i="8" s="1"/>
  <c r="L987" i="8" s="1"/>
  <c r="H983" i="8"/>
  <c r="I983" i="8" s="1"/>
  <c r="L983" i="8" s="1"/>
  <c r="H979" i="8"/>
  <c r="I979" i="8" s="1"/>
  <c r="L979" i="8" s="1"/>
  <c r="H975" i="8"/>
  <c r="I975" i="8" s="1"/>
  <c r="L975" i="8" s="1"/>
  <c r="H971" i="8"/>
  <c r="I971" i="8" s="1"/>
  <c r="L971" i="8" s="1"/>
  <c r="H967" i="8"/>
  <c r="I967" i="8" s="1"/>
  <c r="L967" i="8" s="1"/>
  <c r="H963" i="8"/>
  <c r="I963" i="8" s="1"/>
  <c r="L963" i="8" s="1"/>
  <c r="H959" i="8"/>
  <c r="I959" i="8" s="1"/>
  <c r="L959" i="8" s="1"/>
  <c r="H955" i="8"/>
  <c r="I955" i="8" s="1"/>
  <c r="L955" i="8" s="1"/>
  <c r="H951" i="8"/>
  <c r="I951" i="8" s="1"/>
  <c r="L951" i="8" s="1"/>
  <c r="H947" i="8"/>
  <c r="I947" i="8" s="1"/>
  <c r="L947" i="8" s="1"/>
  <c r="H943" i="8"/>
  <c r="I943" i="8" s="1"/>
  <c r="L943" i="8" s="1"/>
  <c r="H939" i="8"/>
  <c r="I939" i="8" s="1"/>
  <c r="L939" i="8" s="1"/>
  <c r="H935" i="8"/>
  <c r="I935" i="8" s="1"/>
  <c r="L935" i="8" s="1"/>
  <c r="H931" i="8"/>
  <c r="I931" i="8" s="1"/>
  <c r="L931" i="8" s="1"/>
  <c r="H927" i="8"/>
  <c r="I927" i="8" s="1"/>
  <c r="L927" i="8" s="1"/>
  <c r="H923" i="8"/>
  <c r="I923" i="8" s="1"/>
  <c r="L923" i="8" s="1"/>
  <c r="H919" i="8"/>
  <c r="I919" i="8" s="1"/>
  <c r="L919" i="8" s="1"/>
  <c r="H915" i="8"/>
  <c r="I915" i="8" s="1"/>
  <c r="L915" i="8" s="1"/>
  <c r="H911" i="8"/>
  <c r="I911" i="8" s="1"/>
  <c r="L911" i="8" s="1"/>
  <c r="H907" i="8"/>
  <c r="I907" i="8" s="1"/>
  <c r="L907" i="8" s="1"/>
  <c r="H903" i="8"/>
  <c r="I903" i="8" s="1"/>
  <c r="L903" i="8" s="1"/>
  <c r="H899" i="8"/>
  <c r="I899" i="8" s="1"/>
  <c r="L899" i="8" s="1"/>
  <c r="H895" i="8"/>
  <c r="I895" i="8" s="1"/>
  <c r="L895" i="8" s="1"/>
  <c r="H891" i="8"/>
  <c r="I891" i="8" s="1"/>
  <c r="L891" i="8" s="1"/>
  <c r="H887" i="8"/>
  <c r="I887" i="8" s="1"/>
  <c r="L887" i="8" s="1"/>
  <c r="H883" i="8"/>
  <c r="I883" i="8" s="1"/>
  <c r="L883" i="8" s="1"/>
  <c r="H879" i="8"/>
  <c r="I879" i="8" s="1"/>
  <c r="L879" i="8" s="1"/>
  <c r="H875" i="8"/>
  <c r="I875" i="8" s="1"/>
  <c r="L875" i="8" s="1"/>
  <c r="H863" i="8"/>
  <c r="I863" i="8" s="1"/>
  <c r="L863" i="8" s="1"/>
  <c r="H847" i="8"/>
  <c r="I847" i="8" s="1"/>
  <c r="L847" i="8" s="1"/>
  <c r="H831" i="8"/>
  <c r="I831" i="8" s="1"/>
  <c r="L831" i="8" s="1"/>
  <c r="H815" i="8"/>
  <c r="I815" i="8" s="1"/>
  <c r="L815" i="8" s="1"/>
  <c r="H799" i="8"/>
  <c r="I799" i="8" s="1"/>
  <c r="L799" i="8" s="1"/>
  <c r="H783" i="8"/>
  <c r="I783" i="8" s="1"/>
  <c r="L783" i="8" s="1"/>
  <c r="H767" i="8"/>
  <c r="I767" i="8" s="1"/>
  <c r="L767" i="8" s="1"/>
  <c r="H751" i="8"/>
  <c r="I751" i="8" s="1"/>
  <c r="L751" i="8" s="1"/>
  <c r="H735" i="8"/>
  <c r="I735" i="8" s="1"/>
  <c r="L735" i="8" s="1"/>
  <c r="H719" i="8"/>
  <c r="I719" i="8" s="1"/>
  <c r="L719" i="8" s="1"/>
  <c r="H703" i="8"/>
  <c r="I703" i="8" s="1"/>
  <c r="L703" i="8" s="1"/>
  <c r="H687" i="8"/>
  <c r="I687" i="8" s="1"/>
  <c r="L687" i="8" s="1"/>
  <c r="H671" i="8"/>
  <c r="I671" i="8" s="1"/>
  <c r="L671" i="8" s="1"/>
  <c r="H655" i="8"/>
  <c r="I655" i="8" s="1"/>
  <c r="L655" i="8" s="1"/>
  <c r="H639" i="8"/>
  <c r="I639" i="8" s="1"/>
  <c r="L639" i="8" s="1"/>
  <c r="H623" i="8"/>
  <c r="I623" i="8" s="1"/>
  <c r="L623" i="8" s="1"/>
  <c r="H580" i="8"/>
  <c r="I580" i="8" s="1"/>
  <c r="L580" i="8" s="1"/>
  <c r="H516" i="8"/>
  <c r="I516" i="8" s="1"/>
  <c r="L516" i="8" s="1"/>
  <c r="H452" i="8"/>
  <c r="I452" i="8" s="1"/>
  <c r="L452" i="8" s="1"/>
  <c r="H388" i="8"/>
  <c r="I388" i="8" s="1"/>
  <c r="L388" i="8" s="1"/>
  <c r="H214" i="8"/>
  <c r="I214" i="8" s="1"/>
  <c r="L214" i="8" s="1"/>
  <c r="G865" i="8"/>
  <c r="H865" i="8"/>
  <c r="G853" i="8"/>
  <c r="H853" i="8"/>
  <c r="G841" i="8"/>
  <c r="H841" i="8"/>
  <c r="G825" i="8"/>
  <c r="H825" i="8"/>
  <c r="G813" i="8"/>
  <c r="H813" i="8"/>
  <c r="G805" i="8"/>
  <c r="H805" i="8"/>
  <c r="G789" i="8"/>
  <c r="H789" i="8"/>
  <c r="G777" i="8"/>
  <c r="H777" i="8"/>
  <c r="G765" i="8"/>
  <c r="H765" i="8"/>
  <c r="G753" i="8"/>
  <c r="H753" i="8"/>
  <c r="G745" i="8"/>
  <c r="H745" i="8"/>
  <c r="G725" i="8"/>
  <c r="H725" i="8"/>
  <c r="G713" i="8"/>
  <c r="H713" i="8"/>
  <c r="G705" i="8"/>
  <c r="H705" i="8"/>
  <c r="G693" i="8"/>
  <c r="H693" i="8"/>
  <c r="G677" i="8"/>
  <c r="H677" i="8"/>
  <c r="G665" i="8"/>
  <c r="H665" i="8"/>
  <c r="G653" i="8"/>
  <c r="H653" i="8"/>
  <c r="G641" i="8"/>
  <c r="H641" i="8"/>
  <c r="G629" i="8"/>
  <c r="H629" i="8"/>
  <c r="G617" i="8"/>
  <c r="H617" i="8"/>
  <c r="G609" i="8"/>
  <c r="H609" i="8"/>
  <c r="G597" i="8"/>
  <c r="H597" i="8"/>
  <c r="G585" i="8"/>
  <c r="H585" i="8"/>
  <c r="G573" i="8"/>
  <c r="H573" i="8"/>
  <c r="G561" i="8"/>
  <c r="H561" i="8"/>
  <c r="G549" i="8"/>
  <c r="H549" i="8"/>
  <c r="G533" i="8"/>
  <c r="H533" i="8"/>
  <c r="G521" i="8"/>
  <c r="H521" i="8"/>
  <c r="G505" i="8"/>
  <c r="H505" i="8"/>
  <c r="G497" i="8"/>
  <c r="H497" i="8"/>
  <c r="G485" i="8"/>
  <c r="H485" i="8"/>
  <c r="G469" i="8"/>
  <c r="H469" i="8"/>
  <c r="G457" i="8"/>
  <c r="H457" i="8"/>
  <c r="G449" i="8"/>
  <c r="H449" i="8"/>
  <c r="G433" i="8"/>
  <c r="H433" i="8"/>
  <c r="G421" i="8"/>
  <c r="H421" i="8"/>
  <c r="G409" i="8"/>
  <c r="H409" i="8"/>
  <c r="G397" i="8"/>
  <c r="H397" i="8"/>
  <c r="G385" i="8"/>
  <c r="H385" i="8"/>
  <c r="G373" i="8"/>
  <c r="H373" i="8"/>
  <c r="G361" i="8"/>
  <c r="H361" i="8"/>
  <c r="G353" i="8"/>
  <c r="H353" i="8"/>
  <c r="G341" i="8"/>
  <c r="H341" i="8"/>
  <c r="G329" i="8"/>
  <c r="H329" i="8"/>
  <c r="G317" i="8"/>
  <c r="H317" i="8"/>
  <c r="G297" i="8"/>
  <c r="H297" i="8"/>
  <c r="G285" i="8"/>
  <c r="H285" i="8"/>
  <c r="G273" i="8"/>
  <c r="H273" i="8"/>
  <c r="G265" i="8"/>
  <c r="H265" i="8"/>
  <c r="G249" i="8"/>
  <c r="H249" i="8"/>
  <c r="G237" i="8"/>
  <c r="H237" i="8"/>
  <c r="G229" i="8"/>
  <c r="H229" i="8"/>
  <c r="G217" i="8"/>
  <c r="H217" i="8"/>
  <c r="G205" i="8"/>
  <c r="H205" i="8"/>
  <c r="G193" i="8"/>
  <c r="H193" i="8"/>
  <c r="G177" i="8"/>
  <c r="H177" i="8"/>
  <c r="G165" i="8"/>
  <c r="H165" i="8"/>
  <c r="G153" i="8"/>
  <c r="H153" i="8"/>
  <c r="G141" i="8"/>
  <c r="H141" i="8"/>
  <c r="G129" i="8"/>
  <c r="H129" i="8"/>
  <c r="G117" i="8"/>
  <c r="H117" i="8"/>
  <c r="G105" i="8"/>
  <c r="H105" i="8"/>
  <c r="G93" i="8"/>
  <c r="H93" i="8"/>
  <c r="G81" i="8"/>
  <c r="H81" i="8"/>
  <c r="G69" i="8"/>
  <c r="H69" i="8"/>
  <c r="G61" i="8"/>
  <c r="H61" i="8"/>
  <c r="G53" i="8"/>
  <c r="H53" i="8"/>
  <c r="G45" i="8"/>
  <c r="H45" i="8"/>
  <c r="G37" i="8"/>
  <c r="H37" i="8"/>
  <c r="G25" i="8"/>
  <c r="H25" i="8"/>
  <c r="G615" i="8"/>
  <c r="H615" i="8"/>
  <c r="G611" i="8"/>
  <c r="H611" i="8"/>
  <c r="G607" i="8"/>
  <c r="H607" i="8"/>
  <c r="G603" i="8"/>
  <c r="H603" i="8"/>
  <c r="G599" i="8"/>
  <c r="H599" i="8"/>
  <c r="G595" i="8"/>
  <c r="H595" i="8"/>
  <c r="G591" i="8"/>
  <c r="H591" i="8"/>
  <c r="G587" i="8"/>
  <c r="H587" i="8"/>
  <c r="G583" i="8"/>
  <c r="H583" i="8"/>
  <c r="G579" i="8"/>
  <c r="H579" i="8"/>
  <c r="G575" i="8"/>
  <c r="H575" i="8"/>
  <c r="G571" i="8"/>
  <c r="H571" i="8"/>
  <c r="G567" i="8"/>
  <c r="H567" i="8"/>
  <c r="G563" i="8"/>
  <c r="H563" i="8"/>
  <c r="G559" i="8"/>
  <c r="H559" i="8"/>
  <c r="G555" i="8"/>
  <c r="H555" i="8"/>
  <c r="G551" i="8"/>
  <c r="H551" i="8"/>
  <c r="G547" i="8"/>
  <c r="H547" i="8"/>
  <c r="G543" i="8"/>
  <c r="H543" i="8"/>
  <c r="G539" i="8"/>
  <c r="H539" i="8"/>
  <c r="G535" i="8"/>
  <c r="H535" i="8"/>
  <c r="G531" i="8"/>
  <c r="H531" i="8"/>
  <c r="G527" i="8"/>
  <c r="H527" i="8"/>
  <c r="G523" i="8"/>
  <c r="H523" i="8"/>
  <c r="G519" i="8"/>
  <c r="H519" i="8"/>
  <c r="G515" i="8"/>
  <c r="H515" i="8"/>
  <c r="G511" i="8"/>
  <c r="H511" i="8"/>
  <c r="G507" i="8"/>
  <c r="H507" i="8"/>
  <c r="G503" i="8"/>
  <c r="H503" i="8"/>
  <c r="G499" i="8"/>
  <c r="H499" i="8"/>
  <c r="G495" i="8"/>
  <c r="H495" i="8"/>
  <c r="G491" i="8"/>
  <c r="H491" i="8"/>
  <c r="G487" i="8"/>
  <c r="H487" i="8"/>
  <c r="G483" i="8"/>
  <c r="H483" i="8"/>
  <c r="G479" i="8"/>
  <c r="H479" i="8"/>
  <c r="G475" i="8"/>
  <c r="H475" i="8"/>
  <c r="G471" i="8"/>
  <c r="H471" i="8"/>
  <c r="G467" i="8"/>
  <c r="H467" i="8"/>
  <c r="G463" i="8"/>
  <c r="H463" i="8"/>
  <c r="G459" i="8"/>
  <c r="H459" i="8"/>
  <c r="G455" i="8"/>
  <c r="H455" i="8"/>
  <c r="G451" i="8"/>
  <c r="H451" i="8"/>
  <c r="G447" i="8"/>
  <c r="H447" i="8"/>
  <c r="G443" i="8"/>
  <c r="H443" i="8"/>
  <c r="G439" i="8"/>
  <c r="H439" i="8"/>
  <c r="G435" i="8"/>
  <c r="H435" i="8"/>
  <c r="G431" i="8"/>
  <c r="H431" i="8"/>
  <c r="G427" i="8"/>
  <c r="H427" i="8"/>
  <c r="G423" i="8"/>
  <c r="H423" i="8"/>
  <c r="G419" i="8"/>
  <c r="H419" i="8"/>
  <c r="G415" i="8"/>
  <c r="H415" i="8"/>
  <c r="G411" i="8"/>
  <c r="H411" i="8"/>
  <c r="G407" i="8"/>
  <c r="H407" i="8"/>
  <c r="G403" i="8"/>
  <c r="H403" i="8"/>
  <c r="G399" i="8"/>
  <c r="H399" i="8"/>
  <c r="G395" i="8"/>
  <c r="H395" i="8"/>
  <c r="G391" i="8"/>
  <c r="H391" i="8"/>
  <c r="G387" i="8"/>
  <c r="H387" i="8"/>
  <c r="G383" i="8"/>
  <c r="H383" i="8"/>
  <c r="G379" i="8"/>
  <c r="H379" i="8"/>
  <c r="G375" i="8"/>
  <c r="H375" i="8"/>
  <c r="G371" i="8"/>
  <c r="H371" i="8"/>
  <c r="G367" i="8"/>
  <c r="H367" i="8"/>
  <c r="G363" i="8"/>
  <c r="H363" i="8"/>
  <c r="G359" i="8"/>
  <c r="H359" i="8"/>
  <c r="G355" i="8"/>
  <c r="H355" i="8"/>
  <c r="G351" i="8"/>
  <c r="H351" i="8"/>
  <c r="G347" i="8"/>
  <c r="H347" i="8"/>
  <c r="G343" i="8"/>
  <c r="H343" i="8"/>
  <c r="G339" i="8"/>
  <c r="H339" i="8"/>
  <c r="G335" i="8"/>
  <c r="H335" i="8"/>
  <c r="G331" i="8"/>
  <c r="H331" i="8"/>
  <c r="G327" i="8"/>
  <c r="H327" i="8"/>
  <c r="G323" i="8"/>
  <c r="H323" i="8"/>
  <c r="G319" i="8"/>
  <c r="H319" i="8"/>
  <c r="G315" i="8"/>
  <c r="H315" i="8"/>
  <c r="G311" i="8"/>
  <c r="H311" i="8"/>
  <c r="G307" i="8"/>
  <c r="H307" i="8"/>
  <c r="G303" i="8"/>
  <c r="H303" i="8"/>
  <c r="G299" i="8"/>
  <c r="H299" i="8"/>
  <c r="G295" i="8"/>
  <c r="H295" i="8"/>
  <c r="G291" i="8"/>
  <c r="H291" i="8"/>
  <c r="G287" i="8"/>
  <c r="H287" i="8"/>
  <c r="G283" i="8"/>
  <c r="H283" i="8"/>
  <c r="G279" i="8"/>
  <c r="H279" i="8"/>
  <c r="G275" i="8"/>
  <c r="H275" i="8"/>
  <c r="G271" i="8"/>
  <c r="H271" i="8"/>
  <c r="G267" i="8"/>
  <c r="H267" i="8"/>
  <c r="G263" i="8"/>
  <c r="H263" i="8"/>
  <c r="G259" i="8"/>
  <c r="H259" i="8"/>
  <c r="G255" i="8"/>
  <c r="H255" i="8"/>
  <c r="G251" i="8"/>
  <c r="H251" i="8"/>
  <c r="G247" i="8"/>
  <c r="H247" i="8"/>
  <c r="G243" i="8"/>
  <c r="H243" i="8"/>
  <c r="G239" i="8"/>
  <c r="H239" i="8"/>
  <c r="G235" i="8"/>
  <c r="H235" i="8"/>
  <c r="G231" i="8"/>
  <c r="H231" i="8"/>
  <c r="G227" i="8"/>
  <c r="H227" i="8"/>
  <c r="G223" i="8"/>
  <c r="H223" i="8"/>
  <c r="G219" i="8"/>
  <c r="H219" i="8"/>
  <c r="G215" i="8"/>
  <c r="H215" i="8"/>
  <c r="G211" i="8"/>
  <c r="H211" i="8"/>
  <c r="G207" i="8"/>
  <c r="H207" i="8"/>
  <c r="G203" i="8"/>
  <c r="H203" i="8"/>
  <c r="G199" i="8"/>
  <c r="H199" i="8"/>
  <c r="G195" i="8"/>
  <c r="H195" i="8"/>
  <c r="G191" i="8"/>
  <c r="H191" i="8"/>
  <c r="G187" i="8"/>
  <c r="H187" i="8"/>
  <c r="G183" i="8"/>
  <c r="H183" i="8"/>
  <c r="G179" i="8"/>
  <c r="H179" i="8"/>
  <c r="G175" i="8"/>
  <c r="H175" i="8"/>
  <c r="G171" i="8"/>
  <c r="H171" i="8"/>
  <c r="G167" i="8"/>
  <c r="H167" i="8"/>
  <c r="G163" i="8"/>
  <c r="H163" i="8"/>
  <c r="G159" i="8"/>
  <c r="H159" i="8"/>
  <c r="G155" i="8"/>
  <c r="H155" i="8"/>
  <c r="G151" i="8"/>
  <c r="H151" i="8"/>
  <c r="G147" i="8"/>
  <c r="H147" i="8"/>
  <c r="G143" i="8"/>
  <c r="H143" i="8"/>
  <c r="G139" i="8"/>
  <c r="H139" i="8"/>
  <c r="G135" i="8"/>
  <c r="H135" i="8"/>
  <c r="G131" i="8"/>
  <c r="H131" i="8"/>
  <c r="G127" i="8"/>
  <c r="H127" i="8"/>
  <c r="G123" i="8"/>
  <c r="H123" i="8"/>
  <c r="G119" i="8"/>
  <c r="H119" i="8"/>
  <c r="G115" i="8"/>
  <c r="H115" i="8"/>
  <c r="G111" i="8"/>
  <c r="H111" i="8"/>
  <c r="G107" i="8"/>
  <c r="H107" i="8"/>
  <c r="G103" i="8"/>
  <c r="H103" i="8"/>
  <c r="G99" i="8"/>
  <c r="H99" i="8"/>
  <c r="G95" i="8"/>
  <c r="H95" i="8"/>
  <c r="G91" i="8"/>
  <c r="H91" i="8"/>
  <c r="G87" i="8"/>
  <c r="H87" i="8"/>
  <c r="G83" i="8"/>
  <c r="H83" i="8"/>
  <c r="G79" i="8"/>
  <c r="H79" i="8"/>
  <c r="G75" i="8"/>
  <c r="H75" i="8"/>
  <c r="G71" i="8"/>
  <c r="H71" i="8"/>
  <c r="G67" i="8"/>
  <c r="H67" i="8"/>
  <c r="G63" i="8"/>
  <c r="H63" i="8"/>
  <c r="G59" i="8"/>
  <c r="H59" i="8"/>
  <c r="G55" i="8"/>
  <c r="H55" i="8"/>
  <c r="G51" i="8"/>
  <c r="H51" i="8"/>
  <c r="G47" i="8"/>
  <c r="H47" i="8"/>
  <c r="G43" i="8"/>
  <c r="H43" i="8"/>
  <c r="G39" i="8"/>
  <c r="H39" i="8"/>
  <c r="G35" i="8"/>
  <c r="H35" i="8"/>
  <c r="G31" i="8"/>
  <c r="H31" i="8"/>
  <c r="G27" i="8"/>
  <c r="H27" i="8"/>
  <c r="G23" i="8"/>
  <c r="H23" i="8"/>
  <c r="H1018" i="8"/>
  <c r="I1018" i="8" s="1"/>
  <c r="L1018" i="8" s="1"/>
  <c r="H1014" i="8"/>
  <c r="I1014" i="8" s="1"/>
  <c r="L1014" i="8" s="1"/>
  <c r="H1010" i="8"/>
  <c r="I1010" i="8" s="1"/>
  <c r="L1010" i="8" s="1"/>
  <c r="H1006" i="8"/>
  <c r="I1006" i="8" s="1"/>
  <c r="L1006" i="8" s="1"/>
  <c r="H1002" i="8"/>
  <c r="I1002" i="8" s="1"/>
  <c r="L1002" i="8" s="1"/>
  <c r="H998" i="8"/>
  <c r="I998" i="8" s="1"/>
  <c r="L998" i="8" s="1"/>
  <c r="H994" i="8"/>
  <c r="I994" i="8" s="1"/>
  <c r="L994" i="8" s="1"/>
  <c r="H990" i="8"/>
  <c r="I990" i="8" s="1"/>
  <c r="L990" i="8" s="1"/>
  <c r="H986" i="8"/>
  <c r="I986" i="8" s="1"/>
  <c r="L986" i="8" s="1"/>
  <c r="H982" i="8"/>
  <c r="I982" i="8" s="1"/>
  <c r="L982" i="8" s="1"/>
  <c r="H978" i="8"/>
  <c r="I978" i="8" s="1"/>
  <c r="L978" i="8" s="1"/>
  <c r="H974" i="8"/>
  <c r="I974" i="8" s="1"/>
  <c r="L974" i="8" s="1"/>
  <c r="H970" i="8"/>
  <c r="I970" i="8" s="1"/>
  <c r="L970" i="8" s="1"/>
  <c r="H966" i="8"/>
  <c r="I966" i="8" s="1"/>
  <c r="L966" i="8" s="1"/>
  <c r="H962" i="8"/>
  <c r="I962" i="8" s="1"/>
  <c r="L962" i="8" s="1"/>
  <c r="H958" i="8"/>
  <c r="I958" i="8" s="1"/>
  <c r="L958" i="8" s="1"/>
  <c r="H954" i="8"/>
  <c r="I954" i="8" s="1"/>
  <c r="L954" i="8" s="1"/>
  <c r="H950" i="8"/>
  <c r="I950" i="8" s="1"/>
  <c r="L950" i="8" s="1"/>
  <c r="H946" i="8"/>
  <c r="I946" i="8" s="1"/>
  <c r="L946" i="8" s="1"/>
  <c r="H942" i="8"/>
  <c r="I942" i="8" s="1"/>
  <c r="L942" i="8" s="1"/>
  <c r="H938" i="8"/>
  <c r="I938" i="8" s="1"/>
  <c r="L938" i="8" s="1"/>
  <c r="H934" i="8"/>
  <c r="I934" i="8" s="1"/>
  <c r="L934" i="8" s="1"/>
  <c r="H930" i="8"/>
  <c r="I930" i="8" s="1"/>
  <c r="L930" i="8" s="1"/>
  <c r="H926" i="8"/>
  <c r="I926" i="8" s="1"/>
  <c r="L926" i="8" s="1"/>
  <c r="H922" i="8"/>
  <c r="I922" i="8" s="1"/>
  <c r="L922" i="8" s="1"/>
  <c r="H918" i="8"/>
  <c r="I918" i="8" s="1"/>
  <c r="L918" i="8" s="1"/>
  <c r="H914" i="8"/>
  <c r="I914" i="8" s="1"/>
  <c r="L914" i="8" s="1"/>
  <c r="H910" i="8"/>
  <c r="I910" i="8" s="1"/>
  <c r="L910" i="8" s="1"/>
  <c r="H906" i="8"/>
  <c r="I906" i="8" s="1"/>
  <c r="L906" i="8" s="1"/>
  <c r="H902" i="8"/>
  <c r="I902" i="8" s="1"/>
  <c r="L902" i="8" s="1"/>
  <c r="H898" i="8"/>
  <c r="I898" i="8" s="1"/>
  <c r="L898" i="8" s="1"/>
  <c r="H894" i="8"/>
  <c r="I894" i="8" s="1"/>
  <c r="L894" i="8" s="1"/>
  <c r="H890" i="8"/>
  <c r="I890" i="8" s="1"/>
  <c r="L890" i="8" s="1"/>
  <c r="H886" i="8"/>
  <c r="I886" i="8" s="1"/>
  <c r="L886" i="8" s="1"/>
  <c r="H882" i="8"/>
  <c r="I882" i="8" s="1"/>
  <c r="L882" i="8" s="1"/>
  <c r="H878" i="8"/>
  <c r="I878" i="8" s="1"/>
  <c r="L878" i="8" s="1"/>
  <c r="H874" i="8"/>
  <c r="I874" i="8" s="1"/>
  <c r="L874" i="8" s="1"/>
  <c r="H859" i="8"/>
  <c r="I859" i="8" s="1"/>
  <c r="L859" i="8" s="1"/>
  <c r="H843" i="8"/>
  <c r="I843" i="8" s="1"/>
  <c r="L843" i="8" s="1"/>
  <c r="H827" i="8"/>
  <c r="I827" i="8" s="1"/>
  <c r="L827" i="8" s="1"/>
  <c r="H811" i="8"/>
  <c r="I811" i="8" s="1"/>
  <c r="L811" i="8" s="1"/>
  <c r="H795" i="8"/>
  <c r="I795" i="8" s="1"/>
  <c r="L795" i="8" s="1"/>
  <c r="H779" i="8"/>
  <c r="I779" i="8" s="1"/>
  <c r="L779" i="8" s="1"/>
  <c r="H763" i="8"/>
  <c r="I763" i="8" s="1"/>
  <c r="L763" i="8" s="1"/>
  <c r="H747" i="8"/>
  <c r="I747" i="8" s="1"/>
  <c r="L747" i="8" s="1"/>
  <c r="H731" i="8"/>
  <c r="I731" i="8" s="1"/>
  <c r="L731" i="8" s="1"/>
  <c r="H715" i="8"/>
  <c r="I715" i="8" s="1"/>
  <c r="L715" i="8" s="1"/>
  <c r="H699" i="8"/>
  <c r="I699" i="8" s="1"/>
  <c r="L699" i="8" s="1"/>
  <c r="H683" i="8"/>
  <c r="I683" i="8" s="1"/>
  <c r="L683" i="8" s="1"/>
  <c r="H667" i="8"/>
  <c r="I667" i="8" s="1"/>
  <c r="L667" i="8" s="1"/>
  <c r="H651" i="8"/>
  <c r="I651" i="8" s="1"/>
  <c r="L651" i="8" s="1"/>
  <c r="H635" i="8"/>
  <c r="I635" i="8" s="1"/>
  <c r="L635" i="8" s="1"/>
  <c r="H619" i="8"/>
  <c r="I619" i="8" s="1"/>
  <c r="L619" i="8" s="1"/>
  <c r="H564" i="8"/>
  <c r="I564" i="8" s="1"/>
  <c r="L564" i="8" s="1"/>
  <c r="H500" i="8"/>
  <c r="I500" i="8" s="1"/>
  <c r="L500" i="8" s="1"/>
  <c r="H436" i="8"/>
  <c r="I436" i="8" s="1"/>
  <c r="L436" i="8" s="1"/>
  <c r="H372" i="8"/>
  <c r="I372" i="8" s="1"/>
  <c r="L372" i="8" s="1"/>
  <c r="H150" i="8"/>
  <c r="I150" i="8" s="1"/>
  <c r="L150" i="8" s="1"/>
  <c r="G873" i="8"/>
  <c r="H873" i="8"/>
  <c r="G861" i="8"/>
  <c r="H861" i="8"/>
  <c r="G849" i="8"/>
  <c r="H849" i="8"/>
  <c r="G837" i="8"/>
  <c r="H837" i="8"/>
  <c r="G829" i="8"/>
  <c r="H829" i="8"/>
  <c r="G817" i="8"/>
  <c r="H817" i="8"/>
  <c r="G801" i="8"/>
  <c r="H801" i="8"/>
  <c r="G793" i="8"/>
  <c r="H793" i="8"/>
  <c r="G781" i="8"/>
  <c r="H781" i="8"/>
  <c r="G769" i="8"/>
  <c r="H769" i="8"/>
  <c r="G757" i="8"/>
  <c r="H757" i="8"/>
  <c r="G741" i="8"/>
  <c r="H741" i="8"/>
  <c r="G729" i="8"/>
  <c r="H729" i="8"/>
  <c r="G717" i="8"/>
  <c r="H717" i="8"/>
  <c r="G701" i="8"/>
  <c r="H701" i="8"/>
  <c r="G689" i="8"/>
  <c r="H689" i="8"/>
  <c r="G681" i="8"/>
  <c r="H681" i="8"/>
  <c r="G669" i="8"/>
  <c r="H669" i="8"/>
  <c r="G657" i="8"/>
  <c r="H657" i="8"/>
  <c r="G645" i="8"/>
  <c r="H645" i="8"/>
  <c r="G633" i="8"/>
  <c r="H633" i="8"/>
  <c r="G621" i="8"/>
  <c r="H621" i="8"/>
  <c r="G605" i="8"/>
  <c r="H605" i="8"/>
  <c r="G593" i="8"/>
  <c r="H593" i="8"/>
  <c r="G581" i="8"/>
  <c r="H581" i="8"/>
  <c r="G569" i="8"/>
  <c r="H569" i="8"/>
  <c r="G557" i="8"/>
  <c r="H557" i="8"/>
  <c r="G541" i="8"/>
  <c r="H541" i="8"/>
  <c r="G529" i="8"/>
  <c r="H529" i="8"/>
  <c r="G517" i="8"/>
  <c r="H517" i="8"/>
  <c r="G509" i="8"/>
  <c r="H509" i="8"/>
  <c r="G493" i="8"/>
  <c r="H493" i="8"/>
  <c r="G481" i="8"/>
  <c r="H481" i="8"/>
  <c r="G473" i="8"/>
  <c r="H473" i="8"/>
  <c r="G461" i="8"/>
  <c r="H461" i="8"/>
  <c r="G445" i="8"/>
  <c r="H445" i="8"/>
  <c r="G437" i="8"/>
  <c r="H437" i="8"/>
  <c r="G425" i="8"/>
  <c r="H425" i="8"/>
  <c r="G413" i="8"/>
  <c r="H413" i="8"/>
  <c r="G401" i="8"/>
  <c r="H401" i="8"/>
  <c r="G389" i="8"/>
  <c r="H389" i="8"/>
  <c r="G377" i="8"/>
  <c r="H377" i="8"/>
  <c r="G365" i="8"/>
  <c r="H365" i="8"/>
  <c r="G349" i="8"/>
  <c r="H349" i="8"/>
  <c r="G337" i="8"/>
  <c r="H337" i="8"/>
  <c r="G325" i="8"/>
  <c r="H325" i="8"/>
  <c r="G313" i="8"/>
  <c r="H313" i="8"/>
  <c r="G301" i="8"/>
  <c r="H301" i="8"/>
  <c r="G289" i="8"/>
  <c r="H289" i="8"/>
  <c r="G277" i="8"/>
  <c r="H277" i="8"/>
  <c r="G261" i="8"/>
  <c r="H261" i="8"/>
  <c r="G253" i="8"/>
  <c r="H253" i="8"/>
  <c r="G241" i="8"/>
  <c r="H241" i="8"/>
  <c r="G225" i="8"/>
  <c r="H225" i="8"/>
  <c r="G213" i="8"/>
  <c r="H213" i="8"/>
  <c r="G201" i="8"/>
  <c r="H201" i="8"/>
  <c r="G189" i="8"/>
  <c r="H189" i="8"/>
  <c r="G181" i="8"/>
  <c r="H181" i="8"/>
  <c r="G169" i="8"/>
  <c r="H169" i="8"/>
  <c r="G157" i="8"/>
  <c r="H157" i="8"/>
  <c r="G145" i="8"/>
  <c r="H145" i="8"/>
  <c r="G133" i="8"/>
  <c r="H133" i="8"/>
  <c r="G121" i="8"/>
  <c r="H121" i="8"/>
  <c r="G109" i="8"/>
  <c r="H109" i="8"/>
  <c r="G97" i="8"/>
  <c r="H97" i="8"/>
  <c r="G85" i="8"/>
  <c r="H85" i="8"/>
  <c r="G77" i="8"/>
  <c r="H77" i="8"/>
  <c r="G65" i="8"/>
  <c r="H65" i="8"/>
  <c r="G57" i="8"/>
  <c r="H57" i="8"/>
  <c r="G49" i="8"/>
  <c r="H49" i="8"/>
  <c r="G41" i="8"/>
  <c r="H41" i="8"/>
  <c r="G29" i="8"/>
  <c r="H29" i="8"/>
  <c r="G870" i="8"/>
  <c r="H870" i="8"/>
  <c r="G866" i="8"/>
  <c r="H866" i="8"/>
  <c r="G862" i="8"/>
  <c r="H862" i="8"/>
  <c r="G858" i="8"/>
  <c r="H858" i="8"/>
  <c r="G854" i="8"/>
  <c r="H854" i="8"/>
  <c r="G850" i="8"/>
  <c r="H850" i="8"/>
  <c r="G846" i="8"/>
  <c r="H846" i="8"/>
  <c r="G842" i="8"/>
  <c r="H842" i="8"/>
  <c r="G838" i="8"/>
  <c r="H838" i="8"/>
  <c r="G834" i="8"/>
  <c r="H834" i="8"/>
  <c r="G830" i="8"/>
  <c r="H830" i="8"/>
  <c r="G826" i="8"/>
  <c r="H826" i="8"/>
  <c r="G822" i="8"/>
  <c r="H822" i="8"/>
  <c r="G818" i="8"/>
  <c r="H818" i="8"/>
  <c r="G814" i="8"/>
  <c r="H814" i="8"/>
  <c r="G810" i="8"/>
  <c r="H810" i="8"/>
  <c r="G806" i="8"/>
  <c r="H806" i="8"/>
  <c r="G802" i="8"/>
  <c r="H802" i="8"/>
  <c r="G798" i="8"/>
  <c r="H798" i="8"/>
  <c r="G794" i="8"/>
  <c r="H794" i="8"/>
  <c r="G790" i="8"/>
  <c r="H790" i="8"/>
  <c r="G786" i="8"/>
  <c r="H786" i="8"/>
  <c r="G782" i="8"/>
  <c r="H782" i="8"/>
  <c r="G778" i="8"/>
  <c r="H778" i="8"/>
  <c r="G774" i="8"/>
  <c r="H774" i="8"/>
  <c r="G770" i="8"/>
  <c r="H770" i="8"/>
  <c r="G766" i="8"/>
  <c r="H766" i="8"/>
  <c r="G762" i="8"/>
  <c r="H762" i="8"/>
  <c r="G758" i="8"/>
  <c r="H758" i="8"/>
  <c r="G754" i="8"/>
  <c r="H754" i="8"/>
  <c r="G750" i="8"/>
  <c r="H750" i="8"/>
  <c r="G746" i="8"/>
  <c r="H746" i="8"/>
  <c r="G742" i="8"/>
  <c r="H742" i="8"/>
  <c r="G738" i="8"/>
  <c r="H738" i="8"/>
  <c r="G734" i="8"/>
  <c r="H734" i="8"/>
  <c r="G730" i="8"/>
  <c r="H730" i="8"/>
  <c r="G726" i="8"/>
  <c r="H726" i="8"/>
  <c r="G722" i="8"/>
  <c r="H722" i="8"/>
  <c r="G718" i="8"/>
  <c r="H718" i="8"/>
  <c r="G714" i="8"/>
  <c r="H714" i="8"/>
  <c r="G710" i="8"/>
  <c r="H710" i="8"/>
  <c r="G706" i="8"/>
  <c r="H706" i="8"/>
  <c r="G702" i="8"/>
  <c r="H702" i="8"/>
  <c r="G698" i="8"/>
  <c r="H698" i="8"/>
  <c r="G694" i="8"/>
  <c r="H694" i="8"/>
  <c r="G690" i="8"/>
  <c r="H690" i="8"/>
  <c r="G686" i="8"/>
  <c r="H686" i="8"/>
  <c r="G682" i="8"/>
  <c r="H682" i="8"/>
  <c r="G678" i="8"/>
  <c r="H678" i="8"/>
  <c r="G674" i="8"/>
  <c r="H674" i="8"/>
  <c r="G670" i="8"/>
  <c r="H670" i="8"/>
  <c r="G666" i="8"/>
  <c r="H666" i="8"/>
  <c r="G662" i="8"/>
  <c r="H662" i="8"/>
  <c r="G658" i="8"/>
  <c r="H658" i="8"/>
  <c r="G654" i="8"/>
  <c r="H654" i="8"/>
  <c r="G650" i="8"/>
  <c r="H650" i="8"/>
  <c r="G646" i="8"/>
  <c r="H646" i="8"/>
  <c r="G642" i="8"/>
  <c r="H642" i="8"/>
  <c r="G638" i="8"/>
  <c r="H638" i="8"/>
  <c r="G634" i="8"/>
  <c r="H634" i="8"/>
  <c r="G630" i="8"/>
  <c r="H630" i="8"/>
  <c r="G626" i="8"/>
  <c r="H626" i="8"/>
  <c r="G622" i="8"/>
  <c r="H622" i="8"/>
  <c r="G618" i="8"/>
  <c r="H618" i="8"/>
  <c r="G614" i="8"/>
  <c r="H614" i="8"/>
  <c r="G610" i="8"/>
  <c r="H610" i="8"/>
  <c r="G606" i="8"/>
  <c r="H606" i="8"/>
  <c r="G602" i="8"/>
  <c r="H602" i="8"/>
  <c r="G598" i="8"/>
  <c r="H598" i="8"/>
  <c r="G594" i="8"/>
  <c r="H594" i="8"/>
  <c r="G590" i="8"/>
  <c r="H590" i="8"/>
  <c r="G586" i="8"/>
  <c r="H586" i="8"/>
  <c r="G582" i="8"/>
  <c r="H582" i="8"/>
  <c r="G578" i="8"/>
  <c r="H578" i="8"/>
  <c r="G574" i="8"/>
  <c r="H574" i="8"/>
  <c r="G570" i="8"/>
  <c r="H570" i="8"/>
  <c r="G566" i="8"/>
  <c r="H566" i="8"/>
  <c r="G562" i="8"/>
  <c r="H562" i="8"/>
  <c r="G558" i="8"/>
  <c r="H558" i="8"/>
  <c r="G554" i="8"/>
  <c r="H554" i="8"/>
  <c r="G550" i="8"/>
  <c r="H550" i="8"/>
  <c r="G546" i="8"/>
  <c r="H546" i="8"/>
  <c r="G542" i="8"/>
  <c r="H542" i="8"/>
  <c r="G538" i="8"/>
  <c r="H538" i="8"/>
  <c r="G534" i="8"/>
  <c r="H534" i="8"/>
  <c r="G530" i="8"/>
  <c r="H530" i="8"/>
  <c r="G526" i="8"/>
  <c r="H526" i="8"/>
  <c r="G522" i="8"/>
  <c r="H522" i="8"/>
  <c r="G518" i="8"/>
  <c r="H518" i="8"/>
  <c r="G514" i="8"/>
  <c r="H514" i="8"/>
  <c r="G510" i="8"/>
  <c r="H510" i="8"/>
  <c r="G506" i="8"/>
  <c r="H506" i="8"/>
  <c r="G502" i="8"/>
  <c r="H502" i="8"/>
  <c r="G498" i="8"/>
  <c r="H498" i="8"/>
  <c r="G494" i="8"/>
  <c r="H494" i="8"/>
  <c r="G490" i="8"/>
  <c r="H490" i="8"/>
  <c r="G486" i="8"/>
  <c r="H486" i="8"/>
  <c r="G482" i="8"/>
  <c r="H482" i="8"/>
  <c r="G478" i="8"/>
  <c r="H478" i="8"/>
  <c r="G474" i="8"/>
  <c r="H474" i="8"/>
  <c r="G470" i="8"/>
  <c r="H470" i="8"/>
  <c r="G466" i="8"/>
  <c r="H466" i="8"/>
  <c r="G462" i="8"/>
  <c r="H462" i="8"/>
  <c r="G458" i="8"/>
  <c r="H458" i="8"/>
  <c r="G454" i="8"/>
  <c r="H454" i="8"/>
  <c r="G450" i="8"/>
  <c r="H450" i="8"/>
  <c r="G446" i="8"/>
  <c r="H446" i="8"/>
  <c r="G442" i="8"/>
  <c r="H442" i="8"/>
  <c r="G438" i="8"/>
  <c r="H438" i="8"/>
  <c r="G434" i="8"/>
  <c r="H434" i="8"/>
  <c r="G430" i="8"/>
  <c r="H430" i="8"/>
  <c r="G426" i="8"/>
  <c r="H426" i="8"/>
  <c r="G422" i="8"/>
  <c r="H422" i="8"/>
  <c r="G418" i="8"/>
  <c r="H418" i="8"/>
  <c r="G414" i="8"/>
  <c r="H414" i="8"/>
  <c r="G410" i="8"/>
  <c r="H410" i="8"/>
  <c r="G406" i="8"/>
  <c r="H406" i="8"/>
  <c r="G402" i="8"/>
  <c r="H402" i="8"/>
  <c r="G398" i="8"/>
  <c r="H398" i="8"/>
  <c r="G394" i="8"/>
  <c r="H394" i="8"/>
  <c r="G390" i="8"/>
  <c r="H390" i="8"/>
  <c r="G386" i="8"/>
  <c r="H386" i="8"/>
  <c r="G382" i="8"/>
  <c r="H382" i="8"/>
  <c r="G378" i="8"/>
  <c r="H378" i="8"/>
  <c r="G374" i="8"/>
  <c r="H374" i="8"/>
  <c r="G370" i="8"/>
  <c r="H370" i="8"/>
  <c r="G366" i="8"/>
  <c r="H366" i="8"/>
  <c r="G362" i="8"/>
  <c r="H362" i="8"/>
  <c r="G358" i="8"/>
  <c r="H358" i="8"/>
  <c r="G354" i="8"/>
  <c r="H354" i="8"/>
  <c r="G350" i="8"/>
  <c r="H350" i="8"/>
  <c r="G346" i="8"/>
  <c r="H346" i="8"/>
  <c r="G338" i="8"/>
  <c r="H338" i="8"/>
  <c r="G334" i="8"/>
  <c r="H334" i="8"/>
  <c r="G330" i="8"/>
  <c r="H330" i="8"/>
  <c r="G326" i="8"/>
  <c r="H326" i="8"/>
  <c r="G322" i="8"/>
  <c r="H322" i="8"/>
  <c r="G318" i="8"/>
  <c r="H318" i="8"/>
  <c r="G314" i="8"/>
  <c r="H314" i="8"/>
  <c r="G310" i="8"/>
  <c r="H310" i="8"/>
  <c r="G306" i="8"/>
  <c r="H306" i="8"/>
  <c r="G302" i="8"/>
  <c r="H302" i="8"/>
  <c r="G298" i="8"/>
  <c r="H298" i="8"/>
  <c r="G294" i="8"/>
  <c r="H294" i="8"/>
  <c r="G290" i="8"/>
  <c r="H290" i="8"/>
  <c r="G286" i="8"/>
  <c r="H286" i="8"/>
  <c r="G282" i="8"/>
  <c r="H282" i="8"/>
  <c r="G274" i="8"/>
  <c r="H274" i="8"/>
  <c r="G270" i="8"/>
  <c r="H270" i="8"/>
  <c r="G266" i="8"/>
  <c r="H266" i="8"/>
  <c r="G262" i="8"/>
  <c r="H262" i="8"/>
  <c r="G258" i="8"/>
  <c r="H258" i="8"/>
  <c r="G254" i="8"/>
  <c r="H254" i="8"/>
  <c r="G250" i="8"/>
  <c r="H250" i="8"/>
  <c r="G246" i="8"/>
  <c r="H246" i="8"/>
  <c r="G242" i="8"/>
  <c r="H242" i="8"/>
  <c r="G238" i="8"/>
  <c r="H238" i="8"/>
  <c r="G234" i="8"/>
  <c r="H234" i="8"/>
  <c r="G230" i="8"/>
  <c r="H230" i="8"/>
  <c r="G226" i="8"/>
  <c r="H226" i="8"/>
  <c r="G222" i="8"/>
  <c r="H222" i="8"/>
  <c r="G218" i="8"/>
  <c r="H218" i="8"/>
  <c r="G210" i="8"/>
  <c r="H210" i="8"/>
  <c r="G206" i="8"/>
  <c r="H206" i="8"/>
  <c r="G202" i="8"/>
  <c r="H202" i="8"/>
  <c r="G198" i="8"/>
  <c r="H198" i="8"/>
  <c r="G194" i="8"/>
  <c r="H194" i="8"/>
  <c r="G190" i="8"/>
  <c r="H190" i="8"/>
  <c r="G186" i="8"/>
  <c r="H186" i="8"/>
  <c r="G182" i="8"/>
  <c r="H182" i="8"/>
  <c r="G178" i="8"/>
  <c r="H178" i="8"/>
  <c r="G174" i="8"/>
  <c r="H174" i="8"/>
  <c r="G170" i="8"/>
  <c r="H170" i="8"/>
  <c r="G166" i="8"/>
  <c r="H166" i="8"/>
  <c r="G162" i="8"/>
  <c r="H162" i="8"/>
  <c r="G158" i="8"/>
  <c r="H158" i="8"/>
  <c r="G154" i="8"/>
  <c r="H154" i="8"/>
  <c r="G146" i="8"/>
  <c r="H146" i="8"/>
  <c r="G142" i="8"/>
  <c r="H142" i="8"/>
  <c r="G138" i="8"/>
  <c r="H138" i="8"/>
  <c r="G134" i="8"/>
  <c r="H134" i="8"/>
  <c r="G130" i="8"/>
  <c r="H130" i="8"/>
  <c r="G126" i="8"/>
  <c r="H126" i="8"/>
  <c r="G122" i="8"/>
  <c r="H122" i="8"/>
  <c r="G118" i="8"/>
  <c r="H118" i="8"/>
  <c r="G114" i="8"/>
  <c r="H114" i="8"/>
  <c r="G110" i="8"/>
  <c r="H110" i="8"/>
  <c r="G106" i="8"/>
  <c r="H106" i="8"/>
  <c r="G102" i="8"/>
  <c r="H102" i="8"/>
  <c r="G98" i="8"/>
  <c r="H98" i="8"/>
  <c r="G94" i="8"/>
  <c r="H94" i="8"/>
  <c r="G90" i="8"/>
  <c r="H90" i="8"/>
  <c r="G82" i="8"/>
  <c r="H82" i="8"/>
  <c r="G78" i="8"/>
  <c r="H78" i="8"/>
  <c r="G74" i="8"/>
  <c r="H74" i="8"/>
  <c r="G70" i="8"/>
  <c r="H70" i="8"/>
  <c r="G66" i="8"/>
  <c r="H66" i="8"/>
  <c r="G62" i="8"/>
  <c r="H62" i="8"/>
  <c r="G58" i="8"/>
  <c r="H58" i="8"/>
  <c r="G54" i="8"/>
  <c r="H54" i="8"/>
  <c r="G50" i="8"/>
  <c r="H50" i="8"/>
  <c r="G46" i="8"/>
  <c r="H46" i="8"/>
  <c r="G42" i="8"/>
  <c r="H42" i="8"/>
  <c r="G38" i="8"/>
  <c r="H38" i="8"/>
  <c r="G34" i="8"/>
  <c r="H34" i="8"/>
  <c r="G30" i="8"/>
  <c r="H30" i="8"/>
  <c r="G26" i="8"/>
  <c r="H26" i="8"/>
  <c r="H1021" i="8"/>
  <c r="I1021" i="8" s="1"/>
  <c r="L1021" i="8" s="1"/>
  <c r="H1017" i="8"/>
  <c r="I1017" i="8" s="1"/>
  <c r="L1017" i="8" s="1"/>
  <c r="H1013" i="8"/>
  <c r="I1013" i="8" s="1"/>
  <c r="L1013" i="8" s="1"/>
  <c r="H1009" i="8"/>
  <c r="I1009" i="8" s="1"/>
  <c r="L1009" i="8" s="1"/>
  <c r="H1005" i="8"/>
  <c r="I1005" i="8" s="1"/>
  <c r="L1005" i="8" s="1"/>
  <c r="H1001" i="8"/>
  <c r="I1001" i="8" s="1"/>
  <c r="L1001" i="8" s="1"/>
  <c r="H997" i="8"/>
  <c r="I997" i="8" s="1"/>
  <c r="L997" i="8" s="1"/>
  <c r="H993" i="8"/>
  <c r="I993" i="8" s="1"/>
  <c r="L993" i="8" s="1"/>
  <c r="H989" i="8"/>
  <c r="I989" i="8" s="1"/>
  <c r="L989" i="8" s="1"/>
  <c r="H985" i="8"/>
  <c r="I985" i="8" s="1"/>
  <c r="L985" i="8" s="1"/>
  <c r="H981" i="8"/>
  <c r="I981" i="8" s="1"/>
  <c r="L981" i="8" s="1"/>
  <c r="H977" i="8"/>
  <c r="I977" i="8" s="1"/>
  <c r="L977" i="8" s="1"/>
  <c r="H973" i="8"/>
  <c r="I973" i="8" s="1"/>
  <c r="L973" i="8" s="1"/>
  <c r="H969" i="8"/>
  <c r="I969" i="8" s="1"/>
  <c r="L969" i="8" s="1"/>
  <c r="H965" i="8"/>
  <c r="I965" i="8" s="1"/>
  <c r="L965" i="8" s="1"/>
  <c r="H961" i="8"/>
  <c r="I961" i="8" s="1"/>
  <c r="L961" i="8" s="1"/>
  <c r="H957" i="8"/>
  <c r="I957" i="8" s="1"/>
  <c r="L957" i="8" s="1"/>
  <c r="H953" i="8"/>
  <c r="I953" i="8" s="1"/>
  <c r="L953" i="8" s="1"/>
  <c r="H949" i="8"/>
  <c r="I949" i="8" s="1"/>
  <c r="L949" i="8" s="1"/>
  <c r="H945" i="8"/>
  <c r="I945" i="8" s="1"/>
  <c r="L945" i="8" s="1"/>
  <c r="H941" i="8"/>
  <c r="I941" i="8" s="1"/>
  <c r="L941" i="8" s="1"/>
  <c r="H937" i="8"/>
  <c r="I937" i="8" s="1"/>
  <c r="L937" i="8" s="1"/>
  <c r="H933" i="8"/>
  <c r="I933" i="8" s="1"/>
  <c r="L933" i="8" s="1"/>
  <c r="H929" i="8"/>
  <c r="I929" i="8" s="1"/>
  <c r="L929" i="8" s="1"/>
  <c r="H925" i="8"/>
  <c r="I925" i="8" s="1"/>
  <c r="L925" i="8" s="1"/>
  <c r="H921" i="8"/>
  <c r="I921" i="8" s="1"/>
  <c r="L921" i="8" s="1"/>
  <c r="H917" i="8"/>
  <c r="I917" i="8" s="1"/>
  <c r="L917" i="8" s="1"/>
  <c r="H913" i="8"/>
  <c r="I913" i="8" s="1"/>
  <c r="L913" i="8" s="1"/>
  <c r="H909" i="8"/>
  <c r="I909" i="8" s="1"/>
  <c r="L909" i="8" s="1"/>
  <c r="H905" i="8"/>
  <c r="I905" i="8" s="1"/>
  <c r="L905" i="8" s="1"/>
  <c r="H901" i="8"/>
  <c r="I901" i="8" s="1"/>
  <c r="L901" i="8" s="1"/>
  <c r="H897" i="8"/>
  <c r="I897" i="8" s="1"/>
  <c r="L897" i="8" s="1"/>
  <c r="H893" i="8"/>
  <c r="I893" i="8" s="1"/>
  <c r="L893" i="8" s="1"/>
  <c r="H889" i="8"/>
  <c r="I889" i="8" s="1"/>
  <c r="L889" i="8" s="1"/>
  <c r="H885" i="8"/>
  <c r="I885" i="8" s="1"/>
  <c r="L885" i="8" s="1"/>
  <c r="H881" i="8"/>
  <c r="I881" i="8" s="1"/>
  <c r="L881" i="8" s="1"/>
  <c r="H877" i="8"/>
  <c r="I877" i="8" s="1"/>
  <c r="L877" i="8" s="1"/>
  <c r="H871" i="8"/>
  <c r="I871" i="8" s="1"/>
  <c r="L871" i="8" s="1"/>
  <c r="H855" i="8"/>
  <c r="I855" i="8" s="1"/>
  <c r="L855" i="8" s="1"/>
  <c r="H839" i="8"/>
  <c r="I839" i="8" s="1"/>
  <c r="L839" i="8" s="1"/>
  <c r="H823" i="8"/>
  <c r="I823" i="8" s="1"/>
  <c r="L823" i="8" s="1"/>
  <c r="H807" i="8"/>
  <c r="I807" i="8" s="1"/>
  <c r="L807" i="8" s="1"/>
  <c r="H791" i="8"/>
  <c r="I791" i="8" s="1"/>
  <c r="L791" i="8" s="1"/>
  <c r="H775" i="8"/>
  <c r="I775" i="8" s="1"/>
  <c r="L775" i="8" s="1"/>
  <c r="H759" i="8"/>
  <c r="I759" i="8" s="1"/>
  <c r="L759" i="8" s="1"/>
  <c r="H743" i="8"/>
  <c r="I743" i="8" s="1"/>
  <c r="L743" i="8" s="1"/>
  <c r="H727" i="8"/>
  <c r="I727" i="8" s="1"/>
  <c r="L727" i="8" s="1"/>
  <c r="H711" i="8"/>
  <c r="I711" i="8" s="1"/>
  <c r="L711" i="8" s="1"/>
  <c r="H695" i="8"/>
  <c r="I695" i="8" s="1"/>
  <c r="L695" i="8" s="1"/>
  <c r="H679" i="8"/>
  <c r="I679" i="8" s="1"/>
  <c r="L679" i="8" s="1"/>
  <c r="H663" i="8"/>
  <c r="I663" i="8" s="1"/>
  <c r="L663" i="8" s="1"/>
  <c r="H647" i="8"/>
  <c r="I647" i="8" s="1"/>
  <c r="L647" i="8" s="1"/>
  <c r="H631" i="8"/>
  <c r="I631" i="8" s="1"/>
  <c r="L631" i="8" s="1"/>
  <c r="H612" i="8"/>
  <c r="I612" i="8" s="1"/>
  <c r="L612" i="8" s="1"/>
  <c r="H548" i="8"/>
  <c r="I548" i="8" s="1"/>
  <c r="L548" i="8" s="1"/>
  <c r="H484" i="8"/>
  <c r="I484" i="8" s="1"/>
  <c r="L484" i="8" s="1"/>
  <c r="H420" i="8"/>
  <c r="I420" i="8" s="1"/>
  <c r="L420" i="8" s="1"/>
  <c r="H342" i="8"/>
  <c r="I342" i="8" s="1"/>
  <c r="L342" i="8" s="1"/>
  <c r="H86" i="8"/>
  <c r="I86" i="8" s="1"/>
  <c r="L86" i="8" s="1"/>
  <c r="H22" i="8"/>
  <c r="I22" i="8" s="1"/>
  <c r="L22" i="8" s="1"/>
  <c r="I10" i="8"/>
  <c r="H10" i="8"/>
  <c r="G10" i="8"/>
  <c r="G7" i="8"/>
  <c r="I2" i="8"/>
  <c r="H3" i="8"/>
  <c r="I3" i="8" s="1"/>
  <c r="J3" i="8" s="1"/>
  <c r="F4" i="6"/>
  <c r="B12" i="6"/>
  <c r="F6" i="6" s="1"/>
  <c r="C10" i="6"/>
  <c r="F16" i="6"/>
  <c r="F15" i="6"/>
  <c r="J4" i="5"/>
  <c r="M612" i="8" l="1"/>
  <c r="N612" i="8" s="1"/>
  <c r="O612" i="8" s="1"/>
  <c r="R612" i="8" s="1"/>
  <c r="M743" i="8"/>
  <c r="N743" i="8" s="1"/>
  <c r="O743" i="8" s="1"/>
  <c r="R743" i="8" s="1"/>
  <c r="M889" i="8"/>
  <c r="N889" i="8" s="1"/>
  <c r="O889" i="8" s="1"/>
  <c r="R889" i="8" s="1"/>
  <c r="M937" i="8"/>
  <c r="N937" i="8" s="1"/>
  <c r="O937" i="8" s="1"/>
  <c r="R937" i="8" s="1"/>
  <c r="M985" i="8"/>
  <c r="N985" i="8" s="1"/>
  <c r="O985" i="8" s="1"/>
  <c r="R985" i="8" s="1"/>
  <c r="M667" i="8"/>
  <c r="N667" i="8" s="1"/>
  <c r="O667" i="8" s="1"/>
  <c r="R667" i="8" s="1"/>
  <c r="M859" i="8"/>
  <c r="N859" i="8" s="1"/>
  <c r="O859" i="8" s="1"/>
  <c r="R859" i="8" s="1"/>
  <c r="M918" i="8"/>
  <c r="N918" i="8" s="1"/>
  <c r="O918" i="8" s="1"/>
  <c r="R918" i="8" s="1"/>
  <c r="M966" i="8"/>
  <c r="N966" i="8" s="1"/>
  <c r="O966" i="8" s="1"/>
  <c r="R966" i="8" s="1"/>
  <c r="M1014" i="8"/>
  <c r="N1014" i="8" s="1"/>
  <c r="O1014" i="8" s="1"/>
  <c r="R1014" i="8" s="1"/>
  <c r="M452" i="8"/>
  <c r="N452" i="8" s="1"/>
  <c r="O452" i="8" s="1"/>
  <c r="R452" i="8" s="1"/>
  <c r="M767" i="8"/>
  <c r="N767" i="8" s="1"/>
  <c r="O767" i="8" s="1"/>
  <c r="R767" i="8" s="1"/>
  <c r="M895" i="8"/>
  <c r="N895" i="8" s="1"/>
  <c r="O895" i="8" s="1"/>
  <c r="R895" i="8" s="1"/>
  <c r="M943" i="8"/>
  <c r="N943" i="8" s="1"/>
  <c r="O943" i="8" s="1"/>
  <c r="R943" i="8" s="1"/>
  <c r="M975" i="8"/>
  <c r="N975" i="8" s="1"/>
  <c r="O975" i="8" s="1"/>
  <c r="R975" i="8" s="1"/>
  <c r="M888" i="8"/>
  <c r="N888" i="8" s="1"/>
  <c r="O888" i="8" s="1"/>
  <c r="R888" i="8" s="1"/>
  <c r="M1016" i="8"/>
  <c r="N1016" i="8" s="1"/>
  <c r="O1016" i="8" s="1"/>
  <c r="R1016" i="8" s="1"/>
  <c r="M908" i="8"/>
  <c r="N908" i="8" s="1"/>
  <c r="O908" i="8" s="1"/>
  <c r="R908" i="8" s="1"/>
  <c r="M468" i="8"/>
  <c r="N468" i="8" s="1"/>
  <c r="O468" i="8" s="1"/>
  <c r="R468" i="8" s="1"/>
  <c r="M992" i="8"/>
  <c r="N992" i="8" s="1"/>
  <c r="O992" i="8" s="1"/>
  <c r="R992" i="8" s="1"/>
  <c r="M964" i="8"/>
  <c r="N964" i="8" s="1"/>
  <c r="O964" i="8" s="1"/>
  <c r="R964" i="8" s="1"/>
  <c r="M420" i="8"/>
  <c r="N420" i="8" s="1"/>
  <c r="O420" i="8" s="1"/>
  <c r="R420" i="8" s="1"/>
  <c r="M631" i="8"/>
  <c r="N631" i="8" s="1"/>
  <c r="O631" i="8" s="1"/>
  <c r="R631" i="8" s="1"/>
  <c r="M695" i="8"/>
  <c r="N695" i="8" s="1"/>
  <c r="O695" i="8" s="1"/>
  <c r="R695" i="8" s="1"/>
  <c r="M759" i="8"/>
  <c r="N759" i="8" s="1"/>
  <c r="O759" i="8" s="1"/>
  <c r="R759" i="8" s="1"/>
  <c r="M823" i="8"/>
  <c r="N823" i="8" s="1"/>
  <c r="O823" i="8" s="1"/>
  <c r="R823" i="8" s="1"/>
  <c r="M877" i="8"/>
  <c r="N877" i="8" s="1"/>
  <c r="O877" i="8" s="1"/>
  <c r="R877" i="8" s="1"/>
  <c r="M893" i="8"/>
  <c r="N893" i="8" s="1"/>
  <c r="O893" i="8" s="1"/>
  <c r="R893" i="8" s="1"/>
  <c r="M909" i="8"/>
  <c r="N909" i="8" s="1"/>
  <c r="O909" i="8" s="1"/>
  <c r="R909" i="8" s="1"/>
  <c r="M925" i="8"/>
  <c r="N925" i="8" s="1"/>
  <c r="O925" i="8" s="1"/>
  <c r="R925" i="8" s="1"/>
  <c r="M941" i="8"/>
  <c r="N941" i="8" s="1"/>
  <c r="O941" i="8" s="1"/>
  <c r="R941" i="8" s="1"/>
  <c r="M957" i="8"/>
  <c r="N957" i="8" s="1"/>
  <c r="O957" i="8" s="1"/>
  <c r="R957" i="8" s="1"/>
  <c r="M973" i="8"/>
  <c r="N973" i="8" s="1"/>
  <c r="O973" i="8" s="1"/>
  <c r="R973" i="8" s="1"/>
  <c r="M989" i="8"/>
  <c r="N989" i="8" s="1"/>
  <c r="O989" i="8" s="1"/>
  <c r="R989" i="8" s="1"/>
  <c r="M1005" i="8"/>
  <c r="N1005" i="8" s="1"/>
  <c r="O1005" i="8" s="1"/>
  <c r="R1005" i="8" s="1"/>
  <c r="M1021" i="8"/>
  <c r="N1021" i="8" s="1"/>
  <c r="O1021" i="8" s="1"/>
  <c r="R1021" i="8" s="1"/>
  <c r="M372" i="8"/>
  <c r="N372" i="8" s="1"/>
  <c r="O372" i="8" s="1"/>
  <c r="R372" i="8" s="1"/>
  <c r="M619" i="8"/>
  <c r="N619" i="8" s="1"/>
  <c r="O619" i="8" s="1"/>
  <c r="R619" i="8" s="1"/>
  <c r="M683" i="8"/>
  <c r="N683" i="8" s="1"/>
  <c r="O683" i="8" s="1"/>
  <c r="R683" i="8" s="1"/>
  <c r="M747" i="8"/>
  <c r="N747" i="8" s="1"/>
  <c r="O747" i="8" s="1"/>
  <c r="R747" i="8" s="1"/>
  <c r="M811" i="8"/>
  <c r="N811" i="8" s="1"/>
  <c r="O811" i="8" s="1"/>
  <c r="R811" i="8" s="1"/>
  <c r="M874" i="8"/>
  <c r="N874" i="8" s="1"/>
  <c r="O874" i="8" s="1"/>
  <c r="R874" i="8" s="1"/>
  <c r="M890" i="8"/>
  <c r="N890" i="8" s="1"/>
  <c r="O890" i="8" s="1"/>
  <c r="R890" i="8" s="1"/>
  <c r="M906" i="8"/>
  <c r="N906" i="8" s="1"/>
  <c r="O906" i="8" s="1"/>
  <c r="R906" i="8" s="1"/>
  <c r="M922" i="8"/>
  <c r="N922" i="8" s="1"/>
  <c r="O922" i="8" s="1"/>
  <c r="R922" i="8" s="1"/>
  <c r="M938" i="8"/>
  <c r="N938" i="8" s="1"/>
  <c r="O938" i="8" s="1"/>
  <c r="R938" i="8" s="1"/>
  <c r="M954" i="8"/>
  <c r="N954" i="8" s="1"/>
  <c r="O954" i="8" s="1"/>
  <c r="R954" i="8" s="1"/>
  <c r="M970" i="8"/>
  <c r="N970" i="8" s="1"/>
  <c r="O970" i="8" s="1"/>
  <c r="R970" i="8" s="1"/>
  <c r="M986" i="8"/>
  <c r="N986" i="8" s="1"/>
  <c r="O986" i="8" s="1"/>
  <c r="R986" i="8" s="1"/>
  <c r="M1002" i="8"/>
  <c r="N1002" i="8" s="1"/>
  <c r="O1002" i="8" s="1"/>
  <c r="R1002" i="8" s="1"/>
  <c r="M1018" i="8"/>
  <c r="N1018" i="8" s="1"/>
  <c r="O1018" i="8" s="1"/>
  <c r="R1018" i="8" s="1"/>
  <c r="M516" i="8"/>
  <c r="N516" i="8" s="1"/>
  <c r="O516" i="8" s="1"/>
  <c r="R516" i="8" s="1"/>
  <c r="M655" i="8"/>
  <c r="N655" i="8" s="1"/>
  <c r="O655" i="8" s="1"/>
  <c r="R655" i="8" s="1"/>
  <c r="M719" i="8"/>
  <c r="N719" i="8" s="1"/>
  <c r="O719" i="8" s="1"/>
  <c r="R719" i="8" s="1"/>
  <c r="M783" i="8"/>
  <c r="N783" i="8" s="1"/>
  <c r="O783" i="8" s="1"/>
  <c r="R783" i="8" s="1"/>
  <c r="M847" i="8"/>
  <c r="N847" i="8" s="1"/>
  <c r="O847" i="8" s="1"/>
  <c r="R847" i="8" s="1"/>
  <c r="M883" i="8"/>
  <c r="N883" i="8" s="1"/>
  <c r="O883" i="8" s="1"/>
  <c r="R883" i="8" s="1"/>
  <c r="M899" i="8"/>
  <c r="N899" i="8" s="1"/>
  <c r="O899" i="8" s="1"/>
  <c r="R899" i="8" s="1"/>
  <c r="M915" i="8"/>
  <c r="N915" i="8" s="1"/>
  <c r="O915" i="8" s="1"/>
  <c r="R915" i="8" s="1"/>
  <c r="M931" i="8"/>
  <c r="N931" i="8" s="1"/>
  <c r="O931" i="8" s="1"/>
  <c r="R931" i="8" s="1"/>
  <c r="M947" i="8"/>
  <c r="N947" i="8" s="1"/>
  <c r="O947" i="8" s="1"/>
  <c r="R947" i="8" s="1"/>
  <c r="M963" i="8"/>
  <c r="N963" i="8" s="1"/>
  <c r="O963" i="8" s="1"/>
  <c r="R963" i="8" s="1"/>
  <c r="M979" i="8"/>
  <c r="N979" i="8" s="1"/>
  <c r="O979" i="8" s="1"/>
  <c r="R979" i="8" s="1"/>
  <c r="M995" i="8"/>
  <c r="N995" i="8" s="1"/>
  <c r="O995" i="8" s="1"/>
  <c r="R995" i="8" s="1"/>
  <c r="M1011" i="8"/>
  <c r="N1011" i="8" s="1"/>
  <c r="O1011" i="8" s="1"/>
  <c r="R1011" i="8" s="1"/>
  <c r="M739" i="8"/>
  <c r="N739" i="8" s="1"/>
  <c r="O739" i="8" s="1"/>
  <c r="R739" i="8" s="1"/>
  <c r="M904" i="8"/>
  <c r="N904" i="8" s="1"/>
  <c r="O904" i="8" s="1"/>
  <c r="R904" i="8" s="1"/>
  <c r="M968" i="8"/>
  <c r="N968" i="8" s="1"/>
  <c r="O968" i="8" s="1"/>
  <c r="R968" i="8" s="1"/>
  <c r="M404" i="8"/>
  <c r="N404" i="8" s="1"/>
  <c r="O404" i="8" s="1"/>
  <c r="R404" i="8" s="1"/>
  <c r="M819" i="8"/>
  <c r="N819" i="8" s="1"/>
  <c r="O819" i="8" s="1"/>
  <c r="R819" i="8" s="1"/>
  <c r="M924" i="8"/>
  <c r="N924" i="8" s="1"/>
  <c r="O924" i="8" s="1"/>
  <c r="R924" i="8" s="1"/>
  <c r="M988" i="8"/>
  <c r="N988" i="8" s="1"/>
  <c r="O988" i="8" s="1"/>
  <c r="R988" i="8" s="1"/>
  <c r="M643" i="8"/>
  <c r="N643" i="8" s="1"/>
  <c r="O643" i="8" s="1"/>
  <c r="R643" i="8" s="1"/>
  <c r="M880" i="8"/>
  <c r="N880" i="8" s="1"/>
  <c r="O880" i="8" s="1"/>
  <c r="R880" i="8" s="1"/>
  <c r="M944" i="8"/>
  <c r="N944" i="8" s="1"/>
  <c r="O944" i="8" s="1"/>
  <c r="R944" i="8" s="1"/>
  <c r="M1008" i="8"/>
  <c r="N1008" i="8" s="1"/>
  <c r="O1008" i="8" s="1"/>
  <c r="R1008" i="8" s="1"/>
  <c r="M787" i="8"/>
  <c r="N787" i="8" s="1"/>
  <c r="O787" i="8" s="1"/>
  <c r="R787" i="8" s="1"/>
  <c r="M916" i="8"/>
  <c r="N916" i="8" s="1"/>
  <c r="O916" i="8" s="1"/>
  <c r="R916" i="8" s="1"/>
  <c r="M980" i="8"/>
  <c r="N980" i="8" s="1"/>
  <c r="O980" i="8" s="1"/>
  <c r="R980" i="8" s="1"/>
  <c r="M679" i="8"/>
  <c r="N679" i="8" s="1"/>
  <c r="O679" i="8" s="1"/>
  <c r="R679" i="8" s="1"/>
  <c r="M871" i="8"/>
  <c r="N871" i="8" s="1"/>
  <c r="O871" i="8" s="1"/>
  <c r="R871" i="8" s="1"/>
  <c r="M921" i="8"/>
  <c r="N921" i="8" s="1"/>
  <c r="O921" i="8" s="1"/>
  <c r="R921" i="8" s="1"/>
  <c r="M953" i="8"/>
  <c r="N953" i="8" s="1"/>
  <c r="O953" i="8" s="1"/>
  <c r="R953" i="8" s="1"/>
  <c r="M1001" i="8"/>
  <c r="N1001" i="8" s="1"/>
  <c r="O1001" i="8" s="1"/>
  <c r="R1001" i="8" s="1"/>
  <c r="M564" i="8"/>
  <c r="N564" i="8" s="1"/>
  <c r="O564" i="8" s="1"/>
  <c r="R564" i="8" s="1"/>
  <c r="M795" i="8"/>
  <c r="N795" i="8" s="1"/>
  <c r="O795" i="8" s="1"/>
  <c r="R795" i="8" s="1"/>
  <c r="M902" i="8"/>
  <c r="N902" i="8" s="1"/>
  <c r="O902" i="8" s="1"/>
  <c r="R902" i="8" s="1"/>
  <c r="M950" i="8"/>
  <c r="N950" i="8" s="1"/>
  <c r="O950" i="8" s="1"/>
  <c r="R950" i="8" s="1"/>
  <c r="M998" i="8"/>
  <c r="N998" i="8" s="1"/>
  <c r="O998" i="8" s="1"/>
  <c r="R998" i="8" s="1"/>
  <c r="M639" i="8"/>
  <c r="N639" i="8" s="1"/>
  <c r="O639" i="8" s="1"/>
  <c r="R639" i="8" s="1"/>
  <c r="M831" i="8"/>
  <c r="N831" i="8" s="1"/>
  <c r="O831" i="8" s="1"/>
  <c r="R831" i="8" s="1"/>
  <c r="M911" i="8"/>
  <c r="N911" i="8" s="1"/>
  <c r="O911" i="8" s="1"/>
  <c r="R911" i="8" s="1"/>
  <c r="M959" i="8"/>
  <c r="N959" i="8" s="1"/>
  <c r="O959" i="8" s="1"/>
  <c r="R959" i="8" s="1"/>
  <c r="M1007" i="8"/>
  <c r="N1007" i="8" s="1"/>
  <c r="O1007" i="8" s="1"/>
  <c r="R1007" i="8" s="1"/>
  <c r="M675" i="8"/>
  <c r="N675" i="8" s="1"/>
  <c r="O675" i="8" s="1"/>
  <c r="R675" i="8" s="1"/>
  <c r="M952" i="8"/>
  <c r="N952" i="8" s="1"/>
  <c r="O952" i="8" s="1"/>
  <c r="R952" i="8" s="1"/>
  <c r="M755" i="8"/>
  <c r="N755" i="8" s="1"/>
  <c r="O755" i="8" s="1"/>
  <c r="R755" i="8" s="1"/>
  <c r="M972" i="8"/>
  <c r="N972" i="8" s="1"/>
  <c r="O972" i="8" s="1"/>
  <c r="R972" i="8" s="1"/>
  <c r="M835" i="8"/>
  <c r="N835" i="8" s="1"/>
  <c r="O835" i="8" s="1"/>
  <c r="R835" i="8" s="1"/>
  <c r="M928" i="8"/>
  <c r="N928" i="8" s="1"/>
  <c r="O928" i="8" s="1"/>
  <c r="R928" i="8" s="1"/>
  <c r="M900" i="8"/>
  <c r="N900" i="8" s="1"/>
  <c r="O900" i="8" s="1"/>
  <c r="R900" i="8" s="1"/>
  <c r="M484" i="8"/>
  <c r="N484" i="8" s="1"/>
  <c r="O484" i="8" s="1"/>
  <c r="R484" i="8" s="1"/>
  <c r="M647" i="8"/>
  <c r="N647" i="8" s="1"/>
  <c r="O647" i="8" s="1"/>
  <c r="R647" i="8" s="1"/>
  <c r="M711" i="8"/>
  <c r="N711" i="8" s="1"/>
  <c r="O711" i="8" s="1"/>
  <c r="R711" i="8" s="1"/>
  <c r="M775" i="8"/>
  <c r="N775" i="8" s="1"/>
  <c r="O775" i="8" s="1"/>
  <c r="R775" i="8" s="1"/>
  <c r="M839" i="8"/>
  <c r="N839" i="8" s="1"/>
  <c r="O839" i="8" s="1"/>
  <c r="R839" i="8" s="1"/>
  <c r="M881" i="8"/>
  <c r="N881" i="8" s="1"/>
  <c r="O881" i="8" s="1"/>
  <c r="R881" i="8" s="1"/>
  <c r="M897" i="8"/>
  <c r="N897" i="8" s="1"/>
  <c r="O897" i="8" s="1"/>
  <c r="R897" i="8" s="1"/>
  <c r="M913" i="8"/>
  <c r="N913" i="8" s="1"/>
  <c r="O913" i="8" s="1"/>
  <c r="R913" i="8" s="1"/>
  <c r="M929" i="8"/>
  <c r="N929" i="8" s="1"/>
  <c r="O929" i="8" s="1"/>
  <c r="R929" i="8" s="1"/>
  <c r="M945" i="8"/>
  <c r="N945" i="8" s="1"/>
  <c r="O945" i="8" s="1"/>
  <c r="R945" i="8" s="1"/>
  <c r="M961" i="8"/>
  <c r="N961" i="8" s="1"/>
  <c r="O961" i="8" s="1"/>
  <c r="R961" i="8" s="1"/>
  <c r="M977" i="8"/>
  <c r="N977" i="8" s="1"/>
  <c r="O977" i="8" s="1"/>
  <c r="R977" i="8" s="1"/>
  <c r="M993" i="8"/>
  <c r="N993" i="8" s="1"/>
  <c r="O993" i="8" s="1"/>
  <c r="R993" i="8" s="1"/>
  <c r="M1009" i="8"/>
  <c r="N1009" i="8" s="1"/>
  <c r="O1009" i="8" s="1"/>
  <c r="R1009" i="8" s="1"/>
  <c r="M436" i="8"/>
  <c r="N436" i="8" s="1"/>
  <c r="O436" i="8" s="1"/>
  <c r="R436" i="8" s="1"/>
  <c r="M635" i="8"/>
  <c r="N635" i="8" s="1"/>
  <c r="O635" i="8" s="1"/>
  <c r="R635" i="8" s="1"/>
  <c r="M699" i="8"/>
  <c r="N699" i="8" s="1"/>
  <c r="O699" i="8" s="1"/>
  <c r="R699" i="8" s="1"/>
  <c r="M763" i="8"/>
  <c r="N763" i="8" s="1"/>
  <c r="O763" i="8" s="1"/>
  <c r="R763" i="8" s="1"/>
  <c r="M827" i="8"/>
  <c r="N827" i="8" s="1"/>
  <c r="O827" i="8" s="1"/>
  <c r="R827" i="8" s="1"/>
  <c r="M878" i="8"/>
  <c r="N878" i="8" s="1"/>
  <c r="O878" i="8" s="1"/>
  <c r="R878" i="8" s="1"/>
  <c r="M894" i="8"/>
  <c r="N894" i="8" s="1"/>
  <c r="O894" i="8" s="1"/>
  <c r="R894" i="8" s="1"/>
  <c r="M910" i="8"/>
  <c r="N910" i="8" s="1"/>
  <c r="O910" i="8" s="1"/>
  <c r="R910" i="8" s="1"/>
  <c r="M926" i="8"/>
  <c r="N926" i="8" s="1"/>
  <c r="O926" i="8" s="1"/>
  <c r="R926" i="8" s="1"/>
  <c r="M942" i="8"/>
  <c r="N942" i="8" s="1"/>
  <c r="O942" i="8" s="1"/>
  <c r="R942" i="8" s="1"/>
  <c r="M958" i="8"/>
  <c r="N958" i="8" s="1"/>
  <c r="O958" i="8" s="1"/>
  <c r="R958" i="8" s="1"/>
  <c r="M974" i="8"/>
  <c r="N974" i="8" s="1"/>
  <c r="O974" i="8" s="1"/>
  <c r="R974" i="8" s="1"/>
  <c r="M990" i="8"/>
  <c r="N990" i="8" s="1"/>
  <c r="O990" i="8" s="1"/>
  <c r="R990" i="8" s="1"/>
  <c r="M1006" i="8"/>
  <c r="N1006" i="8" s="1"/>
  <c r="O1006" i="8" s="1"/>
  <c r="R1006" i="8" s="1"/>
  <c r="M214" i="8"/>
  <c r="N214" i="8" s="1"/>
  <c r="O214" i="8" s="1"/>
  <c r="R214" i="8" s="1"/>
  <c r="M580" i="8"/>
  <c r="N580" i="8" s="1"/>
  <c r="O580" i="8" s="1"/>
  <c r="R580" i="8" s="1"/>
  <c r="M671" i="8"/>
  <c r="N671" i="8" s="1"/>
  <c r="O671" i="8" s="1"/>
  <c r="R671" i="8" s="1"/>
  <c r="M735" i="8"/>
  <c r="N735" i="8" s="1"/>
  <c r="O735" i="8" s="1"/>
  <c r="R735" i="8" s="1"/>
  <c r="M799" i="8"/>
  <c r="N799" i="8" s="1"/>
  <c r="O799" i="8" s="1"/>
  <c r="R799" i="8" s="1"/>
  <c r="M863" i="8"/>
  <c r="N863" i="8" s="1"/>
  <c r="O863" i="8" s="1"/>
  <c r="R863" i="8" s="1"/>
  <c r="M887" i="8"/>
  <c r="N887" i="8" s="1"/>
  <c r="O887" i="8" s="1"/>
  <c r="R887" i="8" s="1"/>
  <c r="M903" i="8"/>
  <c r="N903" i="8" s="1"/>
  <c r="O903" i="8" s="1"/>
  <c r="R903" i="8" s="1"/>
  <c r="M919" i="8"/>
  <c r="N919" i="8" s="1"/>
  <c r="O919" i="8" s="1"/>
  <c r="R919" i="8" s="1"/>
  <c r="M935" i="8"/>
  <c r="N935" i="8" s="1"/>
  <c r="O935" i="8" s="1"/>
  <c r="R935" i="8" s="1"/>
  <c r="M951" i="8"/>
  <c r="N951" i="8" s="1"/>
  <c r="O951" i="8" s="1"/>
  <c r="R951" i="8" s="1"/>
  <c r="M967" i="8"/>
  <c r="N967" i="8" s="1"/>
  <c r="O967" i="8" s="1"/>
  <c r="R967" i="8" s="1"/>
  <c r="M983" i="8"/>
  <c r="N983" i="8" s="1"/>
  <c r="O983" i="8" s="1"/>
  <c r="R983" i="8" s="1"/>
  <c r="M999" i="8"/>
  <c r="N999" i="8" s="1"/>
  <c r="O999" i="8" s="1"/>
  <c r="R999" i="8" s="1"/>
  <c r="M1015" i="8"/>
  <c r="N1015" i="8" s="1"/>
  <c r="O1015" i="8" s="1"/>
  <c r="R1015" i="8" s="1"/>
  <c r="M278" i="8"/>
  <c r="N278" i="8" s="1"/>
  <c r="O278" i="8" s="1"/>
  <c r="R278" i="8" s="1"/>
  <c r="M803" i="8"/>
  <c r="N803" i="8" s="1"/>
  <c r="O803" i="8" s="1"/>
  <c r="R803" i="8" s="1"/>
  <c r="M920" i="8"/>
  <c r="N920" i="8" s="1"/>
  <c r="O920" i="8" s="1"/>
  <c r="R920" i="8" s="1"/>
  <c r="M984" i="8"/>
  <c r="N984" i="8" s="1"/>
  <c r="O984" i="8" s="1"/>
  <c r="R984" i="8" s="1"/>
  <c r="M627" i="8"/>
  <c r="N627" i="8" s="1"/>
  <c r="O627" i="8" s="1"/>
  <c r="R627" i="8" s="1"/>
  <c r="M876" i="8"/>
  <c r="N876" i="8" s="1"/>
  <c r="O876" i="8" s="1"/>
  <c r="R876" i="8" s="1"/>
  <c r="M940" i="8"/>
  <c r="N940" i="8" s="1"/>
  <c r="O940" i="8" s="1"/>
  <c r="R940" i="8" s="1"/>
  <c r="M1004" i="8"/>
  <c r="N1004" i="8" s="1"/>
  <c r="O1004" i="8" s="1"/>
  <c r="R1004" i="8" s="1"/>
  <c r="M707" i="8"/>
  <c r="N707" i="8" s="1"/>
  <c r="O707" i="8" s="1"/>
  <c r="R707" i="8" s="1"/>
  <c r="M896" i="8"/>
  <c r="N896" i="8" s="1"/>
  <c r="O896" i="8" s="1"/>
  <c r="R896" i="8" s="1"/>
  <c r="M960" i="8"/>
  <c r="N960" i="8" s="1"/>
  <c r="O960" i="8" s="1"/>
  <c r="R960" i="8" s="1"/>
  <c r="M532" i="8"/>
  <c r="N532" i="8" s="1"/>
  <c r="O532" i="8" s="1"/>
  <c r="R532" i="8" s="1"/>
  <c r="M851" i="8"/>
  <c r="N851" i="8" s="1"/>
  <c r="O851" i="8" s="1"/>
  <c r="R851" i="8" s="1"/>
  <c r="M932" i="8"/>
  <c r="N932" i="8" s="1"/>
  <c r="O932" i="8" s="1"/>
  <c r="R932" i="8" s="1"/>
  <c r="M996" i="8"/>
  <c r="N996" i="8" s="1"/>
  <c r="O996" i="8" s="1"/>
  <c r="R996" i="8" s="1"/>
  <c r="M342" i="8"/>
  <c r="N342" i="8" s="1"/>
  <c r="O342" i="8" s="1"/>
  <c r="R342" i="8" s="1"/>
  <c r="M807" i="8"/>
  <c r="N807" i="8" s="1"/>
  <c r="O807" i="8" s="1"/>
  <c r="R807" i="8" s="1"/>
  <c r="M905" i="8"/>
  <c r="N905" i="8" s="1"/>
  <c r="O905" i="8" s="1"/>
  <c r="R905" i="8" s="1"/>
  <c r="M969" i="8"/>
  <c r="N969" i="8" s="1"/>
  <c r="O969" i="8" s="1"/>
  <c r="R969" i="8" s="1"/>
  <c r="M1017" i="8"/>
  <c r="N1017" i="8" s="1"/>
  <c r="O1017" i="8" s="1"/>
  <c r="R1017" i="8" s="1"/>
  <c r="M150" i="8"/>
  <c r="N150" i="8" s="1"/>
  <c r="O150" i="8" s="1"/>
  <c r="R150" i="8" s="1"/>
  <c r="M731" i="8"/>
  <c r="N731" i="8" s="1"/>
  <c r="O731" i="8" s="1"/>
  <c r="R731" i="8" s="1"/>
  <c r="M886" i="8"/>
  <c r="N886" i="8" s="1"/>
  <c r="O886" i="8" s="1"/>
  <c r="R886" i="8" s="1"/>
  <c r="M934" i="8"/>
  <c r="N934" i="8" s="1"/>
  <c r="O934" i="8" s="1"/>
  <c r="R934" i="8" s="1"/>
  <c r="M982" i="8"/>
  <c r="N982" i="8" s="1"/>
  <c r="O982" i="8" s="1"/>
  <c r="R982" i="8" s="1"/>
  <c r="M703" i="8"/>
  <c r="N703" i="8" s="1"/>
  <c r="O703" i="8" s="1"/>
  <c r="R703" i="8" s="1"/>
  <c r="M879" i="8"/>
  <c r="N879" i="8" s="1"/>
  <c r="O879" i="8" s="1"/>
  <c r="R879" i="8" s="1"/>
  <c r="M927" i="8"/>
  <c r="N927" i="8" s="1"/>
  <c r="O927" i="8" s="1"/>
  <c r="R927" i="8" s="1"/>
  <c r="M991" i="8"/>
  <c r="N991" i="8" s="1"/>
  <c r="O991" i="8" s="1"/>
  <c r="R991" i="8" s="1"/>
  <c r="M723" i="8"/>
  <c r="N723" i="8" s="1"/>
  <c r="O723" i="8" s="1"/>
  <c r="R723" i="8" s="1"/>
  <c r="M86" i="8"/>
  <c r="N86" i="8" s="1"/>
  <c r="O86" i="8" s="1"/>
  <c r="R86" i="8" s="1"/>
  <c r="M548" i="8"/>
  <c r="N548" i="8" s="1"/>
  <c r="O548" i="8" s="1"/>
  <c r="R548" i="8" s="1"/>
  <c r="M663" i="8"/>
  <c r="N663" i="8" s="1"/>
  <c r="O663" i="8" s="1"/>
  <c r="R663" i="8" s="1"/>
  <c r="M727" i="8"/>
  <c r="N727" i="8" s="1"/>
  <c r="O727" i="8" s="1"/>
  <c r="R727" i="8" s="1"/>
  <c r="M791" i="8"/>
  <c r="N791" i="8" s="1"/>
  <c r="O791" i="8" s="1"/>
  <c r="R791" i="8" s="1"/>
  <c r="M855" i="8"/>
  <c r="N855" i="8" s="1"/>
  <c r="O855" i="8" s="1"/>
  <c r="R855" i="8" s="1"/>
  <c r="M885" i="8"/>
  <c r="N885" i="8" s="1"/>
  <c r="O885" i="8" s="1"/>
  <c r="R885" i="8" s="1"/>
  <c r="M901" i="8"/>
  <c r="N901" i="8" s="1"/>
  <c r="O901" i="8" s="1"/>
  <c r="R901" i="8" s="1"/>
  <c r="M917" i="8"/>
  <c r="N917" i="8" s="1"/>
  <c r="O917" i="8" s="1"/>
  <c r="R917" i="8" s="1"/>
  <c r="M933" i="8"/>
  <c r="N933" i="8" s="1"/>
  <c r="O933" i="8" s="1"/>
  <c r="R933" i="8" s="1"/>
  <c r="M949" i="8"/>
  <c r="N949" i="8" s="1"/>
  <c r="O949" i="8" s="1"/>
  <c r="R949" i="8" s="1"/>
  <c r="M965" i="8"/>
  <c r="N965" i="8" s="1"/>
  <c r="O965" i="8" s="1"/>
  <c r="R965" i="8" s="1"/>
  <c r="M981" i="8"/>
  <c r="N981" i="8" s="1"/>
  <c r="O981" i="8" s="1"/>
  <c r="R981" i="8" s="1"/>
  <c r="M997" i="8"/>
  <c r="N997" i="8" s="1"/>
  <c r="O997" i="8" s="1"/>
  <c r="R997" i="8" s="1"/>
  <c r="M1013" i="8"/>
  <c r="N1013" i="8" s="1"/>
  <c r="O1013" i="8" s="1"/>
  <c r="R1013" i="8" s="1"/>
  <c r="M500" i="8"/>
  <c r="N500" i="8" s="1"/>
  <c r="O500" i="8" s="1"/>
  <c r="R500" i="8" s="1"/>
  <c r="M651" i="8"/>
  <c r="N651" i="8" s="1"/>
  <c r="O651" i="8" s="1"/>
  <c r="R651" i="8" s="1"/>
  <c r="M715" i="8"/>
  <c r="N715" i="8" s="1"/>
  <c r="O715" i="8" s="1"/>
  <c r="R715" i="8" s="1"/>
  <c r="M779" i="8"/>
  <c r="N779" i="8" s="1"/>
  <c r="O779" i="8" s="1"/>
  <c r="R779" i="8" s="1"/>
  <c r="M843" i="8"/>
  <c r="N843" i="8" s="1"/>
  <c r="O843" i="8" s="1"/>
  <c r="R843" i="8" s="1"/>
  <c r="M882" i="8"/>
  <c r="N882" i="8" s="1"/>
  <c r="O882" i="8" s="1"/>
  <c r="R882" i="8" s="1"/>
  <c r="M898" i="8"/>
  <c r="N898" i="8" s="1"/>
  <c r="O898" i="8" s="1"/>
  <c r="R898" i="8" s="1"/>
  <c r="M914" i="8"/>
  <c r="N914" i="8" s="1"/>
  <c r="O914" i="8" s="1"/>
  <c r="R914" i="8" s="1"/>
  <c r="M930" i="8"/>
  <c r="N930" i="8" s="1"/>
  <c r="O930" i="8" s="1"/>
  <c r="R930" i="8" s="1"/>
  <c r="M946" i="8"/>
  <c r="N946" i="8" s="1"/>
  <c r="O946" i="8" s="1"/>
  <c r="R946" i="8" s="1"/>
  <c r="M962" i="8"/>
  <c r="N962" i="8" s="1"/>
  <c r="O962" i="8" s="1"/>
  <c r="R962" i="8" s="1"/>
  <c r="M978" i="8"/>
  <c r="N978" i="8" s="1"/>
  <c r="O978" i="8" s="1"/>
  <c r="R978" i="8" s="1"/>
  <c r="M994" i="8"/>
  <c r="N994" i="8" s="1"/>
  <c r="O994" i="8" s="1"/>
  <c r="R994" i="8" s="1"/>
  <c r="M1010" i="8"/>
  <c r="N1010" i="8" s="1"/>
  <c r="O1010" i="8" s="1"/>
  <c r="R1010" i="8" s="1"/>
  <c r="M388" i="8"/>
  <c r="N388" i="8" s="1"/>
  <c r="O388" i="8" s="1"/>
  <c r="R388" i="8" s="1"/>
  <c r="M623" i="8"/>
  <c r="N623" i="8" s="1"/>
  <c r="O623" i="8" s="1"/>
  <c r="R623" i="8" s="1"/>
  <c r="M687" i="8"/>
  <c r="N687" i="8" s="1"/>
  <c r="O687" i="8" s="1"/>
  <c r="R687" i="8" s="1"/>
  <c r="M751" i="8"/>
  <c r="N751" i="8" s="1"/>
  <c r="O751" i="8" s="1"/>
  <c r="R751" i="8" s="1"/>
  <c r="M815" i="8"/>
  <c r="N815" i="8" s="1"/>
  <c r="O815" i="8" s="1"/>
  <c r="R815" i="8" s="1"/>
  <c r="M875" i="8"/>
  <c r="N875" i="8" s="1"/>
  <c r="O875" i="8" s="1"/>
  <c r="R875" i="8" s="1"/>
  <c r="M891" i="8"/>
  <c r="N891" i="8" s="1"/>
  <c r="O891" i="8" s="1"/>
  <c r="R891" i="8" s="1"/>
  <c r="M907" i="8"/>
  <c r="N907" i="8" s="1"/>
  <c r="O907" i="8" s="1"/>
  <c r="R907" i="8" s="1"/>
  <c r="M923" i="8"/>
  <c r="N923" i="8" s="1"/>
  <c r="O923" i="8" s="1"/>
  <c r="R923" i="8" s="1"/>
  <c r="M939" i="8"/>
  <c r="N939" i="8" s="1"/>
  <c r="O939" i="8" s="1"/>
  <c r="R939" i="8" s="1"/>
  <c r="M955" i="8"/>
  <c r="N955" i="8" s="1"/>
  <c r="O955" i="8" s="1"/>
  <c r="R955" i="8" s="1"/>
  <c r="M971" i="8"/>
  <c r="N971" i="8" s="1"/>
  <c r="O971" i="8" s="1"/>
  <c r="R971" i="8" s="1"/>
  <c r="M987" i="8"/>
  <c r="N987" i="8" s="1"/>
  <c r="O987" i="8" s="1"/>
  <c r="R987" i="8" s="1"/>
  <c r="M1003" i="8"/>
  <c r="N1003" i="8" s="1"/>
  <c r="O1003" i="8" s="1"/>
  <c r="R1003" i="8" s="1"/>
  <c r="M1019" i="8"/>
  <c r="N1019" i="8" s="1"/>
  <c r="O1019" i="8" s="1"/>
  <c r="R1019" i="8" s="1"/>
  <c r="M596" i="8"/>
  <c r="N596" i="8" s="1"/>
  <c r="O596" i="8" s="1"/>
  <c r="R596" i="8" s="1"/>
  <c r="M867" i="8"/>
  <c r="N867" i="8" s="1"/>
  <c r="O867" i="8" s="1"/>
  <c r="R867" i="8" s="1"/>
  <c r="M936" i="8"/>
  <c r="N936" i="8" s="1"/>
  <c r="O936" i="8" s="1"/>
  <c r="R936" i="8" s="1"/>
  <c r="M1000" i="8"/>
  <c r="N1000" i="8" s="1"/>
  <c r="O1000" i="8" s="1"/>
  <c r="R1000" i="8" s="1"/>
  <c r="M691" i="8"/>
  <c r="N691" i="8" s="1"/>
  <c r="O691" i="8" s="1"/>
  <c r="R691" i="8" s="1"/>
  <c r="M892" i="8"/>
  <c r="N892" i="8" s="1"/>
  <c r="O892" i="8" s="1"/>
  <c r="R892" i="8" s="1"/>
  <c r="M956" i="8"/>
  <c r="N956" i="8" s="1"/>
  <c r="O956" i="8" s="1"/>
  <c r="R956" i="8" s="1"/>
  <c r="M1020" i="8"/>
  <c r="N1020" i="8" s="1"/>
  <c r="O1020" i="8" s="1"/>
  <c r="R1020" i="8" s="1"/>
  <c r="M771" i="8"/>
  <c r="N771" i="8" s="1"/>
  <c r="O771" i="8" s="1"/>
  <c r="R771" i="8" s="1"/>
  <c r="M912" i="8"/>
  <c r="N912" i="8" s="1"/>
  <c r="O912" i="8" s="1"/>
  <c r="R912" i="8" s="1"/>
  <c r="M976" i="8"/>
  <c r="N976" i="8" s="1"/>
  <c r="O976" i="8" s="1"/>
  <c r="R976" i="8" s="1"/>
  <c r="M659" i="8"/>
  <c r="N659" i="8" s="1"/>
  <c r="O659" i="8" s="1"/>
  <c r="R659" i="8" s="1"/>
  <c r="M884" i="8"/>
  <c r="N884" i="8" s="1"/>
  <c r="O884" i="8" s="1"/>
  <c r="R884" i="8" s="1"/>
  <c r="M948" i="8"/>
  <c r="N948" i="8" s="1"/>
  <c r="O948" i="8" s="1"/>
  <c r="R948" i="8" s="1"/>
  <c r="M1012" i="8"/>
  <c r="N1012" i="8" s="1"/>
  <c r="O1012" i="8" s="1"/>
  <c r="R1012" i="8" s="1"/>
  <c r="M22" i="8"/>
  <c r="N22" i="8" s="1"/>
  <c r="O22" i="8" s="1"/>
  <c r="R22" i="8" s="1"/>
  <c r="I26" i="8"/>
  <c r="L26" i="8" s="1"/>
  <c r="I34" i="8"/>
  <c r="L34" i="8" s="1"/>
  <c r="I42" i="8"/>
  <c r="L42" i="8" s="1"/>
  <c r="I50" i="8"/>
  <c r="L50" i="8" s="1"/>
  <c r="I58" i="8"/>
  <c r="L58" i="8" s="1"/>
  <c r="I66" i="8"/>
  <c r="L66" i="8" s="1"/>
  <c r="I74" i="8"/>
  <c r="L74" i="8" s="1"/>
  <c r="I82" i="8"/>
  <c r="L82" i="8" s="1"/>
  <c r="I94" i="8"/>
  <c r="L94" i="8" s="1"/>
  <c r="I102" i="8"/>
  <c r="L102" i="8" s="1"/>
  <c r="I110" i="8"/>
  <c r="L110" i="8" s="1"/>
  <c r="I118" i="8"/>
  <c r="L118" i="8" s="1"/>
  <c r="I126" i="8"/>
  <c r="L126" i="8" s="1"/>
  <c r="I134" i="8"/>
  <c r="L134" i="8" s="1"/>
  <c r="I142" i="8"/>
  <c r="L142" i="8" s="1"/>
  <c r="I154" i="8"/>
  <c r="L154" i="8" s="1"/>
  <c r="I162" i="8"/>
  <c r="L162" i="8" s="1"/>
  <c r="I170" i="8"/>
  <c r="L170" i="8" s="1"/>
  <c r="I178" i="8"/>
  <c r="L178" i="8" s="1"/>
  <c r="I186" i="8"/>
  <c r="L186" i="8" s="1"/>
  <c r="I194" i="8"/>
  <c r="L194" i="8" s="1"/>
  <c r="I202" i="8"/>
  <c r="L202" i="8" s="1"/>
  <c r="I210" i="8"/>
  <c r="L210" i="8" s="1"/>
  <c r="I222" i="8"/>
  <c r="L222" i="8" s="1"/>
  <c r="I230" i="8"/>
  <c r="L230" i="8" s="1"/>
  <c r="I238" i="8"/>
  <c r="L238" i="8" s="1"/>
  <c r="I246" i="8"/>
  <c r="L246" i="8" s="1"/>
  <c r="I254" i="8"/>
  <c r="L254" i="8" s="1"/>
  <c r="I262" i="8"/>
  <c r="L262" i="8" s="1"/>
  <c r="I270" i="8"/>
  <c r="L270" i="8" s="1"/>
  <c r="I282" i="8"/>
  <c r="L282" i="8" s="1"/>
  <c r="I290" i="8"/>
  <c r="L290" i="8" s="1"/>
  <c r="I298" i="8"/>
  <c r="L298" i="8" s="1"/>
  <c r="I306" i="8"/>
  <c r="L306" i="8" s="1"/>
  <c r="I314" i="8"/>
  <c r="L314" i="8" s="1"/>
  <c r="I322" i="8"/>
  <c r="L322" i="8" s="1"/>
  <c r="I330" i="8"/>
  <c r="L330" i="8" s="1"/>
  <c r="I338" i="8"/>
  <c r="L338" i="8" s="1"/>
  <c r="I350" i="8"/>
  <c r="L350" i="8" s="1"/>
  <c r="I358" i="8"/>
  <c r="L358" i="8" s="1"/>
  <c r="I366" i="8"/>
  <c r="L366" i="8" s="1"/>
  <c r="I374" i="8"/>
  <c r="L374" i="8" s="1"/>
  <c r="I382" i="8"/>
  <c r="L382" i="8" s="1"/>
  <c r="I390" i="8"/>
  <c r="L390" i="8" s="1"/>
  <c r="I398" i="8"/>
  <c r="L398" i="8" s="1"/>
  <c r="I406" i="8"/>
  <c r="L406" i="8" s="1"/>
  <c r="I414" i="8"/>
  <c r="L414" i="8" s="1"/>
  <c r="I422" i="8"/>
  <c r="L422" i="8" s="1"/>
  <c r="I430" i="8"/>
  <c r="L430" i="8" s="1"/>
  <c r="I438" i="8"/>
  <c r="L438" i="8" s="1"/>
  <c r="I446" i="8"/>
  <c r="L446" i="8" s="1"/>
  <c r="I454" i="8"/>
  <c r="L454" i="8" s="1"/>
  <c r="I462" i="8"/>
  <c r="L462" i="8" s="1"/>
  <c r="I470" i="8"/>
  <c r="L470" i="8" s="1"/>
  <c r="I478" i="8"/>
  <c r="L478" i="8" s="1"/>
  <c r="I486" i="8"/>
  <c r="L486" i="8" s="1"/>
  <c r="I494" i="8"/>
  <c r="L494" i="8" s="1"/>
  <c r="I502" i="8"/>
  <c r="L502" i="8" s="1"/>
  <c r="I510" i="8"/>
  <c r="L510" i="8" s="1"/>
  <c r="I518" i="8"/>
  <c r="L518" i="8" s="1"/>
  <c r="I526" i="8"/>
  <c r="L526" i="8" s="1"/>
  <c r="I534" i="8"/>
  <c r="L534" i="8" s="1"/>
  <c r="I542" i="8"/>
  <c r="L542" i="8" s="1"/>
  <c r="I550" i="8"/>
  <c r="L550" i="8" s="1"/>
  <c r="I558" i="8"/>
  <c r="L558" i="8" s="1"/>
  <c r="I566" i="8"/>
  <c r="L566" i="8" s="1"/>
  <c r="I574" i="8"/>
  <c r="L574" i="8" s="1"/>
  <c r="I582" i="8"/>
  <c r="L582" i="8" s="1"/>
  <c r="I590" i="8"/>
  <c r="L590" i="8" s="1"/>
  <c r="I598" i="8"/>
  <c r="L598" i="8" s="1"/>
  <c r="I606" i="8"/>
  <c r="L606" i="8" s="1"/>
  <c r="I614" i="8"/>
  <c r="L614" i="8" s="1"/>
  <c r="I622" i="8"/>
  <c r="L622" i="8" s="1"/>
  <c r="I630" i="8"/>
  <c r="L630" i="8" s="1"/>
  <c r="I638" i="8"/>
  <c r="L638" i="8" s="1"/>
  <c r="I646" i="8"/>
  <c r="L646" i="8" s="1"/>
  <c r="I654" i="8"/>
  <c r="L654" i="8" s="1"/>
  <c r="I662" i="8"/>
  <c r="L662" i="8" s="1"/>
  <c r="I670" i="8"/>
  <c r="L670" i="8" s="1"/>
  <c r="I678" i="8"/>
  <c r="L678" i="8" s="1"/>
  <c r="I686" i="8"/>
  <c r="L686" i="8" s="1"/>
  <c r="I694" i="8"/>
  <c r="L694" i="8" s="1"/>
  <c r="I702" i="8"/>
  <c r="L702" i="8" s="1"/>
  <c r="I710" i="8"/>
  <c r="L710" i="8" s="1"/>
  <c r="I718" i="8"/>
  <c r="L718" i="8" s="1"/>
  <c r="I726" i="8"/>
  <c r="L726" i="8" s="1"/>
  <c r="I734" i="8"/>
  <c r="L734" i="8" s="1"/>
  <c r="I742" i="8"/>
  <c r="L742" i="8" s="1"/>
  <c r="I750" i="8"/>
  <c r="L750" i="8" s="1"/>
  <c r="I758" i="8"/>
  <c r="L758" i="8" s="1"/>
  <c r="I766" i="8"/>
  <c r="L766" i="8" s="1"/>
  <c r="I774" i="8"/>
  <c r="L774" i="8" s="1"/>
  <c r="I782" i="8"/>
  <c r="L782" i="8" s="1"/>
  <c r="I790" i="8"/>
  <c r="L790" i="8" s="1"/>
  <c r="I798" i="8"/>
  <c r="L798" i="8" s="1"/>
  <c r="I806" i="8"/>
  <c r="L806" i="8" s="1"/>
  <c r="I814" i="8"/>
  <c r="L814" i="8" s="1"/>
  <c r="I822" i="8"/>
  <c r="L822" i="8" s="1"/>
  <c r="I830" i="8"/>
  <c r="L830" i="8" s="1"/>
  <c r="I838" i="8"/>
  <c r="L838" i="8" s="1"/>
  <c r="I846" i="8"/>
  <c r="L846" i="8" s="1"/>
  <c r="I854" i="8"/>
  <c r="L854" i="8" s="1"/>
  <c r="I862" i="8"/>
  <c r="L862" i="8" s="1"/>
  <c r="I870" i="8"/>
  <c r="L870" i="8" s="1"/>
  <c r="I41" i="8"/>
  <c r="L41" i="8" s="1"/>
  <c r="I57" i="8"/>
  <c r="L57" i="8" s="1"/>
  <c r="I77" i="8"/>
  <c r="L77" i="8" s="1"/>
  <c r="I97" i="8"/>
  <c r="L97" i="8" s="1"/>
  <c r="I121" i="8"/>
  <c r="L121" i="8" s="1"/>
  <c r="I145" i="8"/>
  <c r="L145" i="8" s="1"/>
  <c r="I169" i="8"/>
  <c r="L169" i="8" s="1"/>
  <c r="I189" i="8"/>
  <c r="L189" i="8" s="1"/>
  <c r="I213" i="8"/>
  <c r="L213" i="8" s="1"/>
  <c r="I241" i="8"/>
  <c r="L241" i="8" s="1"/>
  <c r="I261" i="8"/>
  <c r="L261" i="8" s="1"/>
  <c r="I289" i="8"/>
  <c r="L289" i="8" s="1"/>
  <c r="I313" i="8"/>
  <c r="L313" i="8" s="1"/>
  <c r="I337" i="8"/>
  <c r="L337" i="8" s="1"/>
  <c r="I365" i="8"/>
  <c r="L365" i="8" s="1"/>
  <c r="I389" i="8"/>
  <c r="L389" i="8" s="1"/>
  <c r="I413" i="8"/>
  <c r="L413" i="8" s="1"/>
  <c r="I437" i="8"/>
  <c r="L437" i="8" s="1"/>
  <c r="I461" i="8"/>
  <c r="L461" i="8" s="1"/>
  <c r="I481" i="8"/>
  <c r="L481" i="8" s="1"/>
  <c r="I509" i="8"/>
  <c r="L509" i="8" s="1"/>
  <c r="I529" i="8"/>
  <c r="L529" i="8" s="1"/>
  <c r="I557" i="8"/>
  <c r="L557" i="8" s="1"/>
  <c r="I581" i="8"/>
  <c r="L581" i="8" s="1"/>
  <c r="I605" i="8"/>
  <c r="L605" i="8" s="1"/>
  <c r="I633" i="8"/>
  <c r="L633" i="8" s="1"/>
  <c r="I657" i="8"/>
  <c r="L657" i="8" s="1"/>
  <c r="I681" i="8"/>
  <c r="L681" i="8" s="1"/>
  <c r="I701" i="8"/>
  <c r="L701" i="8" s="1"/>
  <c r="I729" i="8"/>
  <c r="L729" i="8" s="1"/>
  <c r="I757" i="8"/>
  <c r="L757" i="8" s="1"/>
  <c r="I781" i="8"/>
  <c r="L781" i="8" s="1"/>
  <c r="I801" i="8"/>
  <c r="L801" i="8" s="1"/>
  <c r="I829" i="8"/>
  <c r="L829" i="8" s="1"/>
  <c r="I849" i="8"/>
  <c r="L849" i="8" s="1"/>
  <c r="I873" i="8"/>
  <c r="L873" i="8" s="1"/>
  <c r="I23" i="8"/>
  <c r="L23" i="8" s="1"/>
  <c r="I31" i="8"/>
  <c r="L31" i="8" s="1"/>
  <c r="I39" i="8"/>
  <c r="L39" i="8" s="1"/>
  <c r="I47" i="8"/>
  <c r="L47" i="8" s="1"/>
  <c r="I55" i="8"/>
  <c r="L55" i="8" s="1"/>
  <c r="I63" i="8"/>
  <c r="L63" i="8" s="1"/>
  <c r="I71" i="8"/>
  <c r="L71" i="8" s="1"/>
  <c r="I79" i="8"/>
  <c r="L79" i="8" s="1"/>
  <c r="I87" i="8"/>
  <c r="L87" i="8" s="1"/>
  <c r="I95" i="8"/>
  <c r="L95" i="8" s="1"/>
  <c r="I103" i="8"/>
  <c r="L103" i="8" s="1"/>
  <c r="I111" i="8"/>
  <c r="L111" i="8" s="1"/>
  <c r="I119" i="8"/>
  <c r="L119" i="8" s="1"/>
  <c r="I127" i="8"/>
  <c r="L127" i="8" s="1"/>
  <c r="I135" i="8"/>
  <c r="L135" i="8" s="1"/>
  <c r="I143" i="8"/>
  <c r="L143" i="8" s="1"/>
  <c r="I151" i="8"/>
  <c r="L151" i="8" s="1"/>
  <c r="I159" i="8"/>
  <c r="L159" i="8" s="1"/>
  <c r="I167" i="8"/>
  <c r="L167" i="8" s="1"/>
  <c r="I175" i="8"/>
  <c r="L175" i="8" s="1"/>
  <c r="I183" i="8"/>
  <c r="L183" i="8" s="1"/>
  <c r="I191" i="8"/>
  <c r="L191" i="8" s="1"/>
  <c r="I199" i="8"/>
  <c r="L199" i="8" s="1"/>
  <c r="I207" i="8"/>
  <c r="L207" i="8" s="1"/>
  <c r="I215" i="8"/>
  <c r="L215" i="8" s="1"/>
  <c r="I223" i="8"/>
  <c r="L223" i="8" s="1"/>
  <c r="I231" i="8"/>
  <c r="L231" i="8" s="1"/>
  <c r="I239" i="8"/>
  <c r="L239" i="8" s="1"/>
  <c r="I247" i="8"/>
  <c r="L247" i="8" s="1"/>
  <c r="I255" i="8"/>
  <c r="L255" i="8" s="1"/>
  <c r="I263" i="8"/>
  <c r="L263" i="8" s="1"/>
  <c r="I271" i="8"/>
  <c r="L271" i="8" s="1"/>
  <c r="I279" i="8"/>
  <c r="L279" i="8" s="1"/>
  <c r="I287" i="8"/>
  <c r="L287" i="8" s="1"/>
  <c r="I295" i="8"/>
  <c r="L295" i="8" s="1"/>
  <c r="I303" i="8"/>
  <c r="L303" i="8" s="1"/>
  <c r="I311" i="8"/>
  <c r="L311" i="8" s="1"/>
  <c r="I319" i="8"/>
  <c r="L319" i="8" s="1"/>
  <c r="I327" i="8"/>
  <c r="L327" i="8" s="1"/>
  <c r="I335" i="8"/>
  <c r="L335" i="8" s="1"/>
  <c r="I343" i="8"/>
  <c r="L343" i="8" s="1"/>
  <c r="I351" i="8"/>
  <c r="L351" i="8" s="1"/>
  <c r="I359" i="8"/>
  <c r="L359" i="8" s="1"/>
  <c r="I367" i="8"/>
  <c r="L367" i="8" s="1"/>
  <c r="I375" i="8"/>
  <c r="L375" i="8" s="1"/>
  <c r="I383" i="8"/>
  <c r="L383" i="8" s="1"/>
  <c r="I391" i="8"/>
  <c r="L391" i="8" s="1"/>
  <c r="I399" i="8"/>
  <c r="L399" i="8" s="1"/>
  <c r="I407" i="8"/>
  <c r="L407" i="8" s="1"/>
  <c r="I415" i="8"/>
  <c r="L415" i="8" s="1"/>
  <c r="I423" i="8"/>
  <c r="L423" i="8" s="1"/>
  <c r="I431" i="8"/>
  <c r="L431" i="8" s="1"/>
  <c r="I439" i="8"/>
  <c r="L439" i="8" s="1"/>
  <c r="I447" i="8"/>
  <c r="L447" i="8" s="1"/>
  <c r="I455" i="8"/>
  <c r="L455" i="8" s="1"/>
  <c r="I463" i="8"/>
  <c r="L463" i="8" s="1"/>
  <c r="I471" i="8"/>
  <c r="L471" i="8" s="1"/>
  <c r="I479" i="8"/>
  <c r="L479" i="8" s="1"/>
  <c r="I487" i="8"/>
  <c r="L487" i="8" s="1"/>
  <c r="I495" i="8"/>
  <c r="L495" i="8" s="1"/>
  <c r="I503" i="8"/>
  <c r="L503" i="8" s="1"/>
  <c r="I511" i="8"/>
  <c r="L511" i="8" s="1"/>
  <c r="I519" i="8"/>
  <c r="L519" i="8" s="1"/>
  <c r="I527" i="8"/>
  <c r="L527" i="8" s="1"/>
  <c r="I535" i="8"/>
  <c r="L535" i="8" s="1"/>
  <c r="I543" i="8"/>
  <c r="L543" i="8" s="1"/>
  <c r="I551" i="8"/>
  <c r="L551" i="8" s="1"/>
  <c r="I559" i="8"/>
  <c r="L559" i="8" s="1"/>
  <c r="I567" i="8"/>
  <c r="L567" i="8" s="1"/>
  <c r="I575" i="8"/>
  <c r="L575" i="8" s="1"/>
  <c r="I583" i="8"/>
  <c r="L583" i="8" s="1"/>
  <c r="I591" i="8"/>
  <c r="L591" i="8" s="1"/>
  <c r="I599" i="8"/>
  <c r="L599" i="8" s="1"/>
  <c r="I607" i="8"/>
  <c r="L607" i="8" s="1"/>
  <c r="I615" i="8"/>
  <c r="L615" i="8" s="1"/>
  <c r="I37" i="8"/>
  <c r="L37" i="8" s="1"/>
  <c r="I53" i="8"/>
  <c r="L53" i="8" s="1"/>
  <c r="I69" i="8"/>
  <c r="L69" i="8" s="1"/>
  <c r="I93" i="8"/>
  <c r="L93" i="8" s="1"/>
  <c r="I117" i="8"/>
  <c r="L117" i="8" s="1"/>
  <c r="I141" i="8"/>
  <c r="L141" i="8" s="1"/>
  <c r="I165" i="8"/>
  <c r="L165" i="8" s="1"/>
  <c r="I193" i="8"/>
  <c r="L193" i="8" s="1"/>
  <c r="I217" i="8"/>
  <c r="L217" i="8" s="1"/>
  <c r="I237" i="8"/>
  <c r="L237" i="8" s="1"/>
  <c r="I265" i="8"/>
  <c r="L265" i="8" s="1"/>
  <c r="I285" i="8"/>
  <c r="L285" i="8" s="1"/>
  <c r="I317" i="8"/>
  <c r="L317" i="8" s="1"/>
  <c r="I341" i="8"/>
  <c r="L341" i="8" s="1"/>
  <c r="I38" i="8"/>
  <c r="L38" i="8" s="1"/>
  <c r="I54" i="8"/>
  <c r="L54" i="8" s="1"/>
  <c r="I70" i="8"/>
  <c r="L70" i="8" s="1"/>
  <c r="I90" i="8"/>
  <c r="L90" i="8" s="1"/>
  <c r="I106" i="8"/>
  <c r="L106" i="8" s="1"/>
  <c r="I122" i="8"/>
  <c r="L122" i="8" s="1"/>
  <c r="I138" i="8"/>
  <c r="L138" i="8" s="1"/>
  <c r="I158" i="8"/>
  <c r="L158" i="8" s="1"/>
  <c r="I174" i="8"/>
  <c r="L174" i="8" s="1"/>
  <c r="I190" i="8"/>
  <c r="L190" i="8" s="1"/>
  <c r="I206" i="8"/>
  <c r="L206" i="8" s="1"/>
  <c r="I226" i="8"/>
  <c r="L226" i="8" s="1"/>
  <c r="I242" i="8"/>
  <c r="L242" i="8" s="1"/>
  <c r="I258" i="8"/>
  <c r="L258" i="8" s="1"/>
  <c r="I274" i="8"/>
  <c r="L274" i="8" s="1"/>
  <c r="I294" i="8"/>
  <c r="L294" i="8" s="1"/>
  <c r="I310" i="8"/>
  <c r="L310" i="8" s="1"/>
  <c r="I326" i="8"/>
  <c r="L326" i="8" s="1"/>
  <c r="I346" i="8"/>
  <c r="L346" i="8" s="1"/>
  <c r="I362" i="8"/>
  <c r="L362" i="8" s="1"/>
  <c r="I378" i="8"/>
  <c r="L378" i="8" s="1"/>
  <c r="I394" i="8"/>
  <c r="L394" i="8" s="1"/>
  <c r="I410" i="8"/>
  <c r="L410" i="8" s="1"/>
  <c r="I426" i="8"/>
  <c r="L426" i="8" s="1"/>
  <c r="I442" i="8"/>
  <c r="L442" i="8" s="1"/>
  <c r="I458" i="8"/>
  <c r="L458" i="8" s="1"/>
  <c r="I474" i="8"/>
  <c r="L474" i="8" s="1"/>
  <c r="I490" i="8"/>
  <c r="L490" i="8" s="1"/>
  <c r="I506" i="8"/>
  <c r="L506" i="8" s="1"/>
  <c r="I522" i="8"/>
  <c r="L522" i="8" s="1"/>
  <c r="I538" i="8"/>
  <c r="L538" i="8" s="1"/>
  <c r="I554" i="8"/>
  <c r="L554" i="8" s="1"/>
  <c r="I578" i="8"/>
  <c r="L578" i="8" s="1"/>
  <c r="I594" i="8"/>
  <c r="L594" i="8" s="1"/>
  <c r="I610" i="8"/>
  <c r="L610" i="8" s="1"/>
  <c r="I626" i="8"/>
  <c r="L626" i="8" s="1"/>
  <c r="I642" i="8"/>
  <c r="L642" i="8" s="1"/>
  <c r="I658" i="8"/>
  <c r="L658" i="8" s="1"/>
  <c r="I674" i="8"/>
  <c r="L674" i="8" s="1"/>
  <c r="I690" i="8"/>
  <c r="L690" i="8" s="1"/>
  <c r="I706" i="8"/>
  <c r="L706" i="8" s="1"/>
  <c r="I754" i="8"/>
  <c r="L754" i="8" s="1"/>
  <c r="I30" i="8"/>
  <c r="L30" i="8" s="1"/>
  <c r="I46" i="8"/>
  <c r="L46" i="8" s="1"/>
  <c r="I62" i="8"/>
  <c r="L62" i="8" s="1"/>
  <c r="I78" i="8"/>
  <c r="L78" i="8" s="1"/>
  <c r="I98" i="8"/>
  <c r="L98" i="8" s="1"/>
  <c r="I114" i="8"/>
  <c r="L114" i="8" s="1"/>
  <c r="I130" i="8"/>
  <c r="L130" i="8" s="1"/>
  <c r="I146" i="8"/>
  <c r="L146" i="8" s="1"/>
  <c r="I166" i="8"/>
  <c r="L166" i="8" s="1"/>
  <c r="I182" i="8"/>
  <c r="L182" i="8" s="1"/>
  <c r="I198" i="8"/>
  <c r="L198" i="8" s="1"/>
  <c r="I218" i="8"/>
  <c r="L218" i="8" s="1"/>
  <c r="I234" i="8"/>
  <c r="L234" i="8" s="1"/>
  <c r="I250" i="8"/>
  <c r="L250" i="8" s="1"/>
  <c r="I266" i="8"/>
  <c r="L266" i="8" s="1"/>
  <c r="I286" i="8"/>
  <c r="L286" i="8" s="1"/>
  <c r="I302" i="8"/>
  <c r="L302" i="8" s="1"/>
  <c r="I318" i="8"/>
  <c r="L318" i="8" s="1"/>
  <c r="I334" i="8"/>
  <c r="L334" i="8" s="1"/>
  <c r="I354" i="8"/>
  <c r="L354" i="8" s="1"/>
  <c r="I370" i="8"/>
  <c r="L370" i="8" s="1"/>
  <c r="I386" i="8"/>
  <c r="L386" i="8" s="1"/>
  <c r="I402" i="8"/>
  <c r="L402" i="8" s="1"/>
  <c r="I418" i="8"/>
  <c r="L418" i="8" s="1"/>
  <c r="I434" i="8"/>
  <c r="L434" i="8" s="1"/>
  <c r="I450" i="8"/>
  <c r="L450" i="8" s="1"/>
  <c r="I466" i="8"/>
  <c r="L466" i="8" s="1"/>
  <c r="I482" i="8"/>
  <c r="L482" i="8" s="1"/>
  <c r="I498" i="8"/>
  <c r="L498" i="8" s="1"/>
  <c r="I514" i="8"/>
  <c r="L514" i="8" s="1"/>
  <c r="I530" i="8"/>
  <c r="L530" i="8" s="1"/>
  <c r="I546" i="8"/>
  <c r="L546" i="8" s="1"/>
  <c r="I562" i="8"/>
  <c r="L562" i="8" s="1"/>
  <c r="I570" i="8"/>
  <c r="L570" i="8" s="1"/>
  <c r="I586" i="8"/>
  <c r="L586" i="8" s="1"/>
  <c r="I602" i="8"/>
  <c r="L602" i="8" s="1"/>
  <c r="I618" i="8"/>
  <c r="L618" i="8" s="1"/>
  <c r="I634" i="8"/>
  <c r="L634" i="8" s="1"/>
  <c r="I650" i="8"/>
  <c r="L650" i="8" s="1"/>
  <c r="I666" i="8"/>
  <c r="L666" i="8" s="1"/>
  <c r="I682" i="8"/>
  <c r="L682" i="8" s="1"/>
  <c r="I698" i="8"/>
  <c r="L698" i="8" s="1"/>
  <c r="I714" i="8"/>
  <c r="L714" i="8" s="1"/>
  <c r="I722" i="8"/>
  <c r="L722" i="8" s="1"/>
  <c r="I730" i="8"/>
  <c r="L730" i="8" s="1"/>
  <c r="I738" i="8"/>
  <c r="L738" i="8" s="1"/>
  <c r="I746" i="8"/>
  <c r="L746" i="8" s="1"/>
  <c r="I770" i="8"/>
  <c r="L770" i="8" s="1"/>
  <c r="I786" i="8"/>
  <c r="L786" i="8" s="1"/>
  <c r="I802" i="8"/>
  <c r="L802" i="8" s="1"/>
  <c r="I818" i="8"/>
  <c r="L818" i="8" s="1"/>
  <c r="I834" i="8"/>
  <c r="L834" i="8" s="1"/>
  <c r="I850" i="8"/>
  <c r="L850" i="8" s="1"/>
  <c r="I866" i="8"/>
  <c r="L866" i="8" s="1"/>
  <c r="I49" i="8"/>
  <c r="L49" i="8" s="1"/>
  <c r="I85" i="8"/>
  <c r="L85" i="8" s="1"/>
  <c r="I133" i="8"/>
  <c r="L133" i="8" s="1"/>
  <c r="I181" i="8"/>
  <c r="L181" i="8" s="1"/>
  <c r="I225" i="8"/>
  <c r="L225" i="8" s="1"/>
  <c r="I301" i="8"/>
  <c r="L301" i="8" s="1"/>
  <c r="I349" i="8"/>
  <c r="L349" i="8" s="1"/>
  <c r="I425" i="8"/>
  <c r="L425" i="8" s="1"/>
  <c r="I473" i="8"/>
  <c r="L473" i="8" s="1"/>
  <c r="I517" i="8"/>
  <c r="L517" i="8" s="1"/>
  <c r="I593" i="8"/>
  <c r="L593" i="8" s="1"/>
  <c r="I645" i="8"/>
  <c r="L645" i="8" s="1"/>
  <c r="I717" i="8"/>
  <c r="L717" i="8" s="1"/>
  <c r="I769" i="8"/>
  <c r="L769" i="8" s="1"/>
  <c r="I817" i="8"/>
  <c r="L817" i="8" s="1"/>
  <c r="I861" i="8"/>
  <c r="L861" i="8" s="1"/>
  <c r="I27" i="8"/>
  <c r="L27" i="8" s="1"/>
  <c r="I35" i="8"/>
  <c r="L35" i="8" s="1"/>
  <c r="I43" i="8"/>
  <c r="L43" i="8" s="1"/>
  <c r="I51" i="8"/>
  <c r="L51" i="8" s="1"/>
  <c r="I59" i="8"/>
  <c r="L59" i="8" s="1"/>
  <c r="I67" i="8"/>
  <c r="L67" i="8" s="1"/>
  <c r="I75" i="8"/>
  <c r="L75" i="8" s="1"/>
  <c r="I83" i="8"/>
  <c r="L83" i="8" s="1"/>
  <c r="I91" i="8"/>
  <c r="L91" i="8" s="1"/>
  <c r="I99" i="8"/>
  <c r="L99" i="8" s="1"/>
  <c r="I107" i="8"/>
  <c r="L107" i="8" s="1"/>
  <c r="I115" i="8"/>
  <c r="L115" i="8" s="1"/>
  <c r="I123" i="8"/>
  <c r="L123" i="8" s="1"/>
  <c r="I131" i="8"/>
  <c r="L131" i="8" s="1"/>
  <c r="I139" i="8"/>
  <c r="L139" i="8" s="1"/>
  <c r="I147" i="8"/>
  <c r="L147" i="8" s="1"/>
  <c r="I155" i="8"/>
  <c r="L155" i="8" s="1"/>
  <c r="I163" i="8"/>
  <c r="L163" i="8" s="1"/>
  <c r="I171" i="8"/>
  <c r="L171" i="8" s="1"/>
  <c r="I179" i="8"/>
  <c r="L179" i="8" s="1"/>
  <c r="I187" i="8"/>
  <c r="L187" i="8" s="1"/>
  <c r="I195" i="8"/>
  <c r="L195" i="8" s="1"/>
  <c r="I203" i="8"/>
  <c r="L203" i="8" s="1"/>
  <c r="I211" i="8"/>
  <c r="L211" i="8" s="1"/>
  <c r="I219" i="8"/>
  <c r="L219" i="8" s="1"/>
  <c r="I227" i="8"/>
  <c r="L227" i="8" s="1"/>
  <c r="I235" i="8"/>
  <c r="L235" i="8" s="1"/>
  <c r="I243" i="8"/>
  <c r="L243" i="8" s="1"/>
  <c r="I251" i="8"/>
  <c r="L251" i="8" s="1"/>
  <c r="I259" i="8"/>
  <c r="L259" i="8" s="1"/>
  <c r="I267" i="8"/>
  <c r="L267" i="8" s="1"/>
  <c r="I275" i="8"/>
  <c r="L275" i="8" s="1"/>
  <c r="I283" i="8"/>
  <c r="L283" i="8" s="1"/>
  <c r="I291" i="8"/>
  <c r="L291" i="8" s="1"/>
  <c r="I299" i="8"/>
  <c r="L299" i="8" s="1"/>
  <c r="I307" i="8"/>
  <c r="L307" i="8" s="1"/>
  <c r="I315" i="8"/>
  <c r="L315" i="8" s="1"/>
  <c r="I323" i="8"/>
  <c r="L323" i="8" s="1"/>
  <c r="I331" i="8"/>
  <c r="L331" i="8" s="1"/>
  <c r="I339" i="8"/>
  <c r="L339" i="8" s="1"/>
  <c r="I347" i="8"/>
  <c r="L347" i="8" s="1"/>
  <c r="I355" i="8"/>
  <c r="L355" i="8" s="1"/>
  <c r="I363" i="8"/>
  <c r="L363" i="8" s="1"/>
  <c r="I371" i="8"/>
  <c r="L371" i="8" s="1"/>
  <c r="I379" i="8"/>
  <c r="L379" i="8" s="1"/>
  <c r="I387" i="8"/>
  <c r="L387" i="8" s="1"/>
  <c r="I395" i="8"/>
  <c r="L395" i="8" s="1"/>
  <c r="I403" i="8"/>
  <c r="L403" i="8" s="1"/>
  <c r="I411" i="8"/>
  <c r="L411" i="8" s="1"/>
  <c r="I419" i="8"/>
  <c r="L419" i="8" s="1"/>
  <c r="I427" i="8"/>
  <c r="L427" i="8" s="1"/>
  <c r="I435" i="8"/>
  <c r="L435" i="8" s="1"/>
  <c r="I443" i="8"/>
  <c r="L443" i="8" s="1"/>
  <c r="I451" i="8"/>
  <c r="L451" i="8" s="1"/>
  <c r="I459" i="8"/>
  <c r="L459" i="8" s="1"/>
  <c r="I467" i="8"/>
  <c r="L467" i="8" s="1"/>
  <c r="I475" i="8"/>
  <c r="L475" i="8" s="1"/>
  <c r="I483" i="8"/>
  <c r="L483" i="8" s="1"/>
  <c r="I491" i="8"/>
  <c r="L491" i="8" s="1"/>
  <c r="I499" i="8"/>
  <c r="L499" i="8" s="1"/>
  <c r="I507" i="8"/>
  <c r="L507" i="8" s="1"/>
  <c r="I515" i="8"/>
  <c r="L515" i="8" s="1"/>
  <c r="I523" i="8"/>
  <c r="L523" i="8" s="1"/>
  <c r="I531" i="8"/>
  <c r="L531" i="8" s="1"/>
  <c r="I539" i="8"/>
  <c r="L539" i="8" s="1"/>
  <c r="I547" i="8"/>
  <c r="L547" i="8" s="1"/>
  <c r="I555" i="8"/>
  <c r="L555" i="8" s="1"/>
  <c r="I563" i="8"/>
  <c r="L563" i="8" s="1"/>
  <c r="I571" i="8"/>
  <c r="L571" i="8" s="1"/>
  <c r="I579" i="8"/>
  <c r="L579" i="8" s="1"/>
  <c r="I587" i="8"/>
  <c r="L587" i="8" s="1"/>
  <c r="I595" i="8"/>
  <c r="L595" i="8" s="1"/>
  <c r="I603" i="8"/>
  <c r="L603" i="8" s="1"/>
  <c r="I611" i="8"/>
  <c r="L611" i="8" s="1"/>
  <c r="I25" i="8"/>
  <c r="L25" i="8" s="1"/>
  <c r="I45" i="8"/>
  <c r="L45" i="8" s="1"/>
  <c r="I61" i="8"/>
  <c r="L61" i="8" s="1"/>
  <c r="I81" i="8"/>
  <c r="L81" i="8" s="1"/>
  <c r="I105" i="8"/>
  <c r="L105" i="8" s="1"/>
  <c r="I129" i="8"/>
  <c r="L129" i="8" s="1"/>
  <c r="I153" i="8"/>
  <c r="L153" i="8" s="1"/>
  <c r="I177" i="8"/>
  <c r="L177" i="8" s="1"/>
  <c r="I205" i="8"/>
  <c r="L205" i="8" s="1"/>
  <c r="I229" i="8"/>
  <c r="L229" i="8" s="1"/>
  <c r="I249" i="8"/>
  <c r="L249" i="8" s="1"/>
  <c r="I273" i="8"/>
  <c r="L273" i="8" s="1"/>
  <c r="I297" i="8"/>
  <c r="L297" i="8" s="1"/>
  <c r="I329" i="8"/>
  <c r="L329" i="8" s="1"/>
  <c r="I353" i="8"/>
  <c r="L353" i="8" s="1"/>
  <c r="I373" i="8"/>
  <c r="L373" i="8" s="1"/>
  <c r="I397" i="8"/>
  <c r="L397" i="8" s="1"/>
  <c r="I421" i="8"/>
  <c r="L421" i="8" s="1"/>
  <c r="I449" i="8"/>
  <c r="L449" i="8" s="1"/>
  <c r="I469" i="8"/>
  <c r="L469" i="8" s="1"/>
  <c r="I497" i="8"/>
  <c r="L497" i="8" s="1"/>
  <c r="I521" i="8"/>
  <c r="L521" i="8" s="1"/>
  <c r="I549" i="8"/>
  <c r="L549" i="8" s="1"/>
  <c r="I573" i="8"/>
  <c r="L573" i="8" s="1"/>
  <c r="I597" i="8"/>
  <c r="L597" i="8" s="1"/>
  <c r="I617" i="8"/>
  <c r="L617" i="8" s="1"/>
  <c r="I641" i="8"/>
  <c r="L641" i="8" s="1"/>
  <c r="I665" i="8"/>
  <c r="L665" i="8" s="1"/>
  <c r="I693" i="8"/>
  <c r="L693" i="8" s="1"/>
  <c r="I713" i="8"/>
  <c r="L713" i="8" s="1"/>
  <c r="I745" i="8"/>
  <c r="L745" i="8" s="1"/>
  <c r="I765" i="8"/>
  <c r="L765" i="8" s="1"/>
  <c r="I789" i="8"/>
  <c r="L789" i="8" s="1"/>
  <c r="I813" i="8"/>
  <c r="L813" i="8" s="1"/>
  <c r="I841" i="8"/>
  <c r="L841" i="8" s="1"/>
  <c r="I865" i="8"/>
  <c r="L865" i="8" s="1"/>
  <c r="I24" i="8"/>
  <c r="L24" i="8" s="1"/>
  <c r="I32" i="8"/>
  <c r="L32" i="8" s="1"/>
  <c r="I40" i="8"/>
  <c r="L40" i="8" s="1"/>
  <c r="I48" i="8"/>
  <c r="L48" i="8" s="1"/>
  <c r="I56" i="8"/>
  <c r="L56" i="8" s="1"/>
  <c r="I64" i="8"/>
  <c r="L64" i="8" s="1"/>
  <c r="I72" i="8"/>
  <c r="L72" i="8" s="1"/>
  <c r="I80" i="8"/>
  <c r="L80" i="8" s="1"/>
  <c r="I88" i="8"/>
  <c r="L88" i="8" s="1"/>
  <c r="I96" i="8"/>
  <c r="L96" i="8" s="1"/>
  <c r="I104" i="8"/>
  <c r="L104" i="8" s="1"/>
  <c r="I112" i="8"/>
  <c r="L112" i="8" s="1"/>
  <c r="I120" i="8"/>
  <c r="L120" i="8" s="1"/>
  <c r="I128" i="8"/>
  <c r="L128" i="8" s="1"/>
  <c r="I136" i="8"/>
  <c r="L136" i="8" s="1"/>
  <c r="I144" i="8"/>
  <c r="L144" i="8" s="1"/>
  <c r="I152" i="8"/>
  <c r="L152" i="8" s="1"/>
  <c r="I160" i="8"/>
  <c r="L160" i="8" s="1"/>
  <c r="I168" i="8"/>
  <c r="L168" i="8" s="1"/>
  <c r="I176" i="8"/>
  <c r="L176" i="8" s="1"/>
  <c r="I184" i="8"/>
  <c r="L184" i="8" s="1"/>
  <c r="I192" i="8"/>
  <c r="L192" i="8" s="1"/>
  <c r="I200" i="8"/>
  <c r="L200" i="8" s="1"/>
  <c r="I208" i="8"/>
  <c r="L208" i="8" s="1"/>
  <c r="I216" i="8"/>
  <c r="L216" i="8" s="1"/>
  <c r="I224" i="8"/>
  <c r="L224" i="8" s="1"/>
  <c r="I232" i="8"/>
  <c r="L232" i="8" s="1"/>
  <c r="I240" i="8"/>
  <c r="L240" i="8" s="1"/>
  <c r="I248" i="8"/>
  <c r="L248" i="8" s="1"/>
  <c r="I256" i="8"/>
  <c r="L256" i="8" s="1"/>
  <c r="I264" i="8"/>
  <c r="L264" i="8" s="1"/>
  <c r="I272" i="8"/>
  <c r="L272" i="8" s="1"/>
  <c r="I280" i="8"/>
  <c r="L280" i="8" s="1"/>
  <c r="I288" i="8"/>
  <c r="L288" i="8" s="1"/>
  <c r="I296" i="8"/>
  <c r="L296" i="8" s="1"/>
  <c r="I304" i="8"/>
  <c r="L304" i="8" s="1"/>
  <c r="I312" i="8"/>
  <c r="L312" i="8" s="1"/>
  <c r="I762" i="8"/>
  <c r="L762" i="8" s="1"/>
  <c r="I778" i="8"/>
  <c r="L778" i="8" s="1"/>
  <c r="I794" i="8"/>
  <c r="L794" i="8" s="1"/>
  <c r="I810" i="8"/>
  <c r="L810" i="8" s="1"/>
  <c r="I826" i="8"/>
  <c r="L826" i="8" s="1"/>
  <c r="I842" i="8"/>
  <c r="L842" i="8" s="1"/>
  <c r="I858" i="8"/>
  <c r="L858" i="8" s="1"/>
  <c r="I29" i="8"/>
  <c r="L29" i="8" s="1"/>
  <c r="I65" i="8"/>
  <c r="L65" i="8" s="1"/>
  <c r="I109" i="8"/>
  <c r="L109" i="8" s="1"/>
  <c r="I157" i="8"/>
  <c r="L157" i="8" s="1"/>
  <c r="I201" i="8"/>
  <c r="L201" i="8" s="1"/>
  <c r="I253" i="8"/>
  <c r="L253" i="8" s="1"/>
  <c r="I277" i="8"/>
  <c r="L277" i="8" s="1"/>
  <c r="I325" i="8"/>
  <c r="L325" i="8" s="1"/>
  <c r="I377" i="8"/>
  <c r="L377" i="8" s="1"/>
  <c r="I401" i="8"/>
  <c r="L401" i="8" s="1"/>
  <c r="I445" i="8"/>
  <c r="L445" i="8" s="1"/>
  <c r="I493" i="8"/>
  <c r="L493" i="8" s="1"/>
  <c r="I541" i="8"/>
  <c r="L541" i="8" s="1"/>
  <c r="I569" i="8"/>
  <c r="L569" i="8" s="1"/>
  <c r="I621" i="8"/>
  <c r="L621" i="8" s="1"/>
  <c r="I669" i="8"/>
  <c r="L669" i="8" s="1"/>
  <c r="I689" i="8"/>
  <c r="L689" i="8" s="1"/>
  <c r="I741" i="8"/>
  <c r="L741" i="8" s="1"/>
  <c r="I793" i="8"/>
  <c r="L793" i="8" s="1"/>
  <c r="I837" i="8"/>
  <c r="L837" i="8" s="1"/>
  <c r="I320" i="8"/>
  <c r="L320" i="8" s="1"/>
  <c r="I328" i="8"/>
  <c r="L328" i="8" s="1"/>
  <c r="I336" i="8"/>
  <c r="L336" i="8" s="1"/>
  <c r="I344" i="8"/>
  <c r="L344" i="8" s="1"/>
  <c r="I352" i="8"/>
  <c r="L352" i="8" s="1"/>
  <c r="I360" i="8"/>
  <c r="L360" i="8" s="1"/>
  <c r="I368" i="8"/>
  <c r="L368" i="8" s="1"/>
  <c r="I380" i="8"/>
  <c r="L380" i="8" s="1"/>
  <c r="I392" i="8"/>
  <c r="L392" i="8" s="1"/>
  <c r="I400" i="8"/>
  <c r="L400" i="8" s="1"/>
  <c r="I412" i="8"/>
  <c r="L412" i="8" s="1"/>
  <c r="I424" i="8"/>
  <c r="L424" i="8" s="1"/>
  <c r="I432" i="8"/>
  <c r="L432" i="8" s="1"/>
  <c r="I444" i="8"/>
  <c r="L444" i="8" s="1"/>
  <c r="I456" i="8"/>
  <c r="L456" i="8" s="1"/>
  <c r="I464" i="8"/>
  <c r="L464" i="8" s="1"/>
  <c r="I476" i="8"/>
  <c r="L476" i="8" s="1"/>
  <c r="I488" i="8"/>
  <c r="L488" i="8" s="1"/>
  <c r="I496" i="8"/>
  <c r="L496" i="8" s="1"/>
  <c r="I508" i="8"/>
  <c r="L508" i="8" s="1"/>
  <c r="I520" i="8"/>
  <c r="L520" i="8" s="1"/>
  <c r="I528" i="8"/>
  <c r="L528" i="8" s="1"/>
  <c r="I540" i="8"/>
  <c r="L540" i="8" s="1"/>
  <c r="I552" i="8"/>
  <c r="L552" i="8" s="1"/>
  <c r="I560" i="8"/>
  <c r="L560" i="8" s="1"/>
  <c r="I572" i="8"/>
  <c r="L572" i="8" s="1"/>
  <c r="I584" i="8"/>
  <c r="L584" i="8" s="1"/>
  <c r="I592" i="8"/>
  <c r="L592" i="8" s="1"/>
  <c r="I604" i="8"/>
  <c r="L604" i="8" s="1"/>
  <c r="I616" i="8"/>
  <c r="L616" i="8" s="1"/>
  <c r="I624" i="8"/>
  <c r="L624" i="8" s="1"/>
  <c r="I632" i="8"/>
  <c r="L632" i="8" s="1"/>
  <c r="I640" i="8"/>
  <c r="L640" i="8" s="1"/>
  <c r="I648" i="8"/>
  <c r="L648" i="8" s="1"/>
  <c r="I656" i="8"/>
  <c r="L656" i="8" s="1"/>
  <c r="I664" i="8"/>
  <c r="L664" i="8" s="1"/>
  <c r="I672" i="8"/>
  <c r="L672" i="8" s="1"/>
  <c r="I680" i="8"/>
  <c r="L680" i="8" s="1"/>
  <c r="I688" i="8"/>
  <c r="L688" i="8" s="1"/>
  <c r="I696" i="8"/>
  <c r="L696" i="8" s="1"/>
  <c r="I704" i="8"/>
  <c r="L704" i="8" s="1"/>
  <c r="I712" i="8"/>
  <c r="L712" i="8" s="1"/>
  <c r="I720" i="8"/>
  <c r="L720" i="8" s="1"/>
  <c r="I728" i="8"/>
  <c r="L728" i="8" s="1"/>
  <c r="I736" i="8"/>
  <c r="L736" i="8" s="1"/>
  <c r="I744" i="8"/>
  <c r="L744" i="8" s="1"/>
  <c r="I752" i="8"/>
  <c r="L752" i="8" s="1"/>
  <c r="I760" i="8"/>
  <c r="L760" i="8" s="1"/>
  <c r="I768" i="8"/>
  <c r="L768" i="8" s="1"/>
  <c r="I776" i="8"/>
  <c r="L776" i="8" s="1"/>
  <c r="I784" i="8"/>
  <c r="L784" i="8" s="1"/>
  <c r="I792" i="8"/>
  <c r="L792" i="8" s="1"/>
  <c r="I800" i="8"/>
  <c r="L800" i="8" s="1"/>
  <c r="I808" i="8"/>
  <c r="L808" i="8" s="1"/>
  <c r="I816" i="8"/>
  <c r="L816" i="8" s="1"/>
  <c r="I824" i="8"/>
  <c r="L824" i="8" s="1"/>
  <c r="I832" i="8"/>
  <c r="L832" i="8" s="1"/>
  <c r="I840" i="8"/>
  <c r="L840" i="8" s="1"/>
  <c r="I848" i="8"/>
  <c r="L848" i="8" s="1"/>
  <c r="I856" i="8"/>
  <c r="L856" i="8" s="1"/>
  <c r="I864" i="8"/>
  <c r="L864" i="8" s="1"/>
  <c r="I872" i="8"/>
  <c r="L872" i="8" s="1"/>
  <c r="I73" i="8"/>
  <c r="L73" i="8" s="1"/>
  <c r="I101" i="8"/>
  <c r="L101" i="8" s="1"/>
  <c r="I125" i="8"/>
  <c r="L125" i="8" s="1"/>
  <c r="I149" i="8"/>
  <c r="L149" i="8" s="1"/>
  <c r="I173" i="8"/>
  <c r="L173" i="8" s="1"/>
  <c r="I197" i="8"/>
  <c r="L197" i="8" s="1"/>
  <c r="I221" i="8"/>
  <c r="L221" i="8" s="1"/>
  <c r="I245" i="8"/>
  <c r="L245" i="8" s="1"/>
  <c r="I269" i="8"/>
  <c r="L269" i="8" s="1"/>
  <c r="I293" i="8"/>
  <c r="L293" i="8" s="1"/>
  <c r="I309" i="8"/>
  <c r="L309" i="8" s="1"/>
  <c r="I333" i="8"/>
  <c r="L333" i="8" s="1"/>
  <c r="I357" i="8"/>
  <c r="L357" i="8" s="1"/>
  <c r="I381" i="8"/>
  <c r="L381" i="8" s="1"/>
  <c r="I405" i="8"/>
  <c r="L405" i="8" s="1"/>
  <c r="I429" i="8"/>
  <c r="L429" i="8" s="1"/>
  <c r="I453" i="8"/>
  <c r="L453" i="8" s="1"/>
  <c r="I477" i="8"/>
  <c r="L477" i="8" s="1"/>
  <c r="I501" i="8"/>
  <c r="L501" i="8" s="1"/>
  <c r="I525" i="8"/>
  <c r="L525" i="8" s="1"/>
  <c r="I545" i="8"/>
  <c r="L545" i="8" s="1"/>
  <c r="I565" i="8"/>
  <c r="L565" i="8" s="1"/>
  <c r="I589" i="8"/>
  <c r="L589" i="8" s="1"/>
  <c r="I361" i="8"/>
  <c r="L361" i="8" s="1"/>
  <c r="I385" i="8"/>
  <c r="L385" i="8" s="1"/>
  <c r="I409" i="8"/>
  <c r="L409" i="8" s="1"/>
  <c r="I433" i="8"/>
  <c r="L433" i="8" s="1"/>
  <c r="I457" i="8"/>
  <c r="L457" i="8" s="1"/>
  <c r="I485" i="8"/>
  <c r="L485" i="8" s="1"/>
  <c r="I505" i="8"/>
  <c r="L505" i="8" s="1"/>
  <c r="I533" i="8"/>
  <c r="L533" i="8" s="1"/>
  <c r="I561" i="8"/>
  <c r="L561" i="8" s="1"/>
  <c r="I585" i="8"/>
  <c r="L585" i="8" s="1"/>
  <c r="I609" i="8"/>
  <c r="L609" i="8" s="1"/>
  <c r="I629" i="8"/>
  <c r="L629" i="8" s="1"/>
  <c r="I653" i="8"/>
  <c r="L653" i="8" s="1"/>
  <c r="I677" i="8"/>
  <c r="L677" i="8" s="1"/>
  <c r="I705" i="8"/>
  <c r="L705" i="8" s="1"/>
  <c r="I725" i="8"/>
  <c r="L725" i="8" s="1"/>
  <c r="I753" i="8"/>
  <c r="L753" i="8" s="1"/>
  <c r="I777" i="8"/>
  <c r="L777" i="8" s="1"/>
  <c r="I805" i="8"/>
  <c r="L805" i="8" s="1"/>
  <c r="I825" i="8"/>
  <c r="L825" i="8" s="1"/>
  <c r="I853" i="8"/>
  <c r="L853" i="8" s="1"/>
  <c r="I28" i="8"/>
  <c r="L28" i="8" s="1"/>
  <c r="I36" i="8"/>
  <c r="L36" i="8" s="1"/>
  <c r="I44" i="8"/>
  <c r="L44" i="8" s="1"/>
  <c r="I52" i="8"/>
  <c r="L52" i="8" s="1"/>
  <c r="I60" i="8"/>
  <c r="L60" i="8" s="1"/>
  <c r="I68" i="8"/>
  <c r="L68" i="8" s="1"/>
  <c r="I76" i="8"/>
  <c r="L76" i="8" s="1"/>
  <c r="I84" i="8"/>
  <c r="L84" i="8" s="1"/>
  <c r="I92" i="8"/>
  <c r="L92" i="8" s="1"/>
  <c r="I100" i="8"/>
  <c r="L100" i="8" s="1"/>
  <c r="I108" i="8"/>
  <c r="L108" i="8" s="1"/>
  <c r="I116" i="8"/>
  <c r="L116" i="8" s="1"/>
  <c r="I124" i="8"/>
  <c r="L124" i="8" s="1"/>
  <c r="I132" i="8"/>
  <c r="L132" i="8" s="1"/>
  <c r="I140" i="8"/>
  <c r="L140" i="8" s="1"/>
  <c r="I148" i="8"/>
  <c r="L148" i="8" s="1"/>
  <c r="I156" i="8"/>
  <c r="L156" i="8" s="1"/>
  <c r="I164" i="8"/>
  <c r="L164" i="8" s="1"/>
  <c r="I172" i="8"/>
  <c r="L172" i="8" s="1"/>
  <c r="I180" i="8"/>
  <c r="L180" i="8" s="1"/>
  <c r="I188" i="8"/>
  <c r="L188" i="8" s="1"/>
  <c r="I196" i="8"/>
  <c r="L196" i="8" s="1"/>
  <c r="I204" i="8"/>
  <c r="L204" i="8" s="1"/>
  <c r="I212" i="8"/>
  <c r="L212" i="8" s="1"/>
  <c r="I220" i="8"/>
  <c r="L220" i="8" s="1"/>
  <c r="I228" i="8"/>
  <c r="L228" i="8" s="1"/>
  <c r="I236" i="8"/>
  <c r="L236" i="8" s="1"/>
  <c r="I244" i="8"/>
  <c r="L244" i="8" s="1"/>
  <c r="I252" i="8"/>
  <c r="L252" i="8" s="1"/>
  <c r="I260" i="8"/>
  <c r="L260" i="8" s="1"/>
  <c r="I268" i="8"/>
  <c r="L268" i="8" s="1"/>
  <c r="I276" i="8"/>
  <c r="L276" i="8" s="1"/>
  <c r="I284" i="8"/>
  <c r="L284" i="8" s="1"/>
  <c r="I292" i="8"/>
  <c r="L292" i="8" s="1"/>
  <c r="I300" i="8"/>
  <c r="L300" i="8" s="1"/>
  <c r="I308" i="8"/>
  <c r="L308" i="8" s="1"/>
  <c r="I316" i="8"/>
  <c r="L316" i="8" s="1"/>
  <c r="I324" i="8"/>
  <c r="L324" i="8" s="1"/>
  <c r="I332" i="8"/>
  <c r="L332" i="8" s="1"/>
  <c r="I340" i="8"/>
  <c r="L340" i="8" s="1"/>
  <c r="I348" i="8"/>
  <c r="L348" i="8" s="1"/>
  <c r="I356" i="8"/>
  <c r="L356" i="8" s="1"/>
  <c r="I364" i="8"/>
  <c r="L364" i="8" s="1"/>
  <c r="I376" i="8"/>
  <c r="L376" i="8" s="1"/>
  <c r="I384" i="8"/>
  <c r="L384" i="8" s="1"/>
  <c r="I396" i="8"/>
  <c r="L396" i="8" s="1"/>
  <c r="I408" i="8"/>
  <c r="L408" i="8" s="1"/>
  <c r="I416" i="8"/>
  <c r="L416" i="8" s="1"/>
  <c r="I428" i="8"/>
  <c r="L428" i="8" s="1"/>
  <c r="I440" i="8"/>
  <c r="L440" i="8" s="1"/>
  <c r="I448" i="8"/>
  <c r="L448" i="8" s="1"/>
  <c r="I460" i="8"/>
  <c r="L460" i="8" s="1"/>
  <c r="I472" i="8"/>
  <c r="L472" i="8" s="1"/>
  <c r="I480" i="8"/>
  <c r="L480" i="8" s="1"/>
  <c r="I492" i="8"/>
  <c r="L492" i="8" s="1"/>
  <c r="I504" i="8"/>
  <c r="L504" i="8" s="1"/>
  <c r="I512" i="8"/>
  <c r="L512" i="8" s="1"/>
  <c r="I524" i="8"/>
  <c r="L524" i="8" s="1"/>
  <c r="I536" i="8"/>
  <c r="L536" i="8" s="1"/>
  <c r="I544" i="8"/>
  <c r="L544" i="8" s="1"/>
  <c r="I556" i="8"/>
  <c r="L556" i="8" s="1"/>
  <c r="I568" i="8"/>
  <c r="L568" i="8" s="1"/>
  <c r="I576" i="8"/>
  <c r="L576" i="8" s="1"/>
  <c r="I588" i="8"/>
  <c r="L588" i="8" s="1"/>
  <c r="I600" i="8"/>
  <c r="L600" i="8" s="1"/>
  <c r="I608" i="8"/>
  <c r="L608" i="8" s="1"/>
  <c r="I620" i="8"/>
  <c r="L620" i="8" s="1"/>
  <c r="I628" i="8"/>
  <c r="L628" i="8" s="1"/>
  <c r="I636" i="8"/>
  <c r="L636" i="8" s="1"/>
  <c r="I644" i="8"/>
  <c r="L644" i="8" s="1"/>
  <c r="I652" i="8"/>
  <c r="L652" i="8" s="1"/>
  <c r="I660" i="8"/>
  <c r="L660" i="8" s="1"/>
  <c r="I668" i="8"/>
  <c r="L668" i="8" s="1"/>
  <c r="I676" i="8"/>
  <c r="L676" i="8" s="1"/>
  <c r="I684" i="8"/>
  <c r="L684" i="8" s="1"/>
  <c r="I692" i="8"/>
  <c r="L692" i="8" s="1"/>
  <c r="I700" i="8"/>
  <c r="L700" i="8" s="1"/>
  <c r="I708" i="8"/>
  <c r="L708" i="8" s="1"/>
  <c r="I716" i="8"/>
  <c r="L716" i="8" s="1"/>
  <c r="I724" i="8"/>
  <c r="L724" i="8" s="1"/>
  <c r="I732" i="8"/>
  <c r="L732" i="8" s="1"/>
  <c r="I740" i="8"/>
  <c r="L740" i="8" s="1"/>
  <c r="I748" i="8"/>
  <c r="L748" i="8" s="1"/>
  <c r="I756" i="8"/>
  <c r="L756" i="8" s="1"/>
  <c r="I764" i="8"/>
  <c r="L764" i="8" s="1"/>
  <c r="I772" i="8"/>
  <c r="L772" i="8" s="1"/>
  <c r="I780" i="8"/>
  <c r="L780" i="8" s="1"/>
  <c r="I788" i="8"/>
  <c r="L788" i="8" s="1"/>
  <c r="I796" i="8"/>
  <c r="L796" i="8" s="1"/>
  <c r="I804" i="8"/>
  <c r="L804" i="8" s="1"/>
  <c r="I812" i="8"/>
  <c r="L812" i="8" s="1"/>
  <c r="I820" i="8"/>
  <c r="L820" i="8" s="1"/>
  <c r="I828" i="8"/>
  <c r="L828" i="8" s="1"/>
  <c r="I836" i="8"/>
  <c r="L836" i="8" s="1"/>
  <c r="I844" i="8"/>
  <c r="L844" i="8" s="1"/>
  <c r="I852" i="8"/>
  <c r="L852" i="8" s="1"/>
  <c r="I860" i="8"/>
  <c r="L860" i="8" s="1"/>
  <c r="I868" i="8"/>
  <c r="L868" i="8" s="1"/>
  <c r="I33" i="8"/>
  <c r="L33" i="8" s="1"/>
  <c r="I89" i="8"/>
  <c r="L89" i="8" s="1"/>
  <c r="I113" i="8"/>
  <c r="L113" i="8" s="1"/>
  <c r="I137" i="8"/>
  <c r="L137" i="8" s="1"/>
  <c r="I161" i="8"/>
  <c r="L161" i="8" s="1"/>
  <c r="I185" i="8"/>
  <c r="L185" i="8" s="1"/>
  <c r="I209" i="8"/>
  <c r="L209" i="8" s="1"/>
  <c r="I233" i="8"/>
  <c r="L233" i="8" s="1"/>
  <c r="I257" i="8"/>
  <c r="L257" i="8" s="1"/>
  <c r="I281" i="8"/>
  <c r="L281" i="8" s="1"/>
  <c r="I305" i="8"/>
  <c r="L305" i="8" s="1"/>
  <c r="I321" i="8"/>
  <c r="L321" i="8" s="1"/>
  <c r="I345" i="8"/>
  <c r="L345" i="8" s="1"/>
  <c r="I369" i="8"/>
  <c r="L369" i="8" s="1"/>
  <c r="I393" i="8"/>
  <c r="L393" i="8" s="1"/>
  <c r="I417" i="8"/>
  <c r="L417" i="8" s="1"/>
  <c r="I441" i="8"/>
  <c r="L441" i="8" s="1"/>
  <c r="I465" i="8"/>
  <c r="L465" i="8" s="1"/>
  <c r="I489" i="8"/>
  <c r="L489" i="8" s="1"/>
  <c r="I513" i="8"/>
  <c r="L513" i="8" s="1"/>
  <c r="I537" i="8"/>
  <c r="L537" i="8" s="1"/>
  <c r="I553" i="8"/>
  <c r="L553" i="8" s="1"/>
  <c r="I577" i="8"/>
  <c r="L577" i="8" s="1"/>
  <c r="I601" i="8"/>
  <c r="L601" i="8" s="1"/>
  <c r="I625" i="8"/>
  <c r="L625" i="8" s="1"/>
  <c r="I649" i="8"/>
  <c r="L649" i="8" s="1"/>
  <c r="I673" i="8"/>
  <c r="L673" i="8" s="1"/>
  <c r="I697" i="8"/>
  <c r="L697" i="8" s="1"/>
  <c r="I721" i="8"/>
  <c r="L721" i="8" s="1"/>
  <c r="I737" i="8"/>
  <c r="L737" i="8" s="1"/>
  <c r="I761" i="8"/>
  <c r="L761" i="8" s="1"/>
  <c r="I785" i="8"/>
  <c r="L785" i="8" s="1"/>
  <c r="I809" i="8"/>
  <c r="L809" i="8" s="1"/>
  <c r="I833" i="8"/>
  <c r="L833" i="8" s="1"/>
  <c r="I857" i="8"/>
  <c r="L857" i="8" s="1"/>
  <c r="I613" i="8"/>
  <c r="L613" i="8" s="1"/>
  <c r="I637" i="8"/>
  <c r="L637" i="8" s="1"/>
  <c r="I661" i="8"/>
  <c r="L661" i="8" s="1"/>
  <c r="I685" i="8"/>
  <c r="L685" i="8" s="1"/>
  <c r="I709" i="8"/>
  <c r="L709" i="8" s="1"/>
  <c r="I733" i="8"/>
  <c r="L733" i="8" s="1"/>
  <c r="I749" i="8"/>
  <c r="L749" i="8" s="1"/>
  <c r="I773" i="8"/>
  <c r="L773" i="8" s="1"/>
  <c r="I797" i="8"/>
  <c r="L797" i="8" s="1"/>
  <c r="I821" i="8"/>
  <c r="L821" i="8" s="1"/>
  <c r="I845" i="8"/>
  <c r="L845" i="8" s="1"/>
  <c r="I869" i="8"/>
  <c r="L869" i="8" s="1"/>
  <c r="G8" i="8"/>
  <c r="H8" i="8" s="1"/>
  <c r="I8" i="8" s="1"/>
  <c r="J8" i="8" s="1"/>
  <c r="H4" i="8"/>
  <c r="H7" i="8" s="1"/>
  <c r="J2" i="8"/>
  <c r="J4" i="8" s="1"/>
  <c r="J7" i="8" s="1"/>
  <c r="J9" i="8" s="1"/>
  <c r="J11" i="8" s="1"/>
  <c r="I4" i="8"/>
  <c r="I7" i="8" s="1"/>
  <c r="I9" i="8" s="1"/>
  <c r="I11" i="8" s="1"/>
  <c r="F7" i="6"/>
  <c r="F18" i="6"/>
  <c r="F21" i="6" s="1"/>
  <c r="F24" i="6" s="1"/>
  <c r="F17" i="6"/>
  <c r="F20" i="6" s="1"/>
  <c r="F23" i="6" s="1"/>
  <c r="F10" i="6"/>
  <c r="F12" i="6" s="1"/>
  <c r="F9" i="6"/>
  <c r="F11" i="6" s="1"/>
  <c r="J5" i="5"/>
  <c r="S912" i="8" l="1"/>
  <c r="T912" i="8" s="1"/>
  <c r="U912" i="8" s="1"/>
  <c r="S987" i="8"/>
  <c r="T987" i="8" s="1"/>
  <c r="U987" i="8" s="1"/>
  <c r="S388" i="8"/>
  <c r="T388" i="8" s="1"/>
  <c r="U388" i="8" s="1"/>
  <c r="S715" i="8"/>
  <c r="T715" i="8" s="1"/>
  <c r="U715" i="8" s="1"/>
  <c r="S855" i="8"/>
  <c r="T855" i="8" s="1"/>
  <c r="U855" i="8" s="1"/>
  <c r="S934" i="8"/>
  <c r="T934" i="8" s="1"/>
  <c r="U934" i="8" s="1"/>
  <c r="S532" i="8"/>
  <c r="T532" i="8" s="1"/>
  <c r="U532" i="8" s="1"/>
  <c r="S1015" i="8"/>
  <c r="T1015" i="8" s="1"/>
  <c r="U1015" i="8" s="1"/>
  <c r="S671" i="8"/>
  <c r="T671" i="8" s="1"/>
  <c r="U671" i="8" s="1"/>
  <c r="S436" i="8"/>
  <c r="T436" i="8" s="1"/>
  <c r="U436" i="8" s="1"/>
  <c r="S711" i="8"/>
  <c r="T711" i="8" s="1"/>
  <c r="U711" i="8" s="1"/>
  <c r="S952" i="8"/>
  <c r="T952" i="8" s="1"/>
  <c r="U952" i="8" s="1"/>
  <c r="S1001" i="8"/>
  <c r="T1001" i="8" s="1"/>
  <c r="U1001" i="8" s="1"/>
  <c r="S988" i="8"/>
  <c r="T988" i="8" s="1"/>
  <c r="U988" i="8" s="1"/>
  <c r="S931" i="8"/>
  <c r="T931" i="8" s="1"/>
  <c r="U931" i="8" s="1"/>
  <c r="S970" i="8"/>
  <c r="T970" i="8" s="1"/>
  <c r="U970" i="8" s="1"/>
  <c r="S957" i="8"/>
  <c r="T957" i="8" s="1"/>
  <c r="U957" i="8" s="1"/>
  <c r="S937" i="8"/>
  <c r="T937" i="8" s="1"/>
  <c r="U937" i="8" s="1"/>
  <c r="S884" i="8"/>
  <c r="T884" i="8" s="1"/>
  <c r="U884" i="8" s="1"/>
  <c r="V884" i="8" s="1"/>
  <c r="W884" i="8" s="1"/>
  <c r="S771" i="8"/>
  <c r="T771" i="8" s="1"/>
  <c r="U771" i="8" s="1"/>
  <c r="S691" i="8"/>
  <c r="T691" i="8" s="1"/>
  <c r="U691" i="8" s="1"/>
  <c r="V691" i="8" s="1"/>
  <c r="W691" i="8" s="1"/>
  <c r="S596" i="8"/>
  <c r="T596" i="8" s="1"/>
  <c r="U596" i="8" s="1"/>
  <c r="S971" i="8"/>
  <c r="T971" i="8" s="1"/>
  <c r="U971" i="8" s="1"/>
  <c r="S907" i="8"/>
  <c r="T907" i="8" s="1"/>
  <c r="U907" i="8" s="1"/>
  <c r="S751" i="8"/>
  <c r="T751" i="8" s="1"/>
  <c r="U751" i="8" s="1"/>
  <c r="V751" i="8" s="1"/>
  <c r="W751" i="8" s="1"/>
  <c r="S1010" i="8"/>
  <c r="T1010" i="8" s="1"/>
  <c r="U1010" i="8" s="1"/>
  <c r="S946" i="8"/>
  <c r="T946" i="8" s="1"/>
  <c r="U946" i="8" s="1"/>
  <c r="V946" i="8" s="1"/>
  <c r="W946" i="8" s="1"/>
  <c r="S882" i="8"/>
  <c r="T882" i="8" s="1"/>
  <c r="U882" i="8" s="1"/>
  <c r="S651" i="8"/>
  <c r="T651" i="8" s="1"/>
  <c r="U651" i="8" s="1"/>
  <c r="V651" i="8" s="1"/>
  <c r="W651" i="8" s="1"/>
  <c r="S981" i="8"/>
  <c r="T981" i="8" s="1"/>
  <c r="U981" i="8" s="1"/>
  <c r="S917" i="8"/>
  <c r="T917" i="8" s="1"/>
  <c r="U917" i="8" s="1"/>
  <c r="V917" i="8" s="1"/>
  <c r="W917" i="8" s="1"/>
  <c r="S791" i="8"/>
  <c r="T791" i="8" s="1"/>
  <c r="U791" i="8" s="1"/>
  <c r="S86" i="8"/>
  <c r="T86" i="8" s="1"/>
  <c r="U86" i="8" s="1"/>
  <c r="S879" i="8"/>
  <c r="T879" i="8" s="1"/>
  <c r="U879" i="8" s="1"/>
  <c r="S886" i="8"/>
  <c r="T886" i="8" s="1"/>
  <c r="U886" i="8" s="1"/>
  <c r="V886" i="8" s="1"/>
  <c r="W886" i="8" s="1"/>
  <c r="S969" i="8"/>
  <c r="T969" i="8" s="1"/>
  <c r="U969" i="8" s="1"/>
  <c r="S996" i="8"/>
  <c r="T996" i="8" s="1"/>
  <c r="U996" i="8" s="1"/>
  <c r="S960" i="8"/>
  <c r="T960" i="8" s="1"/>
  <c r="U960" i="8" s="1"/>
  <c r="S940" i="8"/>
  <c r="T940" i="8" s="1"/>
  <c r="U940" i="8" s="1"/>
  <c r="S920" i="8"/>
  <c r="T920" i="8" s="1"/>
  <c r="U920" i="8" s="1"/>
  <c r="S999" i="8"/>
  <c r="T999" i="8" s="1"/>
  <c r="U999" i="8" s="1"/>
  <c r="V999" i="8" s="1"/>
  <c r="W999" i="8" s="1"/>
  <c r="S935" i="8"/>
  <c r="T935" i="8" s="1"/>
  <c r="U935" i="8" s="1"/>
  <c r="S863" i="8"/>
  <c r="T863" i="8" s="1"/>
  <c r="U863" i="8" s="1"/>
  <c r="S580" i="8"/>
  <c r="T580" i="8" s="1"/>
  <c r="U580" i="8" s="1"/>
  <c r="S974" i="8"/>
  <c r="T974" i="8" s="1"/>
  <c r="U974" i="8" s="1"/>
  <c r="S910" i="8"/>
  <c r="T910" i="8" s="1"/>
  <c r="U910" i="8" s="1"/>
  <c r="S763" i="8"/>
  <c r="T763" i="8" s="1"/>
  <c r="U763" i="8" s="1"/>
  <c r="S1009" i="8"/>
  <c r="T1009" i="8" s="1"/>
  <c r="U1009" i="8" s="1"/>
  <c r="V1009" i="8" s="1"/>
  <c r="W1009" i="8" s="1"/>
  <c r="S945" i="8"/>
  <c r="T945" i="8" s="1"/>
  <c r="U945" i="8" s="1"/>
  <c r="S881" i="8"/>
  <c r="T881" i="8" s="1"/>
  <c r="U881" i="8" s="1"/>
  <c r="S647" i="8"/>
  <c r="T647" i="8" s="1"/>
  <c r="U647" i="8" s="1"/>
  <c r="S835" i="8"/>
  <c r="T835" i="8" s="1"/>
  <c r="U835" i="8" s="1"/>
  <c r="S675" i="8"/>
  <c r="T675" i="8" s="1"/>
  <c r="U675" i="8" s="1"/>
  <c r="S831" i="8"/>
  <c r="T831" i="8" s="1"/>
  <c r="U831" i="8" s="1"/>
  <c r="S902" i="8"/>
  <c r="T902" i="8" s="1"/>
  <c r="U902" i="8" s="1"/>
  <c r="S953" i="8"/>
  <c r="T953" i="8" s="1"/>
  <c r="U953" i="8" s="1"/>
  <c r="S980" i="8"/>
  <c r="T980" i="8" s="1"/>
  <c r="U980" i="8" s="1"/>
  <c r="S944" i="8"/>
  <c r="T944" i="8" s="1"/>
  <c r="U944" i="8" s="1"/>
  <c r="S924" i="8"/>
  <c r="T924" i="8" s="1"/>
  <c r="U924" i="8" s="1"/>
  <c r="S904" i="8"/>
  <c r="T904" i="8" s="1"/>
  <c r="U904" i="8" s="1"/>
  <c r="S979" i="8"/>
  <c r="T979" i="8" s="1"/>
  <c r="U979" i="8" s="1"/>
  <c r="S915" i="8"/>
  <c r="T915" i="8" s="1"/>
  <c r="U915" i="8" s="1"/>
  <c r="S783" i="8"/>
  <c r="T783" i="8" s="1"/>
  <c r="U783" i="8" s="1"/>
  <c r="S1018" i="8"/>
  <c r="T1018" i="8" s="1"/>
  <c r="U1018" i="8" s="1"/>
  <c r="S954" i="8"/>
  <c r="T954" i="8" s="1"/>
  <c r="U954" i="8" s="1"/>
  <c r="S890" i="8"/>
  <c r="T890" i="8" s="1"/>
  <c r="U890" i="8" s="1"/>
  <c r="S683" i="8"/>
  <c r="T683" i="8" s="1"/>
  <c r="U683" i="8" s="1"/>
  <c r="S1005" i="8"/>
  <c r="T1005" i="8" s="1"/>
  <c r="U1005" i="8" s="1"/>
  <c r="S941" i="8"/>
  <c r="T941" i="8" s="1"/>
  <c r="U941" i="8" s="1"/>
  <c r="S877" i="8"/>
  <c r="T877" i="8" s="1"/>
  <c r="U877" i="8" s="1"/>
  <c r="S631" i="8"/>
  <c r="T631" i="8" s="1"/>
  <c r="U631" i="8" s="1"/>
  <c r="S468" i="8"/>
  <c r="T468" i="8" s="1"/>
  <c r="U468" i="8" s="1"/>
  <c r="S975" i="8"/>
  <c r="T975" i="8" s="1"/>
  <c r="U975" i="8" s="1"/>
  <c r="S452" i="8"/>
  <c r="T452" i="8" s="1"/>
  <c r="U452" i="8" s="1"/>
  <c r="S859" i="8"/>
  <c r="T859" i="8" s="1"/>
  <c r="U859" i="8" s="1"/>
  <c r="S889" i="8"/>
  <c r="T889" i="8" s="1"/>
  <c r="U889" i="8" s="1"/>
  <c r="S948" i="8"/>
  <c r="T948" i="8" s="1"/>
  <c r="U948" i="8" s="1"/>
  <c r="S892" i="8"/>
  <c r="T892" i="8" s="1"/>
  <c r="U892" i="8" s="1"/>
  <c r="S815" i="8"/>
  <c r="T815" i="8" s="1"/>
  <c r="U815" i="8" s="1"/>
  <c r="S898" i="8"/>
  <c r="T898" i="8" s="1"/>
  <c r="U898" i="8" s="1"/>
  <c r="V898" i="8" s="1"/>
  <c r="W898" i="8" s="1"/>
  <c r="S933" i="8"/>
  <c r="T933" i="8" s="1"/>
  <c r="U933" i="8" s="1"/>
  <c r="S927" i="8"/>
  <c r="T927" i="8" s="1"/>
  <c r="U927" i="8" s="1"/>
  <c r="S342" i="8"/>
  <c r="T342" i="8" s="1"/>
  <c r="U342" i="8" s="1"/>
  <c r="S984" i="8"/>
  <c r="T984" i="8" s="1"/>
  <c r="U984" i="8" s="1"/>
  <c r="S887" i="8"/>
  <c r="T887" i="8" s="1"/>
  <c r="U887" i="8" s="1"/>
  <c r="S926" i="8"/>
  <c r="T926" i="8" s="1"/>
  <c r="U926" i="8" s="1"/>
  <c r="S961" i="8"/>
  <c r="T961" i="8" s="1"/>
  <c r="U961" i="8" s="1"/>
  <c r="S928" i="8"/>
  <c r="T928" i="8" s="1"/>
  <c r="U928" i="8" s="1"/>
  <c r="S950" i="8"/>
  <c r="T950" i="8" s="1"/>
  <c r="U950" i="8" s="1"/>
  <c r="S1008" i="8"/>
  <c r="T1008" i="8" s="1"/>
  <c r="U1008" i="8" s="1"/>
  <c r="S995" i="8"/>
  <c r="T995" i="8" s="1"/>
  <c r="U995" i="8" s="1"/>
  <c r="S516" i="8"/>
  <c r="T516" i="8" s="1"/>
  <c r="U516" i="8" s="1"/>
  <c r="S747" i="8"/>
  <c r="T747" i="8" s="1"/>
  <c r="U747" i="8" s="1"/>
  <c r="S695" i="8"/>
  <c r="T695" i="8" s="1"/>
  <c r="U695" i="8" s="1"/>
  <c r="S888" i="8"/>
  <c r="T888" i="8" s="1"/>
  <c r="U888" i="8" s="1"/>
  <c r="S767" i="8"/>
  <c r="T767" i="8" s="1"/>
  <c r="U767" i="8" s="1"/>
  <c r="V767" i="8" s="1"/>
  <c r="W767" i="8" s="1"/>
  <c r="S659" i="8"/>
  <c r="T659" i="8" s="1"/>
  <c r="U659" i="8" s="1"/>
  <c r="S1020" i="8"/>
  <c r="T1020" i="8" s="1"/>
  <c r="U1020" i="8" s="1"/>
  <c r="S1000" i="8"/>
  <c r="T1000" i="8" s="1"/>
  <c r="U1000" i="8" s="1"/>
  <c r="S1019" i="8"/>
  <c r="T1019" i="8" s="1"/>
  <c r="U1019" i="8" s="1"/>
  <c r="S955" i="8"/>
  <c r="T955" i="8" s="1"/>
  <c r="U955" i="8" s="1"/>
  <c r="S891" i="8"/>
  <c r="T891" i="8" s="1"/>
  <c r="U891" i="8" s="1"/>
  <c r="S687" i="8"/>
  <c r="T687" i="8" s="1"/>
  <c r="U687" i="8" s="1"/>
  <c r="S994" i="8"/>
  <c r="T994" i="8" s="1"/>
  <c r="U994" i="8" s="1"/>
  <c r="S930" i="8"/>
  <c r="T930" i="8" s="1"/>
  <c r="U930" i="8" s="1"/>
  <c r="S843" i="8"/>
  <c r="T843" i="8" s="1"/>
  <c r="U843" i="8" s="1"/>
  <c r="S500" i="8"/>
  <c r="T500" i="8" s="1"/>
  <c r="U500" i="8" s="1"/>
  <c r="S965" i="8"/>
  <c r="T965" i="8" s="1"/>
  <c r="U965" i="8" s="1"/>
  <c r="S901" i="8"/>
  <c r="T901" i="8" s="1"/>
  <c r="U901" i="8" s="1"/>
  <c r="S727" i="8"/>
  <c r="T727" i="8" s="1"/>
  <c r="U727" i="8" s="1"/>
  <c r="V727" i="8" s="1"/>
  <c r="W727" i="8" s="1"/>
  <c r="S723" i="8"/>
  <c r="T723" i="8" s="1"/>
  <c r="U723" i="8" s="1"/>
  <c r="S703" i="8"/>
  <c r="T703" i="8" s="1"/>
  <c r="U703" i="8" s="1"/>
  <c r="V703" i="8" s="1"/>
  <c r="W703" i="8" s="1"/>
  <c r="S731" i="8"/>
  <c r="T731" i="8" s="1"/>
  <c r="U731" i="8" s="1"/>
  <c r="S905" i="8"/>
  <c r="T905" i="8" s="1"/>
  <c r="U905" i="8" s="1"/>
  <c r="S932" i="8"/>
  <c r="T932" i="8" s="1"/>
  <c r="U932" i="8" s="1"/>
  <c r="S896" i="8"/>
  <c r="T896" i="8" s="1"/>
  <c r="U896" i="8" s="1"/>
  <c r="S876" i="8"/>
  <c r="T876" i="8" s="1"/>
  <c r="U876" i="8" s="1"/>
  <c r="S803" i="8"/>
  <c r="T803" i="8" s="1"/>
  <c r="U803" i="8" s="1"/>
  <c r="S983" i="8"/>
  <c r="T983" i="8" s="1"/>
  <c r="U983" i="8" s="1"/>
  <c r="S919" i="8"/>
  <c r="T919" i="8" s="1"/>
  <c r="U919" i="8" s="1"/>
  <c r="S799" i="8"/>
  <c r="T799" i="8" s="1"/>
  <c r="U799" i="8" s="1"/>
  <c r="S214" i="8"/>
  <c r="T214" i="8" s="1"/>
  <c r="U214" i="8" s="1"/>
  <c r="S958" i="8"/>
  <c r="T958" i="8" s="1"/>
  <c r="U958" i="8" s="1"/>
  <c r="S894" i="8"/>
  <c r="T894" i="8" s="1"/>
  <c r="U894" i="8" s="1"/>
  <c r="S699" i="8"/>
  <c r="T699" i="8" s="1"/>
  <c r="U699" i="8" s="1"/>
  <c r="S993" i="8"/>
  <c r="T993" i="8" s="1"/>
  <c r="U993" i="8" s="1"/>
  <c r="S929" i="8"/>
  <c r="T929" i="8" s="1"/>
  <c r="U929" i="8" s="1"/>
  <c r="S839" i="8"/>
  <c r="T839" i="8" s="1"/>
  <c r="U839" i="8" s="1"/>
  <c r="S484" i="8"/>
  <c r="T484" i="8" s="1"/>
  <c r="U484" i="8" s="1"/>
  <c r="S972" i="8"/>
  <c r="T972" i="8" s="1"/>
  <c r="U972" i="8" s="1"/>
  <c r="S1007" i="8"/>
  <c r="T1007" i="8" s="1"/>
  <c r="U1007" i="8" s="1"/>
  <c r="S639" i="8"/>
  <c r="T639" i="8" s="1"/>
  <c r="U639" i="8" s="1"/>
  <c r="S795" i="8"/>
  <c r="T795" i="8" s="1"/>
  <c r="U795" i="8" s="1"/>
  <c r="S921" i="8"/>
  <c r="T921" i="8" s="1"/>
  <c r="U921" i="8" s="1"/>
  <c r="S916" i="8"/>
  <c r="T916" i="8" s="1"/>
  <c r="U916" i="8" s="1"/>
  <c r="S880" i="8"/>
  <c r="T880" i="8" s="1"/>
  <c r="U880" i="8" s="1"/>
  <c r="S819" i="8"/>
  <c r="T819" i="8" s="1"/>
  <c r="U819" i="8" s="1"/>
  <c r="S739" i="8"/>
  <c r="T739" i="8" s="1"/>
  <c r="U739" i="8" s="1"/>
  <c r="S963" i="8"/>
  <c r="T963" i="8" s="1"/>
  <c r="U963" i="8" s="1"/>
  <c r="S899" i="8"/>
  <c r="T899" i="8" s="1"/>
  <c r="U899" i="8" s="1"/>
  <c r="S719" i="8"/>
  <c r="T719" i="8" s="1"/>
  <c r="U719" i="8" s="1"/>
  <c r="S1002" i="8"/>
  <c r="T1002" i="8" s="1"/>
  <c r="U1002" i="8" s="1"/>
  <c r="S938" i="8"/>
  <c r="T938" i="8" s="1"/>
  <c r="U938" i="8" s="1"/>
  <c r="S874" i="8"/>
  <c r="T874" i="8" s="1"/>
  <c r="U874" i="8" s="1"/>
  <c r="V874" i="8" s="1"/>
  <c r="W874" i="8" s="1"/>
  <c r="S619" i="8"/>
  <c r="T619" i="8" s="1"/>
  <c r="U619" i="8" s="1"/>
  <c r="S989" i="8"/>
  <c r="T989" i="8" s="1"/>
  <c r="U989" i="8" s="1"/>
  <c r="S925" i="8"/>
  <c r="T925" i="8" s="1"/>
  <c r="U925" i="8" s="1"/>
  <c r="S823" i="8"/>
  <c r="T823" i="8" s="1"/>
  <c r="U823" i="8" s="1"/>
  <c r="S420" i="8"/>
  <c r="T420" i="8" s="1"/>
  <c r="U420" i="8" s="1"/>
  <c r="S908" i="8"/>
  <c r="T908" i="8" s="1"/>
  <c r="U908" i="8" s="1"/>
  <c r="S943" i="8"/>
  <c r="T943" i="8" s="1"/>
  <c r="U943" i="8" s="1"/>
  <c r="S1014" i="8"/>
  <c r="T1014" i="8" s="1"/>
  <c r="U1014" i="8" s="1"/>
  <c r="S667" i="8"/>
  <c r="T667" i="8" s="1"/>
  <c r="U667" i="8" s="1"/>
  <c r="S743" i="8"/>
  <c r="T743" i="8" s="1"/>
  <c r="U743" i="8" s="1"/>
  <c r="S867" i="8"/>
  <c r="T867" i="8" s="1"/>
  <c r="U867" i="8" s="1"/>
  <c r="S923" i="8"/>
  <c r="T923" i="8" s="1"/>
  <c r="U923" i="8" s="1"/>
  <c r="S962" i="8"/>
  <c r="T962" i="8" s="1"/>
  <c r="U962" i="8" s="1"/>
  <c r="S997" i="8"/>
  <c r="T997" i="8" s="1"/>
  <c r="U997" i="8" s="1"/>
  <c r="S548" i="8"/>
  <c r="T548" i="8" s="1"/>
  <c r="U548" i="8" s="1"/>
  <c r="S1017" i="8"/>
  <c r="T1017" i="8" s="1"/>
  <c r="U1017" i="8" s="1"/>
  <c r="V1017" i="8" s="1"/>
  <c r="W1017" i="8" s="1"/>
  <c r="S1004" i="8"/>
  <c r="T1004" i="8" s="1"/>
  <c r="U1004" i="8" s="1"/>
  <c r="S951" i="8"/>
  <c r="T951" i="8" s="1"/>
  <c r="U951" i="8" s="1"/>
  <c r="S990" i="8"/>
  <c r="T990" i="8" s="1"/>
  <c r="U990" i="8" s="1"/>
  <c r="S827" i="8"/>
  <c r="T827" i="8" s="1"/>
  <c r="U827" i="8" s="1"/>
  <c r="S897" i="8"/>
  <c r="T897" i="8" s="1"/>
  <c r="U897" i="8" s="1"/>
  <c r="S911" i="8"/>
  <c r="T911" i="8" s="1"/>
  <c r="U911" i="8" s="1"/>
  <c r="S679" i="8"/>
  <c r="T679" i="8" s="1"/>
  <c r="U679" i="8" s="1"/>
  <c r="S968" i="8"/>
  <c r="T968" i="8" s="1"/>
  <c r="U968" i="8" s="1"/>
  <c r="S847" i="8"/>
  <c r="T847" i="8" s="1"/>
  <c r="U847" i="8" s="1"/>
  <c r="S906" i="8"/>
  <c r="T906" i="8" s="1"/>
  <c r="U906" i="8" s="1"/>
  <c r="S1021" i="8"/>
  <c r="T1021" i="8" s="1"/>
  <c r="U1021" i="8" s="1"/>
  <c r="S893" i="8"/>
  <c r="T893" i="8" s="1"/>
  <c r="U893" i="8" s="1"/>
  <c r="S992" i="8"/>
  <c r="T992" i="8" s="1"/>
  <c r="U992" i="8" s="1"/>
  <c r="S918" i="8"/>
  <c r="T918" i="8" s="1"/>
  <c r="U918" i="8" s="1"/>
  <c r="S1012" i="8"/>
  <c r="T1012" i="8" s="1"/>
  <c r="U1012" i="8" s="1"/>
  <c r="S976" i="8"/>
  <c r="T976" i="8" s="1"/>
  <c r="U976" i="8" s="1"/>
  <c r="V976" i="8" s="1"/>
  <c r="W976" i="8" s="1"/>
  <c r="S956" i="8"/>
  <c r="T956" i="8" s="1"/>
  <c r="U956" i="8" s="1"/>
  <c r="S936" i="8"/>
  <c r="T936" i="8" s="1"/>
  <c r="U936" i="8" s="1"/>
  <c r="S1003" i="8"/>
  <c r="T1003" i="8" s="1"/>
  <c r="U1003" i="8" s="1"/>
  <c r="S939" i="8"/>
  <c r="T939" i="8" s="1"/>
  <c r="U939" i="8" s="1"/>
  <c r="S875" i="8"/>
  <c r="T875" i="8" s="1"/>
  <c r="U875" i="8" s="1"/>
  <c r="S623" i="8"/>
  <c r="T623" i="8" s="1"/>
  <c r="U623" i="8" s="1"/>
  <c r="S978" i="8"/>
  <c r="T978" i="8" s="1"/>
  <c r="U978" i="8" s="1"/>
  <c r="S914" i="8"/>
  <c r="T914" i="8" s="1"/>
  <c r="U914" i="8" s="1"/>
  <c r="S779" i="8"/>
  <c r="T779" i="8" s="1"/>
  <c r="U779" i="8" s="1"/>
  <c r="S1013" i="8"/>
  <c r="T1013" i="8" s="1"/>
  <c r="U1013" i="8" s="1"/>
  <c r="S949" i="8"/>
  <c r="T949" i="8" s="1"/>
  <c r="U949" i="8" s="1"/>
  <c r="S885" i="8"/>
  <c r="T885" i="8" s="1"/>
  <c r="U885" i="8" s="1"/>
  <c r="S663" i="8"/>
  <c r="T663" i="8" s="1"/>
  <c r="U663" i="8" s="1"/>
  <c r="S991" i="8"/>
  <c r="T991" i="8" s="1"/>
  <c r="U991" i="8" s="1"/>
  <c r="S982" i="8"/>
  <c r="T982" i="8" s="1"/>
  <c r="U982" i="8" s="1"/>
  <c r="S150" i="8"/>
  <c r="T150" i="8" s="1"/>
  <c r="U150" i="8" s="1"/>
  <c r="S807" i="8"/>
  <c r="T807" i="8" s="1"/>
  <c r="U807" i="8" s="1"/>
  <c r="S851" i="8"/>
  <c r="T851" i="8" s="1"/>
  <c r="U851" i="8" s="1"/>
  <c r="S707" i="8"/>
  <c r="T707" i="8" s="1"/>
  <c r="U707" i="8" s="1"/>
  <c r="S627" i="8"/>
  <c r="T627" i="8" s="1"/>
  <c r="U627" i="8" s="1"/>
  <c r="S278" i="8"/>
  <c r="T278" i="8" s="1"/>
  <c r="U278" i="8" s="1"/>
  <c r="S967" i="8"/>
  <c r="T967" i="8" s="1"/>
  <c r="U967" i="8" s="1"/>
  <c r="S903" i="8"/>
  <c r="T903" i="8" s="1"/>
  <c r="U903" i="8" s="1"/>
  <c r="S735" i="8"/>
  <c r="T735" i="8" s="1"/>
  <c r="U735" i="8" s="1"/>
  <c r="S1006" i="8"/>
  <c r="T1006" i="8" s="1"/>
  <c r="U1006" i="8" s="1"/>
  <c r="S942" i="8"/>
  <c r="T942" i="8" s="1"/>
  <c r="U942" i="8" s="1"/>
  <c r="S878" i="8"/>
  <c r="T878" i="8" s="1"/>
  <c r="U878" i="8" s="1"/>
  <c r="S635" i="8"/>
  <c r="T635" i="8" s="1"/>
  <c r="U635" i="8" s="1"/>
  <c r="S977" i="8"/>
  <c r="T977" i="8" s="1"/>
  <c r="U977" i="8" s="1"/>
  <c r="S913" i="8"/>
  <c r="T913" i="8" s="1"/>
  <c r="U913" i="8" s="1"/>
  <c r="S775" i="8"/>
  <c r="T775" i="8" s="1"/>
  <c r="U775" i="8" s="1"/>
  <c r="S900" i="8"/>
  <c r="T900" i="8" s="1"/>
  <c r="U900" i="8" s="1"/>
  <c r="V900" i="8" s="1"/>
  <c r="W900" i="8" s="1"/>
  <c r="S755" i="8"/>
  <c r="T755" i="8" s="1"/>
  <c r="U755" i="8" s="1"/>
  <c r="S959" i="8"/>
  <c r="T959" i="8" s="1"/>
  <c r="U959" i="8" s="1"/>
  <c r="S998" i="8"/>
  <c r="T998" i="8" s="1"/>
  <c r="U998" i="8" s="1"/>
  <c r="S564" i="8"/>
  <c r="T564" i="8" s="1"/>
  <c r="U564" i="8" s="1"/>
  <c r="S871" i="8"/>
  <c r="T871" i="8" s="1"/>
  <c r="U871" i="8" s="1"/>
  <c r="S787" i="8"/>
  <c r="T787" i="8" s="1"/>
  <c r="U787" i="8" s="1"/>
  <c r="S643" i="8"/>
  <c r="T643" i="8" s="1"/>
  <c r="U643" i="8" s="1"/>
  <c r="S404" i="8"/>
  <c r="T404" i="8" s="1"/>
  <c r="U404" i="8" s="1"/>
  <c r="S1011" i="8"/>
  <c r="T1011" i="8" s="1"/>
  <c r="U1011" i="8" s="1"/>
  <c r="S947" i="8"/>
  <c r="T947" i="8" s="1"/>
  <c r="U947" i="8" s="1"/>
  <c r="S883" i="8"/>
  <c r="T883" i="8" s="1"/>
  <c r="U883" i="8" s="1"/>
  <c r="S655" i="8"/>
  <c r="T655" i="8" s="1"/>
  <c r="U655" i="8" s="1"/>
  <c r="S986" i="8"/>
  <c r="T986" i="8" s="1"/>
  <c r="U986" i="8" s="1"/>
  <c r="S922" i="8"/>
  <c r="T922" i="8" s="1"/>
  <c r="U922" i="8" s="1"/>
  <c r="S811" i="8"/>
  <c r="T811" i="8" s="1"/>
  <c r="U811" i="8" s="1"/>
  <c r="S372" i="8"/>
  <c r="T372" i="8" s="1"/>
  <c r="U372" i="8" s="1"/>
  <c r="V372" i="8" s="1"/>
  <c r="W372" i="8" s="1"/>
  <c r="S973" i="8"/>
  <c r="T973" i="8" s="1"/>
  <c r="U973" i="8" s="1"/>
  <c r="S909" i="8"/>
  <c r="T909" i="8" s="1"/>
  <c r="U909" i="8" s="1"/>
  <c r="S759" i="8"/>
  <c r="T759" i="8" s="1"/>
  <c r="U759" i="8" s="1"/>
  <c r="S964" i="8"/>
  <c r="T964" i="8" s="1"/>
  <c r="U964" i="8" s="1"/>
  <c r="S1016" i="8"/>
  <c r="T1016" i="8" s="1"/>
  <c r="U1016" i="8" s="1"/>
  <c r="S895" i="8"/>
  <c r="T895" i="8" s="1"/>
  <c r="U895" i="8" s="1"/>
  <c r="S966" i="8"/>
  <c r="T966" i="8" s="1"/>
  <c r="U966" i="8" s="1"/>
  <c r="S985" i="8"/>
  <c r="T985" i="8" s="1"/>
  <c r="U985" i="8" s="1"/>
  <c r="S612" i="8"/>
  <c r="T612" i="8" s="1"/>
  <c r="U612" i="8" s="1"/>
  <c r="S22" i="8"/>
  <c r="T22" i="8" s="1"/>
  <c r="U22" i="8" s="1"/>
  <c r="M733" i="8"/>
  <c r="N733" i="8" s="1"/>
  <c r="O733" i="8" s="1"/>
  <c r="R733" i="8" s="1"/>
  <c r="M809" i="8"/>
  <c r="N809" i="8" s="1"/>
  <c r="O809" i="8" s="1"/>
  <c r="R809" i="8" s="1"/>
  <c r="M537" i="8"/>
  <c r="N537" i="8" s="1"/>
  <c r="O537" i="8" s="1"/>
  <c r="R537" i="8" s="1"/>
  <c r="M257" i="8"/>
  <c r="N257" i="8" s="1"/>
  <c r="O257" i="8" s="1"/>
  <c r="R257" i="8" s="1"/>
  <c r="M844" i="8"/>
  <c r="N844" i="8" s="1"/>
  <c r="O844" i="8" s="1"/>
  <c r="R844" i="8" s="1"/>
  <c r="M748" i="8"/>
  <c r="N748" i="8" s="1"/>
  <c r="O748" i="8" s="1"/>
  <c r="R748" i="8" s="1"/>
  <c r="M684" i="8"/>
  <c r="N684" i="8" s="1"/>
  <c r="O684" i="8" s="1"/>
  <c r="R684" i="8" s="1"/>
  <c r="M576" i="8"/>
  <c r="N576" i="8" s="1"/>
  <c r="O576" i="8" s="1"/>
  <c r="R576" i="8" s="1"/>
  <c r="M448" i="8"/>
  <c r="N448" i="8" s="1"/>
  <c r="O448" i="8" s="1"/>
  <c r="R448" i="8" s="1"/>
  <c r="M332" i="8"/>
  <c r="N332" i="8" s="1"/>
  <c r="O332" i="8" s="1"/>
  <c r="R332" i="8" s="1"/>
  <c r="M236" i="8"/>
  <c r="N236" i="8" s="1"/>
  <c r="O236" i="8" s="1"/>
  <c r="R236" i="8" s="1"/>
  <c r="M140" i="8"/>
  <c r="N140" i="8" s="1"/>
  <c r="O140" i="8" s="1"/>
  <c r="R140" i="8" s="1"/>
  <c r="M44" i="8"/>
  <c r="N44" i="8" s="1"/>
  <c r="O44" i="8" s="1"/>
  <c r="R44" i="8" s="1"/>
  <c r="M629" i="8"/>
  <c r="N629" i="8" s="1"/>
  <c r="O629" i="8" s="1"/>
  <c r="R629" i="8" s="1"/>
  <c r="M589" i="8"/>
  <c r="N589" i="8" s="1"/>
  <c r="O589" i="8" s="1"/>
  <c r="R589" i="8" s="1"/>
  <c r="M405" i="8"/>
  <c r="N405" i="8" s="1"/>
  <c r="O405" i="8" s="1"/>
  <c r="R405" i="8" s="1"/>
  <c r="M125" i="8"/>
  <c r="N125" i="8" s="1"/>
  <c r="O125" i="8" s="1"/>
  <c r="R125" i="8" s="1"/>
  <c r="M800" i="8"/>
  <c r="N800" i="8" s="1"/>
  <c r="O800" i="8" s="1"/>
  <c r="R800" i="8" s="1"/>
  <c r="M704" i="8"/>
  <c r="N704" i="8" s="1"/>
  <c r="O704" i="8" s="1"/>
  <c r="R704" i="8" s="1"/>
  <c r="M604" i="8"/>
  <c r="N604" i="8" s="1"/>
  <c r="O604" i="8" s="1"/>
  <c r="R604" i="8" s="1"/>
  <c r="M476" i="8"/>
  <c r="N476" i="8" s="1"/>
  <c r="O476" i="8" s="1"/>
  <c r="R476" i="8" s="1"/>
  <c r="M352" i="8"/>
  <c r="N352" i="8" s="1"/>
  <c r="O352" i="8" s="1"/>
  <c r="R352" i="8" s="1"/>
  <c r="M689" i="8"/>
  <c r="N689" i="8" s="1"/>
  <c r="O689" i="8" s="1"/>
  <c r="R689" i="8" s="1"/>
  <c r="M29" i="8"/>
  <c r="N29" i="8" s="1"/>
  <c r="O29" i="8" s="1"/>
  <c r="R29" i="8" s="1"/>
  <c r="M280" i="8"/>
  <c r="N280" i="8" s="1"/>
  <c r="O280" i="8" s="1"/>
  <c r="R280" i="8" s="1"/>
  <c r="M184" i="8"/>
  <c r="N184" i="8" s="1"/>
  <c r="O184" i="8" s="1"/>
  <c r="R184" i="8" s="1"/>
  <c r="M88" i="8"/>
  <c r="N88" i="8" s="1"/>
  <c r="O88" i="8" s="1"/>
  <c r="R88" i="8" s="1"/>
  <c r="M789" i="8"/>
  <c r="N789" i="8" s="1"/>
  <c r="O789" i="8" s="1"/>
  <c r="R789" i="8" s="1"/>
  <c r="M497" i="8"/>
  <c r="N497" i="8" s="1"/>
  <c r="O497" i="8" s="1"/>
  <c r="R497" i="8" s="1"/>
  <c r="M205" i="8"/>
  <c r="N205" i="8" s="1"/>
  <c r="O205" i="8" s="1"/>
  <c r="R205" i="8" s="1"/>
  <c r="M587" i="8"/>
  <c r="N587" i="8" s="1"/>
  <c r="O587" i="8" s="1"/>
  <c r="R587" i="8" s="1"/>
  <c r="M523" i="8"/>
  <c r="N523" i="8" s="1"/>
  <c r="O523" i="8" s="1"/>
  <c r="R523" i="8" s="1"/>
  <c r="M427" i="8"/>
  <c r="N427" i="8" s="1"/>
  <c r="O427" i="8" s="1"/>
  <c r="R427" i="8" s="1"/>
  <c r="M331" i="8"/>
  <c r="N331" i="8" s="1"/>
  <c r="O331" i="8" s="1"/>
  <c r="R331" i="8" s="1"/>
  <c r="M235" i="8"/>
  <c r="N235" i="8" s="1"/>
  <c r="O235" i="8" s="1"/>
  <c r="R235" i="8" s="1"/>
  <c r="M139" i="8"/>
  <c r="N139" i="8" s="1"/>
  <c r="O139" i="8" s="1"/>
  <c r="R139" i="8" s="1"/>
  <c r="M75" i="8"/>
  <c r="N75" i="8" s="1"/>
  <c r="O75" i="8" s="1"/>
  <c r="R75" i="8" s="1"/>
  <c r="M593" i="8"/>
  <c r="N593" i="8" s="1"/>
  <c r="O593" i="8" s="1"/>
  <c r="R593" i="8" s="1"/>
  <c r="M850" i="8"/>
  <c r="N850" i="8" s="1"/>
  <c r="O850" i="8" s="1"/>
  <c r="R850" i="8" s="1"/>
  <c r="M682" i="8"/>
  <c r="N682" i="8" s="1"/>
  <c r="O682" i="8" s="1"/>
  <c r="R682" i="8" s="1"/>
  <c r="M498" i="8"/>
  <c r="N498" i="8" s="1"/>
  <c r="O498" i="8" s="1"/>
  <c r="R498" i="8" s="1"/>
  <c r="M302" i="8"/>
  <c r="N302" i="8" s="1"/>
  <c r="O302" i="8" s="1"/>
  <c r="R302" i="8" s="1"/>
  <c r="M98" i="8"/>
  <c r="N98" i="8" s="1"/>
  <c r="O98" i="8" s="1"/>
  <c r="R98" i="8" s="1"/>
  <c r="M610" i="8"/>
  <c r="N610" i="8" s="1"/>
  <c r="O610" i="8" s="1"/>
  <c r="R610" i="8" s="1"/>
  <c r="M474" i="8"/>
  <c r="N474" i="8" s="1"/>
  <c r="O474" i="8" s="1"/>
  <c r="R474" i="8" s="1"/>
  <c r="M274" i="8"/>
  <c r="N274" i="8" s="1"/>
  <c r="O274" i="8" s="1"/>
  <c r="R274" i="8" s="1"/>
  <c r="M317" i="8"/>
  <c r="N317" i="8" s="1"/>
  <c r="O317" i="8" s="1"/>
  <c r="R317" i="8" s="1"/>
  <c r="M117" i="8"/>
  <c r="N117" i="8" s="1"/>
  <c r="O117" i="8" s="1"/>
  <c r="R117" i="8" s="1"/>
  <c r="M559" i="8"/>
  <c r="N559" i="8" s="1"/>
  <c r="O559" i="8" s="1"/>
  <c r="R559" i="8" s="1"/>
  <c r="M463" i="8"/>
  <c r="N463" i="8" s="1"/>
  <c r="O463" i="8" s="1"/>
  <c r="R463" i="8" s="1"/>
  <c r="M335" i="8"/>
  <c r="N335" i="8" s="1"/>
  <c r="O335" i="8" s="1"/>
  <c r="R335" i="8" s="1"/>
  <c r="M239" i="8"/>
  <c r="N239" i="8" s="1"/>
  <c r="O239" i="8" s="1"/>
  <c r="R239" i="8" s="1"/>
  <c r="M175" i="8"/>
  <c r="N175" i="8" s="1"/>
  <c r="O175" i="8" s="1"/>
  <c r="R175" i="8" s="1"/>
  <c r="M79" i="8"/>
  <c r="N79" i="8" s="1"/>
  <c r="O79" i="8" s="1"/>
  <c r="R79" i="8" s="1"/>
  <c r="M781" i="8"/>
  <c r="N781" i="8" s="1"/>
  <c r="O781" i="8" s="1"/>
  <c r="R781" i="8" s="1"/>
  <c r="M481" i="8"/>
  <c r="N481" i="8" s="1"/>
  <c r="O481" i="8" s="1"/>
  <c r="R481" i="8" s="1"/>
  <c r="M189" i="8"/>
  <c r="N189" i="8" s="1"/>
  <c r="O189" i="8" s="1"/>
  <c r="R189" i="8" s="1"/>
  <c r="M838" i="8"/>
  <c r="N838" i="8" s="1"/>
  <c r="O838" i="8" s="1"/>
  <c r="R838" i="8" s="1"/>
  <c r="M774" i="8"/>
  <c r="N774" i="8" s="1"/>
  <c r="O774" i="8" s="1"/>
  <c r="R774" i="8" s="1"/>
  <c r="M678" i="8"/>
  <c r="N678" i="8" s="1"/>
  <c r="O678" i="8" s="1"/>
  <c r="R678" i="8" s="1"/>
  <c r="M614" i="8"/>
  <c r="N614" i="8" s="1"/>
  <c r="O614" i="8" s="1"/>
  <c r="R614" i="8" s="1"/>
  <c r="M518" i="8"/>
  <c r="N518" i="8" s="1"/>
  <c r="O518" i="8" s="1"/>
  <c r="R518" i="8" s="1"/>
  <c r="M422" i="8"/>
  <c r="N422" i="8" s="1"/>
  <c r="O422" i="8" s="1"/>
  <c r="R422" i="8" s="1"/>
  <c r="M322" i="8"/>
  <c r="N322" i="8" s="1"/>
  <c r="O322" i="8" s="1"/>
  <c r="R322" i="8" s="1"/>
  <c r="M222" i="8"/>
  <c r="N222" i="8" s="1"/>
  <c r="O222" i="8" s="1"/>
  <c r="R222" i="8" s="1"/>
  <c r="M118" i="8"/>
  <c r="N118" i="8" s="1"/>
  <c r="O118" i="8" s="1"/>
  <c r="R118" i="8" s="1"/>
  <c r="M797" i="8"/>
  <c r="N797" i="8" s="1"/>
  <c r="O797" i="8" s="1"/>
  <c r="R797" i="8" s="1"/>
  <c r="M709" i="8"/>
  <c r="N709" i="8" s="1"/>
  <c r="O709" i="8" s="1"/>
  <c r="R709" i="8" s="1"/>
  <c r="M613" i="8"/>
  <c r="N613" i="8" s="1"/>
  <c r="O613" i="8" s="1"/>
  <c r="R613" i="8" s="1"/>
  <c r="M785" i="8"/>
  <c r="N785" i="8" s="1"/>
  <c r="O785" i="8" s="1"/>
  <c r="R785" i="8" s="1"/>
  <c r="M697" i="8"/>
  <c r="N697" i="8" s="1"/>
  <c r="O697" i="8" s="1"/>
  <c r="R697" i="8" s="1"/>
  <c r="M601" i="8"/>
  <c r="N601" i="8" s="1"/>
  <c r="O601" i="8" s="1"/>
  <c r="R601" i="8" s="1"/>
  <c r="M513" i="8"/>
  <c r="N513" i="8" s="1"/>
  <c r="O513" i="8" s="1"/>
  <c r="R513" i="8" s="1"/>
  <c r="M417" i="8"/>
  <c r="N417" i="8" s="1"/>
  <c r="O417" i="8" s="1"/>
  <c r="R417" i="8" s="1"/>
  <c r="M321" i="8"/>
  <c r="N321" i="8" s="1"/>
  <c r="O321" i="8" s="1"/>
  <c r="R321" i="8" s="1"/>
  <c r="M233" i="8"/>
  <c r="N233" i="8" s="1"/>
  <c r="O233" i="8" s="1"/>
  <c r="R233" i="8" s="1"/>
  <c r="M137" i="8"/>
  <c r="N137" i="8" s="1"/>
  <c r="O137" i="8" s="1"/>
  <c r="R137" i="8" s="1"/>
  <c r="M868" i="8"/>
  <c r="N868" i="8" s="1"/>
  <c r="O868" i="8" s="1"/>
  <c r="R868" i="8" s="1"/>
  <c r="M836" i="8"/>
  <c r="N836" i="8" s="1"/>
  <c r="O836" i="8" s="1"/>
  <c r="R836" i="8" s="1"/>
  <c r="M804" i="8"/>
  <c r="N804" i="8" s="1"/>
  <c r="O804" i="8" s="1"/>
  <c r="R804" i="8" s="1"/>
  <c r="M772" i="8"/>
  <c r="N772" i="8" s="1"/>
  <c r="O772" i="8" s="1"/>
  <c r="R772" i="8" s="1"/>
  <c r="M740" i="8"/>
  <c r="N740" i="8" s="1"/>
  <c r="O740" i="8" s="1"/>
  <c r="R740" i="8" s="1"/>
  <c r="M708" i="8"/>
  <c r="N708" i="8" s="1"/>
  <c r="O708" i="8" s="1"/>
  <c r="R708" i="8" s="1"/>
  <c r="M676" i="8"/>
  <c r="N676" i="8" s="1"/>
  <c r="O676" i="8" s="1"/>
  <c r="R676" i="8" s="1"/>
  <c r="M644" i="8"/>
  <c r="N644" i="8" s="1"/>
  <c r="O644" i="8" s="1"/>
  <c r="R644" i="8" s="1"/>
  <c r="M608" i="8"/>
  <c r="N608" i="8" s="1"/>
  <c r="O608" i="8" s="1"/>
  <c r="R608" i="8" s="1"/>
  <c r="M568" i="8"/>
  <c r="N568" i="8" s="1"/>
  <c r="O568" i="8" s="1"/>
  <c r="R568" i="8" s="1"/>
  <c r="M524" i="8"/>
  <c r="N524" i="8" s="1"/>
  <c r="O524" i="8" s="1"/>
  <c r="R524" i="8" s="1"/>
  <c r="M480" i="8"/>
  <c r="N480" i="8" s="1"/>
  <c r="O480" i="8" s="1"/>
  <c r="R480" i="8" s="1"/>
  <c r="M440" i="8"/>
  <c r="N440" i="8" s="1"/>
  <c r="O440" i="8" s="1"/>
  <c r="R440" i="8" s="1"/>
  <c r="M396" i="8"/>
  <c r="N396" i="8" s="1"/>
  <c r="O396" i="8" s="1"/>
  <c r="R396" i="8" s="1"/>
  <c r="M356" i="8"/>
  <c r="N356" i="8" s="1"/>
  <c r="O356" i="8" s="1"/>
  <c r="R356" i="8" s="1"/>
  <c r="M324" i="8"/>
  <c r="N324" i="8" s="1"/>
  <c r="O324" i="8" s="1"/>
  <c r="R324" i="8" s="1"/>
  <c r="M292" i="8"/>
  <c r="N292" i="8" s="1"/>
  <c r="O292" i="8" s="1"/>
  <c r="R292" i="8" s="1"/>
  <c r="M260" i="8"/>
  <c r="N260" i="8" s="1"/>
  <c r="O260" i="8" s="1"/>
  <c r="R260" i="8" s="1"/>
  <c r="M228" i="8"/>
  <c r="N228" i="8" s="1"/>
  <c r="O228" i="8" s="1"/>
  <c r="R228" i="8" s="1"/>
  <c r="M196" i="8"/>
  <c r="N196" i="8" s="1"/>
  <c r="O196" i="8" s="1"/>
  <c r="R196" i="8" s="1"/>
  <c r="M164" i="8"/>
  <c r="N164" i="8" s="1"/>
  <c r="O164" i="8" s="1"/>
  <c r="R164" i="8" s="1"/>
  <c r="M132" i="8"/>
  <c r="N132" i="8" s="1"/>
  <c r="O132" i="8" s="1"/>
  <c r="R132" i="8" s="1"/>
  <c r="M100" i="8"/>
  <c r="N100" i="8" s="1"/>
  <c r="O100" i="8" s="1"/>
  <c r="R100" i="8" s="1"/>
  <c r="M68" i="8"/>
  <c r="N68" i="8" s="1"/>
  <c r="O68" i="8" s="1"/>
  <c r="R68" i="8" s="1"/>
  <c r="M36" i="8"/>
  <c r="N36" i="8" s="1"/>
  <c r="O36" i="8" s="1"/>
  <c r="R36" i="8" s="1"/>
  <c r="M805" i="8"/>
  <c r="N805" i="8" s="1"/>
  <c r="O805" i="8" s="1"/>
  <c r="R805" i="8" s="1"/>
  <c r="M705" i="8"/>
  <c r="N705" i="8" s="1"/>
  <c r="O705" i="8" s="1"/>
  <c r="R705" i="8" s="1"/>
  <c r="M609" i="8"/>
  <c r="N609" i="8" s="1"/>
  <c r="O609" i="8" s="1"/>
  <c r="R609" i="8" s="1"/>
  <c r="M505" i="8"/>
  <c r="N505" i="8" s="1"/>
  <c r="O505" i="8" s="1"/>
  <c r="R505" i="8" s="1"/>
  <c r="M409" i="8"/>
  <c r="N409" i="8" s="1"/>
  <c r="O409" i="8" s="1"/>
  <c r="R409" i="8" s="1"/>
  <c r="M565" i="8"/>
  <c r="N565" i="8" s="1"/>
  <c r="O565" i="8" s="1"/>
  <c r="R565" i="8" s="1"/>
  <c r="M477" i="8"/>
  <c r="N477" i="8" s="1"/>
  <c r="O477" i="8" s="1"/>
  <c r="R477" i="8" s="1"/>
  <c r="M381" i="8"/>
  <c r="N381" i="8" s="1"/>
  <c r="O381" i="8" s="1"/>
  <c r="R381" i="8" s="1"/>
  <c r="M293" i="8"/>
  <c r="N293" i="8" s="1"/>
  <c r="O293" i="8" s="1"/>
  <c r="R293" i="8" s="1"/>
  <c r="M197" i="8"/>
  <c r="N197" i="8" s="1"/>
  <c r="O197" i="8" s="1"/>
  <c r="R197" i="8" s="1"/>
  <c r="M101" i="8"/>
  <c r="N101" i="8" s="1"/>
  <c r="O101" i="8" s="1"/>
  <c r="R101" i="8" s="1"/>
  <c r="M856" i="8"/>
  <c r="N856" i="8" s="1"/>
  <c r="O856" i="8" s="1"/>
  <c r="R856" i="8" s="1"/>
  <c r="M824" i="8"/>
  <c r="N824" i="8" s="1"/>
  <c r="O824" i="8" s="1"/>
  <c r="R824" i="8" s="1"/>
  <c r="M792" i="8"/>
  <c r="N792" i="8" s="1"/>
  <c r="O792" i="8" s="1"/>
  <c r="R792" i="8" s="1"/>
  <c r="M760" i="8"/>
  <c r="N760" i="8" s="1"/>
  <c r="O760" i="8" s="1"/>
  <c r="R760" i="8" s="1"/>
  <c r="M728" i="8"/>
  <c r="N728" i="8" s="1"/>
  <c r="O728" i="8" s="1"/>
  <c r="R728" i="8" s="1"/>
  <c r="M696" i="8"/>
  <c r="N696" i="8" s="1"/>
  <c r="O696" i="8" s="1"/>
  <c r="R696" i="8" s="1"/>
  <c r="M664" i="8"/>
  <c r="N664" i="8" s="1"/>
  <c r="O664" i="8" s="1"/>
  <c r="R664" i="8" s="1"/>
  <c r="M632" i="8"/>
  <c r="N632" i="8" s="1"/>
  <c r="O632" i="8" s="1"/>
  <c r="R632" i="8" s="1"/>
  <c r="M592" i="8"/>
  <c r="N592" i="8" s="1"/>
  <c r="O592" i="8" s="1"/>
  <c r="R592" i="8" s="1"/>
  <c r="M552" i="8"/>
  <c r="N552" i="8" s="1"/>
  <c r="O552" i="8" s="1"/>
  <c r="R552" i="8" s="1"/>
  <c r="M508" i="8"/>
  <c r="N508" i="8" s="1"/>
  <c r="O508" i="8" s="1"/>
  <c r="R508" i="8" s="1"/>
  <c r="M464" i="8"/>
  <c r="N464" i="8" s="1"/>
  <c r="O464" i="8" s="1"/>
  <c r="R464" i="8" s="1"/>
  <c r="M424" i="8"/>
  <c r="N424" i="8" s="1"/>
  <c r="O424" i="8" s="1"/>
  <c r="R424" i="8" s="1"/>
  <c r="M380" i="8"/>
  <c r="N380" i="8" s="1"/>
  <c r="O380" i="8" s="1"/>
  <c r="R380" i="8" s="1"/>
  <c r="M344" i="8"/>
  <c r="N344" i="8" s="1"/>
  <c r="O344" i="8" s="1"/>
  <c r="R344" i="8" s="1"/>
  <c r="M837" i="8"/>
  <c r="N837" i="8" s="1"/>
  <c r="O837" i="8" s="1"/>
  <c r="R837" i="8" s="1"/>
  <c r="M669" i="8"/>
  <c r="N669" i="8" s="1"/>
  <c r="O669" i="8" s="1"/>
  <c r="R669" i="8" s="1"/>
  <c r="M493" i="8"/>
  <c r="N493" i="8" s="1"/>
  <c r="O493" i="8" s="1"/>
  <c r="R493" i="8" s="1"/>
  <c r="M325" i="8"/>
  <c r="N325" i="8" s="1"/>
  <c r="O325" i="8" s="1"/>
  <c r="R325" i="8" s="1"/>
  <c r="M157" i="8"/>
  <c r="N157" i="8" s="1"/>
  <c r="O157" i="8" s="1"/>
  <c r="R157" i="8" s="1"/>
  <c r="M858" i="8"/>
  <c r="N858" i="8" s="1"/>
  <c r="O858" i="8" s="1"/>
  <c r="R858" i="8" s="1"/>
  <c r="M794" i="8"/>
  <c r="N794" i="8" s="1"/>
  <c r="O794" i="8" s="1"/>
  <c r="R794" i="8" s="1"/>
  <c r="M304" i="8"/>
  <c r="N304" i="8" s="1"/>
  <c r="O304" i="8" s="1"/>
  <c r="R304" i="8" s="1"/>
  <c r="M272" i="8"/>
  <c r="N272" i="8" s="1"/>
  <c r="O272" i="8" s="1"/>
  <c r="R272" i="8" s="1"/>
  <c r="M240" i="8"/>
  <c r="N240" i="8" s="1"/>
  <c r="O240" i="8" s="1"/>
  <c r="R240" i="8" s="1"/>
  <c r="M208" i="8"/>
  <c r="N208" i="8" s="1"/>
  <c r="O208" i="8" s="1"/>
  <c r="R208" i="8" s="1"/>
  <c r="M176" i="8"/>
  <c r="N176" i="8" s="1"/>
  <c r="O176" i="8" s="1"/>
  <c r="R176" i="8" s="1"/>
  <c r="M144" i="8"/>
  <c r="N144" i="8" s="1"/>
  <c r="O144" i="8" s="1"/>
  <c r="R144" i="8" s="1"/>
  <c r="M112" i="8"/>
  <c r="N112" i="8" s="1"/>
  <c r="O112" i="8" s="1"/>
  <c r="R112" i="8" s="1"/>
  <c r="M80" i="8"/>
  <c r="N80" i="8" s="1"/>
  <c r="O80" i="8" s="1"/>
  <c r="R80" i="8" s="1"/>
  <c r="M48" i="8"/>
  <c r="N48" i="8" s="1"/>
  <c r="O48" i="8" s="1"/>
  <c r="R48" i="8" s="1"/>
  <c r="M865" i="8"/>
  <c r="N865" i="8" s="1"/>
  <c r="O865" i="8" s="1"/>
  <c r="R865" i="8" s="1"/>
  <c r="M765" i="8"/>
  <c r="N765" i="8" s="1"/>
  <c r="O765" i="8" s="1"/>
  <c r="R765" i="8" s="1"/>
  <c r="M665" i="8"/>
  <c r="N665" i="8" s="1"/>
  <c r="O665" i="8" s="1"/>
  <c r="R665" i="8" s="1"/>
  <c r="M573" i="8"/>
  <c r="N573" i="8" s="1"/>
  <c r="O573" i="8" s="1"/>
  <c r="R573" i="8" s="1"/>
  <c r="M469" i="8"/>
  <c r="N469" i="8" s="1"/>
  <c r="O469" i="8" s="1"/>
  <c r="R469" i="8" s="1"/>
  <c r="M373" i="8"/>
  <c r="N373" i="8" s="1"/>
  <c r="O373" i="8" s="1"/>
  <c r="R373" i="8" s="1"/>
  <c r="M273" i="8"/>
  <c r="N273" i="8" s="1"/>
  <c r="O273" i="8" s="1"/>
  <c r="R273" i="8" s="1"/>
  <c r="M177" i="8"/>
  <c r="N177" i="8" s="1"/>
  <c r="O177" i="8" s="1"/>
  <c r="R177" i="8" s="1"/>
  <c r="M81" i="8"/>
  <c r="N81" i="8" s="1"/>
  <c r="O81" i="8" s="1"/>
  <c r="R81" i="8" s="1"/>
  <c r="M611" i="8"/>
  <c r="N611" i="8" s="1"/>
  <c r="O611" i="8" s="1"/>
  <c r="R611" i="8" s="1"/>
  <c r="M579" i="8"/>
  <c r="N579" i="8" s="1"/>
  <c r="O579" i="8" s="1"/>
  <c r="R579" i="8" s="1"/>
  <c r="M547" i="8"/>
  <c r="N547" i="8" s="1"/>
  <c r="O547" i="8" s="1"/>
  <c r="R547" i="8" s="1"/>
  <c r="M515" i="8"/>
  <c r="N515" i="8" s="1"/>
  <c r="O515" i="8" s="1"/>
  <c r="R515" i="8" s="1"/>
  <c r="M483" i="8"/>
  <c r="N483" i="8" s="1"/>
  <c r="O483" i="8" s="1"/>
  <c r="R483" i="8" s="1"/>
  <c r="M451" i="8"/>
  <c r="N451" i="8" s="1"/>
  <c r="O451" i="8" s="1"/>
  <c r="R451" i="8" s="1"/>
  <c r="M419" i="8"/>
  <c r="N419" i="8" s="1"/>
  <c r="O419" i="8" s="1"/>
  <c r="R419" i="8" s="1"/>
  <c r="M387" i="8"/>
  <c r="N387" i="8" s="1"/>
  <c r="O387" i="8" s="1"/>
  <c r="R387" i="8" s="1"/>
  <c r="M355" i="8"/>
  <c r="N355" i="8" s="1"/>
  <c r="O355" i="8" s="1"/>
  <c r="R355" i="8" s="1"/>
  <c r="M323" i="8"/>
  <c r="N323" i="8" s="1"/>
  <c r="O323" i="8" s="1"/>
  <c r="R323" i="8" s="1"/>
  <c r="M291" i="8"/>
  <c r="N291" i="8" s="1"/>
  <c r="O291" i="8" s="1"/>
  <c r="R291" i="8" s="1"/>
  <c r="M259" i="8"/>
  <c r="N259" i="8" s="1"/>
  <c r="O259" i="8" s="1"/>
  <c r="R259" i="8" s="1"/>
  <c r="M227" i="8"/>
  <c r="N227" i="8" s="1"/>
  <c r="O227" i="8" s="1"/>
  <c r="R227" i="8" s="1"/>
  <c r="M195" i="8"/>
  <c r="N195" i="8" s="1"/>
  <c r="O195" i="8" s="1"/>
  <c r="R195" i="8" s="1"/>
  <c r="M163" i="8"/>
  <c r="N163" i="8" s="1"/>
  <c r="O163" i="8" s="1"/>
  <c r="R163" i="8" s="1"/>
  <c r="M131" i="8"/>
  <c r="N131" i="8" s="1"/>
  <c r="O131" i="8" s="1"/>
  <c r="R131" i="8" s="1"/>
  <c r="M99" i="8"/>
  <c r="N99" i="8" s="1"/>
  <c r="O99" i="8" s="1"/>
  <c r="R99" i="8" s="1"/>
  <c r="M67" i="8"/>
  <c r="N67" i="8" s="1"/>
  <c r="O67" i="8" s="1"/>
  <c r="R67" i="8" s="1"/>
  <c r="M35" i="8"/>
  <c r="N35" i="8" s="1"/>
  <c r="O35" i="8" s="1"/>
  <c r="R35" i="8" s="1"/>
  <c r="M769" i="8"/>
  <c r="N769" i="8" s="1"/>
  <c r="O769" i="8" s="1"/>
  <c r="R769" i="8" s="1"/>
  <c r="M517" i="8"/>
  <c r="N517" i="8" s="1"/>
  <c r="O517" i="8" s="1"/>
  <c r="R517" i="8" s="1"/>
  <c r="M301" i="8"/>
  <c r="N301" i="8" s="1"/>
  <c r="O301" i="8" s="1"/>
  <c r="R301" i="8" s="1"/>
  <c r="M85" i="8"/>
  <c r="N85" i="8" s="1"/>
  <c r="O85" i="8" s="1"/>
  <c r="R85" i="8" s="1"/>
  <c r="M834" i="8"/>
  <c r="N834" i="8" s="1"/>
  <c r="O834" i="8" s="1"/>
  <c r="R834" i="8" s="1"/>
  <c r="M770" i="8"/>
  <c r="N770" i="8" s="1"/>
  <c r="O770" i="8" s="1"/>
  <c r="R770" i="8" s="1"/>
  <c r="M722" i="8"/>
  <c r="N722" i="8" s="1"/>
  <c r="O722" i="8" s="1"/>
  <c r="R722" i="8" s="1"/>
  <c r="M666" i="8"/>
  <c r="N666" i="8" s="1"/>
  <c r="O666" i="8" s="1"/>
  <c r="R666" i="8" s="1"/>
  <c r="M602" i="8"/>
  <c r="N602" i="8" s="1"/>
  <c r="O602" i="8" s="1"/>
  <c r="R602" i="8" s="1"/>
  <c r="M546" i="8"/>
  <c r="N546" i="8" s="1"/>
  <c r="O546" i="8" s="1"/>
  <c r="R546" i="8" s="1"/>
  <c r="M482" i="8"/>
  <c r="N482" i="8" s="1"/>
  <c r="O482" i="8" s="1"/>
  <c r="R482" i="8" s="1"/>
  <c r="M418" i="8"/>
  <c r="N418" i="8" s="1"/>
  <c r="O418" i="8" s="1"/>
  <c r="R418" i="8" s="1"/>
  <c r="M354" i="8"/>
  <c r="N354" i="8" s="1"/>
  <c r="O354" i="8" s="1"/>
  <c r="R354" i="8" s="1"/>
  <c r="M286" i="8"/>
  <c r="N286" i="8" s="1"/>
  <c r="O286" i="8" s="1"/>
  <c r="R286" i="8" s="1"/>
  <c r="M218" i="8"/>
  <c r="N218" i="8" s="1"/>
  <c r="O218" i="8" s="1"/>
  <c r="R218" i="8" s="1"/>
  <c r="M146" i="8"/>
  <c r="N146" i="8" s="1"/>
  <c r="O146" i="8" s="1"/>
  <c r="R146" i="8" s="1"/>
  <c r="M78" i="8"/>
  <c r="N78" i="8" s="1"/>
  <c r="O78" i="8" s="1"/>
  <c r="R78" i="8" s="1"/>
  <c r="M754" i="8"/>
  <c r="N754" i="8" s="1"/>
  <c r="O754" i="8" s="1"/>
  <c r="R754" i="8" s="1"/>
  <c r="M658" i="8"/>
  <c r="N658" i="8" s="1"/>
  <c r="O658" i="8" s="1"/>
  <c r="R658" i="8" s="1"/>
  <c r="M594" i="8"/>
  <c r="N594" i="8" s="1"/>
  <c r="O594" i="8" s="1"/>
  <c r="R594" i="8" s="1"/>
  <c r="M522" i="8"/>
  <c r="N522" i="8" s="1"/>
  <c r="O522" i="8" s="1"/>
  <c r="R522" i="8" s="1"/>
  <c r="M458" i="8"/>
  <c r="N458" i="8" s="1"/>
  <c r="O458" i="8" s="1"/>
  <c r="R458" i="8" s="1"/>
  <c r="M394" i="8"/>
  <c r="N394" i="8" s="1"/>
  <c r="O394" i="8" s="1"/>
  <c r="R394" i="8" s="1"/>
  <c r="M326" i="8"/>
  <c r="N326" i="8" s="1"/>
  <c r="O326" i="8" s="1"/>
  <c r="R326" i="8" s="1"/>
  <c r="M258" i="8"/>
  <c r="N258" i="8" s="1"/>
  <c r="O258" i="8" s="1"/>
  <c r="R258" i="8" s="1"/>
  <c r="M190" i="8"/>
  <c r="N190" i="8" s="1"/>
  <c r="O190" i="8" s="1"/>
  <c r="R190" i="8" s="1"/>
  <c r="M122" i="8"/>
  <c r="N122" i="8" s="1"/>
  <c r="O122" i="8" s="1"/>
  <c r="R122" i="8" s="1"/>
  <c r="M54" i="8"/>
  <c r="N54" i="8" s="1"/>
  <c r="O54" i="8" s="1"/>
  <c r="R54" i="8" s="1"/>
  <c r="M285" i="8"/>
  <c r="N285" i="8" s="1"/>
  <c r="O285" i="8" s="1"/>
  <c r="R285" i="8" s="1"/>
  <c r="M193" i="8"/>
  <c r="N193" i="8" s="1"/>
  <c r="O193" i="8" s="1"/>
  <c r="R193" i="8" s="1"/>
  <c r="M93" i="8"/>
  <c r="N93" i="8" s="1"/>
  <c r="O93" i="8" s="1"/>
  <c r="R93" i="8" s="1"/>
  <c r="M615" i="8"/>
  <c r="N615" i="8" s="1"/>
  <c r="O615" i="8" s="1"/>
  <c r="R615" i="8" s="1"/>
  <c r="M583" i="8"/>
  <c r="N583" i="8" s="1"/>
  <c r="O583" i="8" s="1"/>
  <c r="R583" i="8" s="1"/>
  <c r="M551" i="8"/>
  <c r="N551" i="8" s="1"/>
  <c r="O551" i="8" s="1"/>
  <c r="R551" i="8" s="1"/>
  <c r="M519" i="8"/>
  <c r="N519" i="8" s="1"/>
  <c r="O519" i="8" s="1"/>
  <c r="R519" i="8" s="1"/>
  <c r="M487" i="8"/>
  <c r="N487" i="8" s="1"/>
  <c r="O487" i="8" s="1"/>
  <c r="R487" i="8" s="1"/>
  <c r="M455" i="8"/>
  <c r="N455" i="8" s="1"/>
  <c r="O455" i="8" s="1"/>
  <c r="R455" i="8" s="1"/>
  <c r="M423" i="8"/>
  <c r="N423" i="8" s="1"/>
  <c r="O423" i="8" s="1"/>
  <c r="R423" i="8" s="1"/>
  <c r="M391" i="8"/>
  <c r="N391" i="8" s="1"/>
  <c r="O391" i="8" s="1"/>
  <c r="R391" i="8" s="1"/>
  <c r="M359" i="8"/>
  <c r="N359" i="8" s="1"/>
  <c r="O359" i="8" s="1"/>
  <c r="R359" i="8" s="1"/>
  <c r="M327" i="8"/>
  <c r="N327" i="8" s="1"/>
  <c r="O327" i="8" s="1"/>
  <c r="R327" i="8" s="1"/>
  <c r="M295" i="8"/>
  <c r="N295" i="8" s="1"/>
  <c r="O295" i="8" s="1"/>
  <c r="R295" i="8" s="1"/>
  <c r="M263" i="8"/>
  <c r="N263" i="8" s="1"/>
  <c r="O263" i="8" s="1"/>
  <c r="R263" i="8" s="1"/>
  <c r="M231" i="8"/>
  <c r="N231" i="8" s="1"/>
  <c r="O231" i="8" s="1"/>
  <c r="R231" i="8" s="1"/>
  <c r="M199" i="8"/>
  <c r="N199" i="8" s="1"/>
  <c r="O199" i="8" s="1"/>
  <c r="R199" i="8" s="1"/>
  <c r="M167" i="8"/>
  <c r="N167" i="8" s="1"/>
  <c r="O167" i="8" s="1"/>
  <c r="R167" i="8" s="1"/>
  <c r="M135" i="8"/>
  <c r="N135" i="8" s="1"/>
  <c r="O135" i="8" s="1"/>
  <c r="R135" i="8" s="1"/>
  <c r="M103" i="8"/>
  <c r="N103" i="8" s="1"/>
  <c r="O103" i="8" s="1"/>
  <c r="R103" i="8" s="1"/>
  <c r="M71" i="8"/>
  <c r="N71" i="8" s="1"/>
  <c r="O71" i="8" s="1"/>
  <c r="R71" i="8" s="1"/>
  <c r="M39" i="8"/>
  <c r="N39" i="8" s="1"/>
  <c r="O39" i="8" s="1"/>
  <c r="R39" i="8" s="1"/>
  <c r="M849" i="8"/>
  <c r="N849" i="8" s="1"/>
  <c r="O849" i="8" s="1"/>
  <c r="R849" i="8" s="1"/>
  <c r="M757" i="8"/>
  <c r="N757" i="8" s="1"/>
  <c r="O757" i="8" s="1"/>
  <c r="R757" i="8" s="1"/>
  <c r="M657" i="8"/>
  <c r="N657" i="8" s="1"/>
  <c r="O657" i="8" s="1"/>
  <c r="R657" i="8" s="1"/>
  <c r="M557" i="8"/>
  <c r="N557" i="8" s="1"/>
  <c r="O557" i="8" s="1"/>
  <c r="R557" i="8" s="1"/>
  <c r="M461" i="8"/>
  <c r="N461" i="8" s="1"/>
  <c r="O461" i="8" s="1"/>
  <c r="R461" i="8" s="1"/>
  <c r="M365" i="8"/>
  <c r="N365" i="8" s="1"/>
  <c r="O365" i="8" s="1"/>
  <c r="R365" i="8" s="1"/>
  <c r="M261" i="8"/>
  <c r="N261" i="8" s="1"/>
  <c r="O261" i="8" s="1"/>
  <c r="R261" i="8" s="1"/>
  <c r="M169" i="8"/>
  <c r="N169" i="8" s="1"/>
  <c r="O169" i="8" s="1"/>
  <c r="R169" i="8" s="1"/>
  <c r="M77" i="8"/>
  <c r="N77" i="8" s="1"/>
  <c r="O77" i="8" s="1"/>
  <c r="R77" i="8" s="1"/>
  <c r="M862" i="8"/>
  <c r="N862" i="8" s="1"/>
  <c r="O862" i="8" s="1"/>
  <c r="R862" i="8" s="1"/>
  <c r="M830" i="8"/>
  <c r="N830" i="8" s="1"/>
  <c r="O830" i="8" s="1"/>
  <c r="R830" i="8" s="1"/>
  <c r="M798" i="8"/>
  <c r="N798" i="8" s="1"/>
  <c r="O798" i="8" s="1"/>
  <c r="R798" i="8" s="1"/>
  <c r="M766" i="8"/>
  <c r="N766" i="8" s="1"/>
  <c r="O766" i="8" s="1"/>
  <c r="R766" i="8" s="1"/>
  <c r="M734" i="8"/>
  <c r="N734" i="8" s="1"/>
  <c r="O734" i="8" s="1"/>
  <c r="R734" i="8" s="1"/>
  <c r="M702" i="8"/>
  <c r="N702" i="8" s="1"/>
  <c r="O702" i="8" s="1"/>
  <c r="R702" i="8" s="1"/>
  <c r="M670" i="8"/>
  <c r="N670" i="8" s="1"/>
  <c r="O670" i="8" s="1"/>
  <c r="R670" i="8" s="1"/>
  <c r="M638" i="8"/>
  <c r="N638" i="8" s="1"/>
  <c r="O638" i="8" s="1"/>
  <c r="R638" i="8" s="1"/>
  <c r="M606" i="8"/>
  <c r="N606" i="8" s="1"/>
  <c r="O606" i="8" s="1"/>
  <c r="R606" i="8" s="1"/>
  <c r="M574" i="8"/>
  <c r="N574" i="8" s="1"/>
  <c r="O574" i="8" s="1"/>
  <c r="R574" i="8" s="1"/>
  <c r="M542" i="8"/>
  <c r="N542" i="8" s="1"/>
  <c r="O542" i="8" s="1"/>
  <c r="R542" i="8" s="1"/>
  <c r="M510" i="8"/>
  <c r="N510" i="8" s="1"/>
  <c r="O510" i="8" s="1"/>
  <c r="R510" i="8" s="1"/>
  <c r="M478" i="8"/>
  <c r="N478" i="8" s="1"/>
  <c r="O478" i="8" s="1"/>
  <c r="R478" i="8" s="1"/>
  <c r="M446" i="8"/>
  <c r="N446" i="8" s="1"/>
  <c r="O446" i="8" s="1"/>
  <c r="R446" i="8" s="1"/>
  <c r="M414" i="8"/>
  <c r="N414" i="8" s="1"/>
  <c r="O414" i="8" s="1"/>
  <c r="R414" i="8" s="1"/>
  <c r="M382" i="8"/>
  <c r="N382" i="8" s="1"/>
  <c r="O382" i="8" s="1"/>
  <c r="R382" i="8" s="1"/>
  <c r="M350" i="8"/>
  <c r="N350" i="8" s="1"/>
  <c r="O350" i="8" s="1"/>
  <c r="R350" i="8" s="1"/>
  <c r="M314" i="8"/>
  <c r="N314" i="8" s="1"/>
  <c r="O314" i="8" s="1"/>
  <c r="R314" i="8" s="1"/>
  <c r="M282" i="8"/>
  <c r="N282" i="8" s="1"/>
  <c r="O282" i="8" s="1"/>
  <c r="R282" i="8" s="1"/>
  <c r="M246" i="8"/>
  <c r="N246" i="8" s="1"/>
  <c r="O246" i="8" s="1"/>
  <c r="R246" i="8" s="1"/>
  <c r="M210" i="8"/>
  <c r="N210" i="8" s="1"/>
  <c r="O210" i="8" s="1"/>
  <c r="R210" i="8" s="1"/>
  <c r="M178" i="8"/>
  <c r="N178" i="8" s="1"/>
  <c r="O178" i="8" s="1"/>
  <c r="R178" i="8" s="1"/>
  <c r="M142" i="8"/>
  <c r="N142" i="8" s="1"/>
  <c r="O142" i="8" s="1"/>
  <c r="R142" i="8" s="1"/>
  <c r="M110" i="8"/>
  <c r="N110" i="8" s="1"/>
  <c r="O110" i="8" s="1"/>
  <c r="R110" i="8" s="1"/>
  <c r="M74" i="8"/>
  <c r="N74" i="8" s="1"/>
  <c r="O74" i="8" s="1"/>
  <c r="R74" i="8" s="1"/>
  <c r="M42" i="8"/>
  <c r="N42" i="8" s="1"/>
  <c r="O42" i="8" s="1"/>
  <c r="R42" i="8" s="1"/>
  <c r="M637" i="8"/>
  <c r="N637" i="8" s="1"/>
  <c r="O637" i="8" s="1"/>
  <c r="R637" i="8" s="1"/>
  <c r="M625" i="8"/>
  <c r="N625" i="8" s="1"/>
  <c r="O625" i="8" s="1"/>
  <c r="R625" i="8" s="1"/>
  <c r="M441" i="8"/>
  <c r="N441" i="8" s="1"/>
  <c r="O441" i="8" s="1"/>
  <c r="R441" i="8" s="1"/>
  <c r="M161" i="8"/>
  <c r="N161" i="8" s="1"/>
  <c r="O161" i="8" s="1"/>
  <c r="R161" i="8" s="1"/>
  <c r="M812" i="8"/>
  <c r="N812" i="8" s="1"/>
  <c r="O812" i="8" s="1"/>
  <c r="R812" i="8" s="1"/>
  <c r="M716" i="8"/>
  <c r="N716" i="8" s="1"/>
  <c r="O716" i="8" s="1"/>
  <c r="R716" i="8" s="1"/>
  <c r="M620" i="8"/>
  <c r="N620" i="8" s="1"/>
  <c r="O620" i="8" s="1"/>
  <c r="R620" i="8" s="1"/>
  <c r="M536" i="8"/>
  <c r="N536" i="8" s="1"/>
  <c r="O536" i="8" s="1"/>
  <c r="R536" i="8" s="1"/>
  <c r="M408" i="8"/>
  <c r="N408" i="8" s="1"/>
  <c r="O408" i="8" s="1"/>
  <c r="R408" i="8" s="1"/>
  <c r="M300" i="8"/>
  <c r="N300" i="8" s="1"/>
  <c r="O300" i="8" s="1"/>
  <c r="R300" i="8" s="1"/>
  <c r="M204" i="8"/>
  <c r="N204" i="8" s="1"/>
  <c r="O204" i="8" s="1"/>
  <c r="R204" i="8" s="1"/>
  <c r="M108" i="8"/>
  <c r="N108" i="8" s="1"/>
  <c r="O108" i="8" s="1"/>
  <c r="R108" i="8" s="1"/>
  <c r="M825" i="8"/>
  <c r="N825" i="8" s="1"/>
  <c r="O825" i="8" s="1"/>
  <c r="R825" i="8" s="1"/>
  <c r="M533" i="8"/>
  <c r="N533" i="8" s="1"/>
  <c r="O533" i="8" s="1"/>
  <c r="R533" i="8" s="1"/>
  <c r="M501" i="8"/>
  <c r="N501" i="8" s="1"/>
  <c r="O501" i="8" s="1"/>
  <c r="R501" i="8" s="1"/>
  <c r="M221" i="8"/>
  <c r="N221" i="8" s="1"/>
  <c r="O221" i="8" s="1"/>
  <c r="R221" i="8" s="1"/>
  <c r="M832" i="8"/>
  <c r="N832" i="8" s="1"/>
  <c r="O832" i="8" s="1"/>
  <c r="R832" i="8" s="1"/>
  <c r="M768" i="8"/>
  <c r="N768" i="8" s="1"/>
  <c r="O768" i="8" s="1"/>
  <c r="R768" i="8" s="1"/>
  <c r="M672" i="8"/>
  <c r="N672" i="8" s="1"/>
  <c r="O672" i="8" s="1"/>
  <c r="R672" i="8" s="1"/>
  <c r="M560" i="8"/>
  <c r="N560" i="8" s="1"/>
  <c r="O560" i="8" s="1"/>
  <c r="R560" i="8" s="1"/>
  <c r="M432" i="8"/>
  <c r="N432" i="8" s="1"/>
  <c r="O432" i="8" s="1"/>
  <c r="R432" i="8" s="1"/>
  <c r="M320" i="8"/>
  <c r="N320" i="8" s="1"/>
  <c r="O320" i="8" s="1"/>
  <c r="R320" i="8" s="1"/>
  <c r="M377" i="8"/>
  <c r="N377" i="8" s="1"/>
  <c r="O377" i="8" s="1"/>
  <c r="R377" i="8" s="1"/>
  <c r="M201" i="8"/>
  <c r="N201" i="8" s="1"/>
  <c r="O201" i="8" s="1"/>
  <c r="R201" i="8" s="1"/>
  <c r="M312" i="8"/>
  <c r="N312" i="8" s="1"/>
  <c r="O312" i="8" s="1"/>
  <c r="R312" i="8" s="1"/>
  <c r="M216" i="8"/>
  <c r="N216" i="8" s="1"/>
  <c r="O216" i="8" s="1"/>
  <c r="R216" i="8" s="1"/>
  <c r="M120" i="8"/>
  <c r="N120" i="8" s="1"/>
  <c r="O120" i="8" s="1"/>
  <c r="R120" i="8" s="1"/>
  <c r="M24" i="8"/>
  <c r="N24" i="8" s="1"/>
  <c r="O24" i="8" s="1"/>
  <c r="R24" i="8" s="1"/>
  <c r="M597" i="8"/>
  <c r="N597" i="8" s="1"/>
  <c r="O597" i="8" s="1"/>
  <c r="R597" i="8" s="1"/>
  <c r="M297" i="8"/>
  <c r="N297" i="8" s="1"/>
  <c r="O297" i="8" s="1"/>
  <c r="R297" i="8" s="1"/>
  <c r="M105" i="8"/>
  <c r="N105" i="8" s="1"/>
  <c r="O105" i="8" s="1"/>
  <c r="R105" i="8" s="1"/>
  <c r="M555" i="8"/>
  <c r="N555" i="8" s="1"/>
  <c r="O555" i="8" s="1"/>
  <c r="R555" i="8" s="1"/>
  <c r="M459" i="8"/>
  <c r="N459" i="8" s="1"/>
  <c r="O459" i="8" s="1"/>
  <c r="R459" i="8" s="1"/>
  <c r="M363" i="8"/>
  <c r="N363" i="8" s="1"/>
  <c r="O363" i="8" s="1"/>
  <c r="R363" i="8" s="1"/>
  <c r="M267" i="8"/>
  <c r="N267" i="8" s="1"/>
  <c r="O267" i="8" s="1"/>
  <c r="R267" i="8" s="1"/>
  <c r="M171" i="8"/>
  <c r="N171" i="8" s="1"/>
  <c r="O171" i="8" s="1"/>
  <c r="R171" i="8" s="1"/>
  <c r="M43" i="8"/>
  <c r="N43" i="8" s="1"/>
  <c r="O43" i="8" s="1"/>
  <c r="R43" i="8" s="1"/>
  <c r="M349" i="8"/>
  <c r="N349" i="8" s="1"/>
  <c r="O349" i="8" s="1"/>
  <c r="R349" i="8" s="1"/>
  <c r="M786" i="8"/>
  <c r="N786" i="8" s="1"/>
  <c r="O786" i="8" s="1"/>
  <c r="R786" i="8" s="1"/>
  <c r="M618" i="8"/>
  <c r="N618" i="8" s="1"/>
  <c r="O618" i="8" s="1"/>
  <c r="R618" i="8" s="1"/>
  <c r="M434" i="8"/>
  <c r="N434" i="8" s="1"/>
  <c r="O434" i="8" s="1"/>
  <c r="R434" i="8" s="1"/>
  <c r="M234" i="8"/>
  <c r="N234" i="8" s="1"/>
  <c r="O234" i="8" s="1"/>
  <c r="R234" i="8" s="1"/>
  <c r="M30" i="8"/>
  <c r="N30" i="8" s="1"/>
  <c r="O30" i="8" s="1"/>
  <c r="R30" i="8" s="1"/>
  <c r="M538" i="8"/>
  <c r="N538" i="8" s="1"/>
  <c r="O538" i="8" s="1"/>
  <c r="R538" i="8" s="1"/>
  <c r="M346" i="8"/>
  <c r="N346" i="8" s="1"/>
  <c r="O346" i="8" s="1"/>
  <c r="R346" i="8" s="1"/>
  <c r="M206" i="8"/>
  <c r="N206" i="8" s="1"/>
  <c r="O206" i="8" s="1"/>
  <c r="R206" i="8" s="1"/>
  <c r="M70" i="8"/>
  <c r="N70" i="8" s="1"/>
  <c r="O70" i="8" s="1"/>
  <c r="R70" i="8" s="1"/>
  <c r="M37" i="8"/>
  <c r="N37" i="8" s="1"/>
  <c r="O37" i="8" s="1"/>
  <c r="R37" i="8" s="1"/>
  <c r="M527" i="8"/>
  <c r="N527" i="8" s="1"/>
  <c r="O527" i="8" s="1"/>
  <c r="R527" i="8" s="1"/>
  <c r="M431" i="8"/>
  <c r="N431" i="8" s="1"/>
  <c r="O431" i="8" s="1"/>
  <c r="R431" i="8" s="1"/>
  <c r="M367" i="8"/>
  <c r="N367" i="8" s="1"/>
  <c r="O367" i="8" s="1"/>
  <c r="R367" i="8" s="1"/>
  <c r="M271" i="8"/>
  <c r="N271" i="8" s="1"/>
  <c r="O271" i="8" s="1"/>
  <c r="R271" i="8" s="1"/>
  <c r="M207" i="8"/>
  <c r="N207" i="8" s="1"/>
  <c r="O207" i="8" s="1"/>
  <c r="R207" i="8" s="1"/>
  <c r="M111" i="8"/>
  <c r="N111" i="8" s="1"/>
  <c r="O111" i="8" s="1"/>
  <c r="R111" i="8" s="1"/>
  <c r="M873" i="8"/>
  <c r="N873" i="8" s="1"/>
  <c r="O873" i="8" s="1"/>
  <c r="R873" i="8" s="1"/>
  <c r="M581" i="8"/>
  <c r="N581" i="8" s="1"/>
  <c r="O581" i="8" s="1"/>
  <c r="R581" i="8" s="1"/>
  <c r="M289" i="8"/>
  <c r="N289" i="8" s="1"/>
  <c r="O289" i="8" s="1"/>
  <c r="R289" i="8" s="1"/>
  <c r="M870" i="8"/>
  <c r="N870" i="8" s="1"/>
  <c r="O870" i="8" s="1"/>
  <c r="R870" i="8" s="1"/>
  <c r="M742" i="8"/>
  <c r="N742" i="8" s="1"/>
  <c r="O742" i="8" s="1"/>
  <c r="R742" i="8" s="1"/>
  <c r="M646" i="8"/>
  <c r="N646" i="8" s="1"/>
  <c r="O646" i="8" s="1"/>
  <c r="R646" i="8" s="1"/>
  <c r="M550" i="8"/>
  <c r="N550" i="8" s="1"/>
  <c r="O550" i="8" s="1"/>
  <c r="R550" i="8" s="1"/>
  <c r="M486" i="8"/>
  <c r="N486" i="8" s="1"/>
  <c r="O486" i="8" s="1"/>
  <c r="R486" i="8" s="1"/>
  <c r="M390" i="8"/>
  <c r="N390" i="8" s="1"/>
  <c r="O390" i="8" s="1"/>
  <c r="R390" i="8" s="1"/>
  <c r="M290" i="8"/>
  <c r="N290" i="8" s="1"/>
  <c r="O290" i="8" s="1"/>
  <c r="R290" i="8" s="1"/>
  <c r="M186" i="8"/>
  <c r="N186" i="8" s="1"/>
  <c r="O186" i="8" s="1"/>
  <c r="R186" i="8" s="1"/>
  <c r="M82" i="8"/>
  <c r="N82" i="8" s="1"/>
  <c r="O82" i="8" s="1"/>
  <c r="R82" i="8" s="1"/>
  <c r="M869" i="8"/>
  <c r="N869" i="8" s="1"/>
  <c r="O869" i="8" s="1"/>
  <c r="R869" i="8" s="1"/>
  <c r="M773" i="8"/>
  <c r="N773" i="8" s="1"/>
  <c r="O773" i="8" s="1"/>
  <c r="R773" i="8" s="1"/>
  <c r="M685" i="8"/>
  <c r="N685" i="8" s="1"/>
  <c r="O685" i="8" s="1"/>
  <c r="R685" i="8" s="1"/>
  <c r="M857" i="8"/>
  <c r="N857" i="8" s="1"/>
  <c r="O857" i="8" s="1"/>
  <c r="R857" i="8" s="1"/>
  <c r="M761" i="8"/>
  <c r="N761" i="8" s="1"/>
  <c r="O761" i="8" s="1"/>
  <c r="R761" i="8" s="1"/>
  <c r="M673" i="8"/>
  <c r="N673" i="8" s="1"/>
  <c r="O673" i="8" s="1"/>
  <c r="R673" i="8" s="1"/>
  <c r="M577" i="8"/>
  <c r="N577" i="8" s="1"/>
  <c r="O577" i="8" s="1"/>
  <c r="R577" i="8" s="1"/>
  <c r="M489" i="8"/>
  <c r="N489" i="8" s="1"/>
  <c r="O489" i="8" s="1"/>
  <c r="R489" i="8" s="1"/>
  <c r="M393" i="8"/>
  <c r="N393" i="8" s="1"/>
  <c r="O393" i="8" s="1"/>
  <c r="R393" i="8" s="1"/>
  <c r="M305" i="8"/>
  <c r="N305" i="8" s="1"/>
  <c r="O305" i="8" s="1"/>
  <c r="R305" i="8" s="1"/>
  <c r="M209" i="8"/>
  <c r="N209" i="8" s="1"/>
  <c r="O209" i="8" s="1"/>
  <c r="R209" i="8" s="1"/>
  <c r="M113" i="8"/>
  <c r="N113" i="8" s="1"/>
  <c r="O113" i="8" s="1"/>
  <c r="R113" i="8" s="1"/>
  <c r="M860" i="8"/>
  <c r="N860" i="8" s="1"/>
  <c r="O860" i="8" s="1"/>
  <c r="R860" i="8" s="1"/>
  <c r="M828" i="8"/>
  <c r="N828" i="8" s="1"/>
  <c r="O828" i="8" s="1"/>
  <c r="R828" i="8" s="1"/>
  <c r="M796" i="8"/>
  <c r="N796" i="8" s="1"/>
  <c r="O796" i="8" s="1"/>
  <c r="R796" i="8" s="1"/>
  <c r="M764" i="8"/>
  <c r="N764" i="8" s="1"/>
  <c r="O764" i="8" s="1"/>
  <c r="R764" i="8" s="1"/>
  <c r="M732" i="8"/>
  <c r="N732" i="8" s="1"/>
  <c r="O732" i="8" s="1"/>
  <c r="R732" i="8" s="1"/>
  <c r="M700" i="8"/>
  <c r="N700" i="8" s="1"/>
  <c r="O700" i="8" s="1"/>
  <c r="R700" i="8" s="1"/>
  <c r="M668" i="8"/>
  <c r="N668" i="8" s="1"/>
  <c r="O668" i="8" s="1"/>
  <c r="R668" i="8" s="1"/>
  <c r="M636" i="8"/>
  <c r="N636" i="8" s="1"/>
  <c r="O636" i="8" s="1"/>
  <c r="R636" i="8" s="1"/>
  <c r="M600" i="8"/>
  <c r="N600" i="8" s="1"/>
  <c r="O600" i="8" s="1"/>
  <c r="R600" i="8" s="1"/>
  <c r="M556" i="8"/>
  <c r="N556" i="8" s="1"/>
  <c r="O556" i="8" s="1"/>
  <c r="R556" i="8" s="1"/>
  <c r="M512" i="8"/>
  <c r="N512" i="8" s="1"/>
  <c r="O512" i="8" s="1"/>
  <c r="R512" i="8" s="1"/>
  <c r="M472" i="8"/>
  <c r="N472" i="8" s="1"/>
  <c r="O472" i="8" s="1"/>
  <c r="R472" i="8" s="1"/>
  <c r="M428" i="8"/>
  <c r="N428" i="8" s="1"/>
  <c r="O428" i="8" s="1"/>
  <c r="R428" i="8" s="1"/>
  <c r="M384" i="8"/>
  <c r="N384" i="8" s="1"/>
  <c r="O384" i="8" s="1"/>
  <c r="R384" i="8" s="1"/>
  <c r="M348" i="8"/>
  <c r="N348" i="8" s="1"/>
  <c r="O348" i="8" s="1"/>
  <c r="R348" i="8" s="1"/>
  <c r="M316" i="8"/>
  <c r="N316" i="8" s="1"/>
  <c r="O316" i="8" s="1"/>
  <c r="R316" i="8" s="1"/>
  <c r="M284" i="8"/>
  <c r="N284" i="8" s="1"/>
  <c r="O284" i="8" s="1"/>
  <c r="R284" i="8" s="1"/>
  <c r="M252" i="8"/>
  <c r="N252" i="8" s="1"/>
  <c r="O252" i="8" s="1"/>
  <c r="R252" i="8" s="1"/>
  <c r="M220" i="8"/>
  <c r="N220" i="8" s="1"/>
  <c r="O220" i="8" s="1"/>
  <c r="R220" i="8" s="1"/>
  <c r="M188" i="8"/>
  <c r="N188" i="8" s="1"/>
  <c r="O188" i="8" s="1"/>
  <c r="R188" i="8" s="1"/>
  <c r="M156" i="8"/>
  <c r="N156" i="8" s="1"/>
  <c r="O156" i="8" s="1"/>
  <c r="R156" i="8" s="1"/>
  <c r="M124" i="8"/>
  <c r="N124" i="8" s="1"/>
  <c r="O124" i="8" s="1"/>
  <c r="R124" i="8" s="1"/>
  <c r="M92" i="8"/>
  <c r="N92" i="8" s="1"/>
  <c r="O92" i="8" s="1"/>
  <c r="R92" i="8" s="1"/>
  <c r="M60" i="8"/>
  <c r="N60" i="8" s="1"/>
  <c r="O60" i="8" s="1"/>
  <c r="R60" i="8" s="1"/>
  <c r="M28" i="8"/>
  <c r="N28" i="8" s="1"/>
  <c r="O28" i="8" s="1"/>
  <c r="R28" i="8" s="1"/>
  <c r="M777" i="8"/>
  <c r="N777" i="8" s="1"/>
  <c r="O777" i="8" s="1"/>
  <c r="R777" i="8" s="1"/>
  <c r="M677" i="8"/>
  <c r="N677" i="8" s="1"/>
  <c r="O677" i="8" s="1"/>
  <c r="R677" i="8" s="1"/>
  <c r="M585" i="8"/>
  <c r="N585" i="8" s="1"/>
  <c r="O585" i="8" s="1"/>
  <c r="R585" i="8" s="1"/>
  <c r="M485" i="8"/>
  <c r="N485" i="8" s="1"/>
  <c r="O485" i="8" s="1"/>
  <c r="R485" i="8" s="1"/>
  <c r="M385" i="8"/>
  <c r="N385" i="8" s="1"/>
  <c r="O385" i="8" s="1"/>
  <c r="R385" i="8" s="1"/>
  <c r="M545" i="8"/>
  <c r="N545" i="8" s="1"/>
  <c r="O545" i="8" s="1"/>
  <c r="R545" i="8" s="1"/>
  <c r="M453" i="8"/>
  <c r="N453" i="8" s="1"/>
  <c r="O453" i="8" s="1"/>
  <c r="R453" i="8" s="1"/>
  <c r="M357" i="8"/>
  <c r="N357" i="8" s="1"/>
  <c r="O357" i="8" s="1"/>
  <c r="R357" i="8" s="1"/>
  <c r="M269" i="8"/>
  <c r="N269" i="8" s="1"/>
  <c r="O269" i="8" s="1"/>
  <c r="R269" i="8" s="1"/>
  <c r="M173" i="8"/>
  <c r="N173" i="8" s="1"/>
  <c r="O173" i="8" s="1"/>
  <c r="R173" i="8" s="1"/>
  <c r="M73" i="8"/>
  <c r="N73" i="8" s="1"/>
  <c r="O73" i="8" s="1"/>
  <c r="R73" i="8" s="1"/>
  <c r="M848" i="8"/>
  <c r="N848" i="8" s="1"/>
  <c r="O848" i="8" s="1"/>
  <c r="R848" i="8" s="1"/>
  <c r="M816" i="8"/>
  <c r="N816" i="8" s="1"/>
  <c r="O816" i="8" s="1"/>
  <c r="R816" i="8" s="1"/>
  <c r="M784" i="8"/>
  <c r="N784" i="8" s="1"/>
  <c r="O784" i="8" s="1"/>
  <c r="R784" i="8" s="1"/>
  <c r="M752" i="8"/>
  <c r="N752" i="8" s="1"/>
  <c r="O752" i="8" s="1"/>
  <c r="R752" i="8" s="1"/>
  <c r="M720" i="8"/>
  <c r="N720" i="8" s="1"/>
  <c r="O720" i="8" s="1"/>
  <c r="R720" i="8" s="1"/>
  <c r="M688" i="8"/>
  <c r="N688" i="8" s="1"/>
  <c r="O688" i="8" s="1"/>
  <c r="R688" i="8" s="1"/>
  <c r="M656" i="8"/>
  <c r="N656" i="8" s="1"/>
  <c r="O656" i="8" s="1"/>
  <c r="R656" i="8" s="1"/>
  <c r="M624" i="8"/>
  <c r="N624" i="8" s="1"/>
  <c r="O624" i="8" s="1"/>
  <c r="R624" i="8" s="1"/>
  <c r="M584" i="8"/>
  <c r="N584" i="8" s="1"/>
  <c r="O584" i="8" s="1"/>
  <c r="R584" i="8" s="1"/>
  <c r="M540" i="8"/>
  <c r="N540" i="8" s="1"/>
  <c r="O540" i="8" s="1"/>
  <c r="R540" i="8" s="1"/>
  <c r="M496" i="8"/>
  <c r="N496" i="8" s="1"/>
  <c r="O496" i="8" s="1"/>
  <c r="R496" i="8" s="1"/>
  <c r="M456" i="8"/>
  <c r="N456" i="8" s="1"/>
  <c r="O456" i="8" s="1"/>
  <c r="R456" i="8" s="1"/>
  <c r="M412" i="8"/>
  <c r="N412" i="8" s="1"/>
  <c r="O412" i="8" s="1"/>
  <c r="R412" i="8" s="1"/>
  <c r="M368" i="8"/>
  <c r="N368" i="8" s="1"/>
  <c r="O368" i="8" s="1"/>
  <c r="R368" i="8" s="1"/>
  <c r="M336" i="8"/>
  <c r="N336" i="8" s="1"/>
  <c r="O336" i="8" s="1"/>
  <c r="R336" i="8" s="1"/>
  <c r="M793" i="8"/>
  <c r="N793" i="8" s="1"/>
  <c r="O793" i="8" s="1"/>
  <c r="R793" i="8" s="1"/>
  <c r="M621" i="8"/>
  <c r="N621" i="8" s="1"/>
  <c r="O621" i="8" s="1"/>
  <c r="R621" i="8" s="1"/>
  <c r="M445" i="8"/>
  <c r="N445" i="8" s="1"/>
  <c r="O445" i="8" s="1"/>
  <c r="R445" i="8" s="1"/>
  <c r="M277" i="8"/>
  <c r="N277" i="8" s="1"/>
  <c r="O277" i="8" s="1"/>
  <c r="R277" i="8" s="1"/>
  <c r="M109" i="8"/>
  <c r="N109" i="8" s="1"/>
  <c r="O109" i="8" s="1"/>
  <c r="R109" i="8" s="1"/>
  <c r="M842" i="8"/>
  <c r="N842" i="8" s="1"/>
  <c r="O842" i="8" s="1"/>
  <c r="R842" i="8" s="1"/>
  <c r="M778" i="8"/>
  <c r="N778" i="8" s="1"/>
  <c r="O778" i="8" s="1"/>
  <c r="R778" i="8" s="1"/>
  <c r="M296" i="8"/>
  <c r="N296" i="8" s="1"/>
  <c r="O296" i="8" s="1"/>
  <c r="R296" i="8" s="1"/>
  <c r="M264" i="8"/>
  <c r="N264" i="8" s="1"/>
  <c r="O264" i="8" s="1"/>
  <c r="R264" i="8" s="1"/>
  <c r="M232" i="8"/>
  <c r="N232" i="8" s="1"/>
  <c r="O232" i="8" s="1"/>
  <c r="R232" i="8" s="1"/>
  <c r="M200" i="8"/>
  <c r="N200" i="8" s="1"/>
  <c r="O200" i="8" s="1"/>
  <c r="R200" i="8" s="1"/>
  <c r="M168" i="8"/>
  <c r="N168" i="8" s="1"/>
  <c r="O168" i="8" s="1"/>
  <c r="R168" i="8" s="1"/>
  <c r="M136" i="8"/>
  <c r="N136" i="8" s="1"/>
  <c r="O136" i="8" s="1"/>
  <c r="R136" i="8" s="1"/>
  <c r="M104" i="8"/>
  <c r="N104" i="8" s="1"/>
  <c r="O104" i="8" s="1"/>
  <c r="R104" i="8" s="1"/>
  <c r="M72" i="8"/>
  <c r="N72" i="8" s="1"/>
  <c r="O72" i="8" s="1"/>
  <c r="R72" i="8" s="1"/>
  <c r="M40" i="8"/>
  <c r="N40" i="8" s="1"/>
  <c r="O40" i="8" s="1"/>
  <c r="R40" i="8" s="1"/>
  <c r="M841" i="8"/>
  <c r="N841" i="8" s="1"/>
  <c r="O841" i="8" s="1"/>
  <c r="R841" i="8" s="1"/>
  <c r="M745" i="8"/>
  <c r="N745" i="8" s="1"/>
  <c r="O745" i="8" s="1"/>
  <c r="R745" i="8" s="1"/>
  <c r="M641" i="8"/>
  <c r="N641" i="8" s="1"/>
  <c r="O641" i="8" s="1"/>
  <c r="R641" i="8" s="1"/>
  <c r="M549" i="8"/>
  <c r="N549" i="8" s="1"/>
  <c r="O549" i="8" s="1"/>
  <c r="R549" i="8" s="1"/>
  <c r="M449" i="8"/>
  <c r="N449" i="8" s="1"/>
  <c r="O449" i="8" s="1"/>
  <c r="R449" i="8" s="1"/>
  <c r="M353" i="8"/>
  <c r="N353" i="8" s="1"/>
  <c r="O353" i="8" s="1"/>
  <c r="R353" i="8" s="1"/>
  <c r="M249" i="8"/>
  <c r="N249" i="8" s="1"/>
  <c r="O249" i="8" s="1"/>
  <c r="R249" i="8" s="1"/>
  <c r="M153" i="8"/>
  <c r="N153" i="8" s="1"/>
  <c r="O153" i="8" s="1"/>
  <c r="R153" i="8" s="1"/>
  <c r="M61" i="8"/>
  <c r="N61" i="8" s="1"/>
  <c r="O61" i="8" s="1"/>
  <c r="R61" i="8" s="1"/>
  <c r="M603" i="8"/>
  <c r="N603" i="8" s="1"/>
  <c r="O603" i="8" s="1"/>
  <c r="R603" i="8" s="1"/>
  <c r="M571" i="8"/>
  <c r="N571" i="8" s="1"/>
  <c r="O571" i="8" s="1"/>
  <c r="R571" i="8" s="1"/>
  <c r="M539" i="8"/>
  <c r="N539" i="8" s="1"/>
  <c r="O539" i="8" s="1"/>
  <c r="R539" i="8" s="1"/>
  <c r="M507" i="8"/>
  <c r="N507" i="8" s="1"/>
  <c r="O507" i="8" s="1"/>
  <c r="R507" i="8" s="1"/>
  <c r="M475" i="8"/>
  <c r="N475" i="8" s="1"/>
  <c r="O475" i="8" s="1"/>
  <c r="R475" i="8" s="1"/>
  <c r="M443" i="8"/>
  <c r="N443" i="8" s="1"/>
  <c r="O443" i="8" s="1"/>
  <c r="R443" i="8" s="1"/>
  <c r="M411" i="8"/>
  <c r="N411" i="8" s="1"/>
  <c r="O411" i="8" s="1"/>
  <c r="R411" i="8" s="1"/>
  <c r="M379" i="8"/>
  <c r="N379" i="8" s="1"/>
  <c r="O379" i="8" s="1"/>
  <c r="R379" i="8" s="1"/>
  <c r="M347" i="8"/>
  <c r="N347" i="8" s="1"/>
  <c r="O347" i="8" s="1"/>
  <c r="R347" i="8" s="1"/>
  <c r="M315" i="8"/>
  <c r="N315" i="8" s="1"/>
  <c r="O315" i="8" s="1"/>
  <c r="R315" i="8" s="1"/>
  <c r="M283" i="8"/>
  <c r="N283" i="8" s="1"/>
  <c r="O283" i="8" s="1"/>
  <c r="R283" i="8" s="1"/>
  <c r="M251" i="8"/>
  <c r="N251" i="8" s="1"/>
  <c r="O251" i="8" s="1"/>
  <c r="R251" i="8" s="1"/>
  <c r="M219" i="8"/>
  <c r="N219" i="8" s="1"/>
  <c r="O219" i="8" s="1"/>
  <c r="R219" i="8" s="1"/>
  <c r="M187" i="8"/>
  <c r="N187" i="8" s="1"/>
  <c r="O187" i="8" s="1"/>
  <c r="R187" i="8" s="1"/>
  <c r="M155" i="8"/>
  <c r="N155" i="8" s="1"/>
  <c r="O155" i="8" s="1"/>
  <c r="R155" i="8" s="1"/>
  <c r="M123" i="8"/>
  <c r="N123" i="8" s="1"/>
  <c r="O123" i="8" s="1"/>
  <c r="R123" i="8" s="1"/>
  <c r="M91" i="8"/>
  <c r="N91" i="8" s="1"/>
  <c r="O91" i="8" s="1"/>
  <c r="R91" i="8" s="1"/>
  <c r="M59" i="8"/>
  <c r="N59" i="8" s="1"/>
  <c r="O59" i="8" s="1"/>
  <c r="R59" i="8" s="1"/>
  <c r="M27" i="8"/>
  <c r="N27" i="8" s="1"/>
  <c r="O27" i="8" s="1"/>
  <c r="R27" i="8" s="1"/>
  <c r="M717" i="8"/>
  <c r="N717" i="8" s="1"/>
  <c r="O717" i="8" s="1"/>
  <c r="R717" i="8" s="1"/>
  <c r="M473" i="8"/>
  <c r="N473" i="8" s="1"/>
  <c r="O473" i="8" s="1"/>
  <c r="R473" i="8" s="1"/>
  <c r="M225" i="8"/>
  <c r="N225" i="8" s="1"/>
  <c r="O225" i="8" s="1"/>
  <c r="R225" i="8" s="1"/>
  <c r="M49" i="8"/>
  <c r="N49" i="8" s="1"/>
  <c r="O49" i="8" s="1"/>
  <c r="R49" i="8" s="1"/>
  <c r="M818" i="8"/>
  <c r="N818" i="8" s="1"/>
  <c r="O818" i="8" s="1"/>
  <c r="R818" i="8" s="1"/>
  <c r="M746" i="8"/>
  <c r="N746" i="8" s="1"/>
  <c r="O746" i="8" s="1"/>
  <c r="R746" i="8" s="1"/>
  <c r="M714" i="8"/>
  <c r="N714" i="8" s="1"/>
  <c r="O714" i="8" s="1"/>
  <c r="R714" i="8" s="1"/>
  <c r="M650" i="8"/>
  <c r="N650" i="8" s="1"/>
  <c r="O650" i="8" s="1"/>
  <c r="R650" i="8" s="1"/>
  <c r="M586" i="8"/>
  <c r="N586" i="8" s="1"/>
  <c r="O586" i="8" s="1"/>
  <c r="R586" i="8" s="1"/>
  <c r="M530" i="8"/>
  <c r="N530" i="8" s="1"/>
  <c r="O530" i="8" s="1"/>
  <c r="R530" i="8" s="1"/>
  <c r="M466" i="8"/>
  <c r="N466" i="8" s="1"/>
  <c r="O466" i="8" s="1"/>
  <c r="R466" i="8" s="1"/>
  <c r="M402" i="8"/>
  <c r="N402" i="8" s="1"/>
  <c r="O402" i="8" s="1"/>
  <c r="R402" i="8" s="1"/>
  <c r="M334" i="8"/>
  <c r="N334" i="8" s="1"/>
  <c r="O334" i="8" s="1"/>
  <c r="R334" i="8" s="1"/>
  <c r="M266" i="8"/>
  <c r="N266" i="8" s="1"/>
  <c r="O266" i="8" s="1"/>
  <c r="R266" i="8" s="1"/>
  <c r="M198" i="8"/>
  <c r="N198" i="8" s="1"/>
  <c r="O198" i="8" s="1"/>
  <c r="R198" i="8" s="1"/>
  <c r="M130" i="8"/>
  <c r="N130" i="8" s="1"/>
  <c r="O130" i="8" s="1"/>
  <c r="R130" i="8" s="1"/>
  <c r="M62" i="8"/>
  <c r="N62" i="8" s="1"/>
  <c r="O62" i="8" s="1"/>
  <c r="R62" i="8" s="1"/>
  <c r="M706" i="8"/>
  <c r="N706" i="8" s="1"/>
  <c r="O706" i="8" s="1"/>
  <c r="R706" i="8" s="1"/>
  <c r="M642" i="8"/>
  <c r="N642" i="8" s="1"/>
  <c r="O642" i="8" s="1"/>
  <c r="R642" i="8" s="1"/>
  <c r="M578" i="8"/>
  <c r="N578" i="8" s="1"/>
  <c r="O578" i="8" s="1"/>
  <c r="R578" i="8" s="1"/>
  <c r="M506" i="8"/>
  <c r="N506" i="8" s="1"/>
  <c r="O506" i="8" s="1"/>
  <c r="R506" i="8" s="1"/>
  <c r="M442" i="8"/>
  <c r="N442" i="8" s="1"/>
  <c r="O442" i="8" s="1"/>
  <c r="R442" i="8" s="1"/>
  <c r="M378" i="8"/>
  <c r="N378" i="8" s="1"/>
  <c r="O378" i="8" s="1"/>
  <c r="R378" i="8" s="1"/>
  <c r="M310" i="8"/>
  <c r="N310" i="8" s="1"/>
  <c r="O310" i="8" s="1"/>
  <c r="R310" i="8" s="1"/>
  <c r="M242" i="8"/>
  <c r="N242" i="8" s="1"/>
  <c r="O242" i="8" s="1"/>
  <c r="R242" i="8" s="1"/>
  <c r="M174" i="8"/>
  <c r="N174" i="8" s="1"/>
  <c r="O174" i="8" s="1"/>
  <c r="R174" i="8" s="1"/>
  <c r="M106" i="8"/>
  <c r="N106" i="8" s="1"/>
  <c r="O106" i="8" s="1"/>
  <c r="R106" i="8" s="1"/>
  <c r="M38" i="8"/>
  <c r="N38" i="8" s="1"/>
  <c r="O38" i="8" s="1"/>
  <c r="R38" i="8" s="1"/>
  <c r="M265" i="8"/>
  <c r="N265" i="8" s="1"/>
  <c r="O265" i="8" s="1"/>
  <c r="R265" i="8" s="1"/>
  <c r="M165" i="8"/>
  <c r="N165" i="8" s="1"/>
  <c r="O165" i="8" s="1"/>
  <c r="R165" i="8" s="1"/>
  <c r="M69" i="8"/>
  <c r="N69" i="8" s="1"/>
  <c r="O69" i="8" s="1"/>
  <c r="R69" i="8" s="1"/>
  <c r="M607" i="8"/>
  <c r="N607" i="8" s="1"/>
  <c r="O607" i="8" s="1"/>
  <c r="R607" i="8" s="1"/>
  <c r="M575" i="8"/>
  <c r="N575" i="8" s="1"/>
  <c r="O575" i="8" s="1"/>
  <c r="R575" i="8" s="1"/>
  <c r="M543" i="8"/>
  <c r="N543" i="8" s="1"/>
  <c r="O543" i="8" s="1"/>
  <c r="R543" i="8" s="1"/>
  <c r="M511" i="8"/>
  <c r="N511" i="8" s="1"/>
  <c r="O511" i="8" s="1"/>
  <c r="R511" i="8" s="1"/>
  <c r="M479" i="8"/>
  <c r="N479" i="8" s="1"/>
  <c r="O479" i="8" s="1"/>
  <c r="R479" i="8" s="1"/>
  <c r="M447" i="8"/>
  <c r="N447" i="8" s="1"/>
  <c r="O447" i="8" s="1"/>
  <c r="R447" i="8" s="1"/>
  <c r="M415" i="8"/>
  <c r="N415" i="8" s="1"/>
  <c r="O415" i="8" s="1"/>
  <c r="R415" i="8" s="1"/>
  <c r="M383" i="8"/>
  <c r="N383" i="8" s="1"/>
  <c r="O383" i="8" s="1"/>
  <c r="R383" i="8" s="1"/>
  <c r="M351" i="8"/>
  <c r="N351" i="8" s="1"/>
  <c r="O351" i="8" s="1"/>
  <c r="R351" i="8" s="1"/>
  <c r="M319" i="8"/>
  <c r="N319" i="8" s="1"/>
  <c r="O319" i="8" s="1"/>
  <c r="R319" i="8" s="1"/>
  <c r="M287" i="8"/>
  <c r="N287" i="8" s="1"/>
  <c r="O287" i="8" s="1"/>
  <c r="R287" i="8" s="1"/>
  <c r="M255" i="8"/>
  <c r="N255" i="8" s="1"/>
  <c r="O255" i="8" s="1"/>
  <c r="R255" i="8" s="1"/>
  <c r="M223" i="8"/>
  <c r="N223" i="8" s="1"/>
  <c r="O223" i="8" s="1"/>
  <c r="R223" i="8" s="1"/>
  <c r="M191" i="8"/>
  <c r="N191" i="8" s="1"/>
  <c r="O191" i="8" s="1"/>
  <c r="R191" i="8" s="1"/>
  <c r="M159" i="8"/>
  <c r="N159" i="8" s="1"/>
  <c r="O159" i="8" s="1"/>
  <c r="R159" i="8" s="1"/>
  <c r="M127" i="8"/>
  <c r="N127" i="8" s="1"/>
  <c r="O127" i="8" s="1"/>
  <c r="R127" i="8" s="1"/>
  <c r="M95" i="8"/>
  <c r="N95" i="8" s="1"/>
  <c r="O95" i="8" s="1"/>
  <c r="R95" i="8" s="1"/>
  <c r="M63" i="8"/>
  <c r="N63" i="8" s="1"/>
  <c r="O63" i="8" s="1"/>
  <c r="R63" i="8" s="1"/>
  <c r="M31" i="8"/>
  <c r="N31" i="8" s="1"/>
  <c r="O31" i="8" s="1"/>
  <c r="R31" i="8" s="1"/>
  <c r="M829" i="8"/>
  <c r="N829" i="8" s="1"/>
  <c r="O829" i="8" s="1"/>
  <c r="R829" i="8" s="1"/>
  <c r="M729" i="8"/>
  <c r="N729" i="8" s="1"/>
  <c r="O729" i="8" s="1"/>
  <c r="R729" i="8" s="1"/>
  <c r="M633" i="8"/>
  <c r="N633" i="8" s="1"/>
  <c r="O633" i="8" s="1"/>
  <c r="R633" i="8" s="1"/>
  <c r="M529" i="8"/>
  <c r="N529" i="8" s="1"/>
  <c r="O529" i="8" s="1"/>
  <c r="R529" i="8" s="1"/>
  <c r="M437" i="8"/>
  <c r="N437" i="8" s="1"/>
  <c r="O437" i="8" s="1"/>
  <c r="R437" i="8" s="1"/>
  <c r="M337" i="8"/>
  <c r="N337" i="8" s="1"/>
  <c r="O337" i="8" s="1"/>
  <c r="R337" i="8" s="1"/>
  <c r="M241" i="8"/>
  <c r="N241" i="8" s="1"/>
  <c r="O241" i="8" s="1"/>
  <c r="R241" i="8" s="1"/>
  <c r="M145" i="8"/>
  <c r="N145" i="8" s="1"/>
  <c r="O145" i="8" s="1"/>
  <c r="R145" i="8" s="1"/>
  <c r="M57" i="8"/>
  <c r="N57" i="8" s="1"/>
  <c r="O57" i="8" s="1"/>
  <c r="R57" i="8" s="1"/>
  <c r="M854" i="8"/>
  <c r="N854" i="8" s="1"/>
  <c r="O854" i="8" s="1"/>
  <c r="R854" i="8" s="1"/>
  <c r="M822" i="8"/>
  <c r="N822" i="8" s="1"/>
  <c r="O822" i="8" s="1"/>
  <c r="R822" i="8" s="1"/>
  <c r="M790" i="8"/>
  <c r="N790" i="8" s="1"/>
  <c r="O790" i="8" s="1"/>
  <c r="R790" i="8" s="1"/>
  <c r="M758" i="8"/>
  <c r="N758" i="8" s="1"/>
  <c r="O758" i="8" s="1"/>
  <c r="R758" i="8" s="1"/>
  <c r="M726" i="8"/>
  <c r="N726" i="8" s="1"/>
  <c r="O726" i="8" s="1"/>
  <c r="R726" i="8" s="1"/>
  <c r="M694" i="8"/>
  <c r="N694" i="8" s="1"/>
  <c r="O694" i="8" s="1"/>
  <c r="R694" i="8" s="1"/>
  <c r="M662" i="8"/>
  <c r="N662" i="8" s="1"/>
  <c r="O662" i="8" s="1"/>
  <c r="R662" i="8" s="1"/>
  <c r="M630" i="8"/>
  <c r="N630" i="8" s="1"/>
  <c r="O630" i="8" s="1"/>
  <c r="R630" i="8" s="1"/>
  <c r="M598" i="8"/>
  <c r="N598" i="8" s="1"/>
  <c r="O598" i="8" s="1"/>
  <c r="R598" i="8" s="1"/>
  <c r="M566" i="8"/>
  <c r="N566" i="8" s="1"/>
  <c r="O566" i="8" s="1"/>
  <c r="R566" i="8" s="1"/>
  <c r="M534" i="8"/>
  <c r="N534" i="8" s="1"/>
  <c r="O534" i="8" s="1"/>
  <c r="R534" i="8" s="1"/>
  <c r="M502" i="8"/>
  <c r="N502" i="8" s="1"/>
  <c r="O502" i="8" s="1"/>
  <c r="R502" i="8" s="1"/>
  <c r="M470" i="8"/>
  <c r="N470" i="8" s="1"/>
  <c r="O470" i="8" s="1"/>
  <c r="R470" i="8" s="1"/>
  <c r="M438" i="8"/>
  <c r="N438" i="8" s="1"/>
  <c r="O438" i="8" s="1"/>
  <c r="R438" i="8" s="1"/>
  <c r="M406" i="8"/>
  <c r="N406" i="8" s="1"/>
  <c r="O406" i="8" s="1"/>
  <c r="R406" i="8" s="1"/>
  <c r="M374" i="8"/>
  <c r="N374" i="8" s="1"/>
  <c r="O374" i="8" s="1"/>
  <c r="R374" i="8" s="1"/>
  <c r="M338" i="8"/>
  <c r="N338" i="8" s="1"/>
  <c r="O338" i="8" s="1"/>
  <c r="R338" i="8" s="1"/>
  <c r="M306" i="8"/>
  <c r="N306" i="8" s="1"/>
  <c r="O306" i="8" s="1"/>
  <c r="R306" i="8" s="1"/>
  <c r="M270" i="8"/>
  <c r="N270" i="8" s="1"/>
  <c r="O270" i="8" s="1"/>
  <c r="R270" i="8" s="1"/>
  <c r="M238" i="8"/>
  <c r="N238" i="8" s="1"/>
  <c r="O238" i="8" s="1"/>
  <c r="R238" i="8" s="1"/>
  <c r="M202" i="8"/>
  <c r="N202" i="8" s="1"/>
  <c r="O202" i="8" s="1"/>
  <c r="R202" i="8" s="1"/>
  <c r="M170" i="8"/>
  <c r="N170" i="8" s="1"/>
  <c r="O170" i="8" s="1"/>
  <c r="R170" i="8" s="1"/>
  <c r="M134" i="8"/>
  <c r="N134" i="8" s="1"/>
  <c r="O134" i="8" s="1"/>
  <c r="R134" i="8" s="1"/>
  <c r="M102" i="8"/>
  <c r="N102" i="8" s="1"/>
  <c r="O102" i="8" s="1"/>
  <c r="R102" i="8" s="1"/>
  <c r="M66" i="8"/>
  <c r="N66" i="8" s="1"/>
  <c r="O66" i="8" s="1"/>
  <c r="R66" i="8" s="1"/>
  <c r="M34" i="8"/>
  <c r="N34" i="8" s="1"/>
  <c r="O34" i="8" s="1"/>
  <c r="R34" i="8" s="1"/>
  <c r="M821" i="8"/>
  <c r="N821" i="8" s="1"/>
  <c r="O821" i="8" s="1"/>
  <c r="R821" i="8" s="1"/>
  <c r="M721" i="8"/>
  <c r="N721" i="8" s="1"/>
  <c r="O721" i="8" s="1"/>
  <c r="R721" i="8" s="1"/>
  <c r="M345" i="8"/>
  <c r="N345" i="8" s="1"/>
  <c r="O345" i="8" s="1"/>
  <c r="R345" i="8" s="1"/>
  <c r="M33" i="8"/>
  <c r="N33" i="8" s="1"/>
  <c r="O33" i="8" s="1"/>
  <c r="R33" i="8" s="1"/>
  <c r="M780" i="8"/>
  <c r="N780" i="8" s="1"/>
  <c r="O780" i="8" s="1"/>
  <c r="R780" i="8" s="1"/>
  <c r="M652" i="8"/>
  <c r="N652" i="8" s="1"/>
  <c r="O652" i="8" s="1"/>
  <c r="R652" i="8" s="1"/>
  <c r="M492" i="8"/>
  <c r="N492" i="8" s="1"/>
  <c r="O492" i="8" s="1"/>
  <c r="R492" i="8" s="1"/>
  <c r="M364" i="8"/>
  <c r="N364" i="8" s="1"/>
  <c r="O364" i="8" s="1"/>
  <c r="R364" i="8" s="1"/>
  <c r="M268" i="8"/>
  <c r="N268" i="8" s="1"/>
  <c r="O268" i="8" s="1"/>
  <c r="R268" i="8" s="1"/>
  <c r="M172" i="8"/>
  <c r="N172" i="8" s="1"/>
  <c r="O172" i="8" s="1"/>
  <c r="R172" i="8" s="1"/>
  <c r="M76" i="8"/>
  <c r="N76" i="8" s="1"/>
  <c r="O76" i="8" s="1"/>
  <c r="R76" i="8" s="1"/>
  <c r="M725" i="8"/>
  <c r="N725" i="8" s="1"/>
  <c r="O725" i="8" s="1"/>
  <c r="R725" i="8" s="1"/>
  <c r="M433" i="8"/>
  <c r="N433" i="8" s="1"/>
  <c r="O433" i="8" s="1"/>
  <c r="R433" i="8" s="1"/>
  <c r="M309" i="8"/>
  <c r="N309" i="8" s="1"/>
  <c r="O309" i="8" s="1"/>
  <c r="R309" i="8" s="1"/>
  <c r="M864" i="8"/>
  <c r="N864" i="8" s="1"/>
  <c r="O864" i="8" s="1"/>
  <c r="R864" i="8" s="1"/>
  <c r="M736" i="8"/>
  <c r="N736" i="8" s="1"/>
  <c r="O736" i="8" s="1"/>
  <c r="R736" i="8" s="1"/>
  <c r="M640" i="8"/>
  <c r="N640" i="8" s="1"/>
  <c r="O640" i="8" s="1"/>
  <c r="R640" i="8" s="1"/>
  <c r="M520" i="8"/>
  <c r="N520" i="8" s="1"/>
  <c r="O520" i="8" s="1"/>
  <c r="R520" i="8" s="1"/>
  <c r="M392" i="8"/>
  <c r="N392" i="8" s="1"/>
  <c r="O392" i="8" s="1"/>
  <c r="R392" i="8" s="1"/>
  <c r="M541" i="8"/>
  <c r="N541" i="8" s="1"/>
  <c r="O541" i="8" s="1"/>
  <c r="R541" i="8" s="1"/>
  <c r="M810" i="8"/>
  <c r="N810" i="8" s="1"/>
  <c r="O810" i="8" s="1"/>
  <c r="R810" i="8" s="1"/>
  <c r="M248" i="8"/>
  <c r="N248" i="8" s="1"/>
  <c r="O248" i="8" s="1"/>
  <c r="R248" i="8" s="1"/>
  <c r="M152" i="8"/>
  <c r="N152" i="8" s="1"/>
  <c r="O152" i="8" s="1"/>
  <c r="R152" i="8" s="1"/>
  <c r="M56" i="8"/>
  <c r="N56" i="8" s="1"/>
  <c r="O56" i="8" s="1"/>
  <c r="R56" i="8" s="1"/>
  <c r="M693" i="8"/>
  <c r="N693" i="8" s="1"/>
  <c r="O693" i="8" s="1"/>
  <c r="R693" i="8" s="1"/>
  <c r="M397" i="8"/>
  <c r="N397" i="8" s="1"/>
  <c r="O397" i="8" s="1"/>
  <c r="R397" i="8" s="1"/>
  <c r="M25" i="8"/>
  <c r="N25" i="8" s="1"/>
  <c r="O25" i="8" s="1"/>
  <c r="R25" i="8" s="1"/>
  <c r="M491" i="8"/>
  <c r="N491" i="8" s="1"/>
  <c r="O491" i="8" s="1"/>
  <c r="R491" i="8" s="1"/>
  <c r="M395" i="8"/>
  <c r="N395" i="8" s="1"/>
  <c r="O395" i="8" s="1"/>
  <c r="R395" i="8" s="1"/>
  <c r="M299" i="8"/>
  <c r="N299" i="8" s="1"/>
  <c r="O299" i="8" s="1"/>
  <c r="R299" i="8" s="1"/>
  <c r="M203" i="8"/>
  <c r="N203" i="8" s="1"/>
  <c r="O203" i="8" s="1"/>
  <c r="R203" i="8" s="1"/>
  <c r="M107" i="8"/>
  <c r="N107" i="8" s="1"/>
  <c r="O107" i="8" s="1"/>
  <c r="R107" i="8" s="1"/>
  <c r="M817" i="8"/>
  <c r="N817" i="8" s="1"/>
  <c r="O817" i="8" s="1"/>
  <c r="R817" i="8" s="1"/>
  <c r="M133" i="8"/>
  <c r="N133" i="8" s="1"/>
  <c r="O133" i="8" s="1"/>
  <c r="R133" i="8" s="1"/>
  <c r="M730" i="8"/>
  <c r="N730" i="8" s="1"/>
  <c r="O730" i="8" s="1"/>
  <c r="R730" i="8" s="1"/>
  <c r="M562" i="8"/>
  <c r="N562" i="8" s="1"/>
  <c r="O562" i="8" s="1"/>
  <c r="R562" i="8" s="1"/>
  <c r="M370" i="8"/>
  <c r="N370" i="8" s="1"/>
  <c r="O370" i="8" s="1"/>
  <c r="R370" i="8" s="1"/>
  <c r="M166" i="8"/>
  <c r="N166" i="8" s="1"/>
  <c r="O166" i="8" s="1"/>
  <c r="R166" i="8" s="1"/>
  <c r="M674" i="8"/>
  <c r="N674" i="8" s="1"/>
  <c r="O674" i="8" s="1"/>
  <c r="R674" i="8" s="1"/>
  <c r="M410" i="8"/>
  <c r="N410" i="8" s="1"/>
  <c r="O410" i="8" s="1"/>
  <c r="R410" i="8" s="1"/>
  <c r="M138" i="8"/>
  <c r="N138" i="8" s="1"/>
  <c r="O138" i="8" s="1"/>
  <c r="R138" i="8" s="1"/>
  <c r="M217" i="8"/>
  <c r="N217" i="8" s="1"/>
  <c r="O217" i="8" s="1"/>
  <c r="R217" i="8" s="1"/>
  <c r="M591" i="8"/>
  <c r="N591" i="8" s="1"/>
  <c r="O591" i="8" s="1"/>
  <c r="R591" i="8" s="1"/>
  <c r="M495" i="8"/>
  <c r="N495" i="8" s="1"/>
  <c r="O495" i="8" s="1"/>
  <c r="R495" i="8" s="1"/>
  <c r="M399" i="8"/>
  <c r="N399" i="8" s="1"/>
  <c r="O399" i="8" s="1"/>
  <c r="R399" i="8" s="1"/>
  <c r="M303" i="8"/>
  <c r="N303" i="8" s="1"/>
  <c r="O303" i="8" s="1"/>
  <c r="R303" i="8" s="1"/>
  <c r="M143" i="8"/>
  <c r="N143" i="8" s="1"/>
  <c r="O143" i="8" s="1"/>
  <c r="R143" i="8" s="1"/>
  <c r="M47" i="8"/>
  <c r="N47" i="8" s="1"/>
  <c r="O47" i="8" s="1"/>
  <c r="R47" i="8" s="1"/>
  <c r="M681" i="8"/>
  <c r="N681" i="8" s="1"/>
  <c r="O681" i="8" s="1"/>
  <c r="R681" i="8" s="1"/>
  <c r="M389" i="8"/>
  <c r="N389" i="8" s="1"/>
  <c r="O389" i="8" s="1"/>
  <c r="R389" i="8" s="1"/>
  <c r="M97" i="8"/>
  <c r="N97" i="8" s="1"/>
  <c r="O97" i="8" s="1"/>
  <c r="R97" i="8" s="1"/>
  <c r="M806" i="8"/>
  <c r="N806" i="8" s="1"/>
  <c r="O806" i="8" s="1"/>
  <c r="R806" i="8" s="1"/>
  <c r="M710" i="8"/>
  <c r="N710" i="8" s="1"/>
  <c r="O710" i="8" s="1"/>
  <c r="R710" i="8" s="1"/>
  <c r="M582" i="8"/>
  <c r="N582" i="8" s="1"/>
  <c r="O582" i="8" s="1"/>
  <c r="R582" i="8" s="1"/>
  <c r="M454" i="8"/>
  <c r="N454" i="8" s="1"/>
  <c r="O454" i="8" s="1"/>
  <c r="R454" i="8" s="1"/>
  <c r="M358" i="8"/>
  <c r="N358" i="8" s="1"/>
  <c r="O358" i="8" s="1"/>
  <c r="R358" i="8" s="1"/>
  <c r="M254" i="8"/>
  <c r="N254" i="8" s="1"/>
  <c r="O254" i="8" s="1"/>
  <c r="R254" i="8" s="1"/>
  <c r="M154" i="8"/>
  <c r="N154" i="8" s="1"/>
  <c r="O154" i="8" s="1"/>
  <c r="R154" i="8" s="1"/>
  <c r="M50" i="8"/>
  <c r="N50" i="8" s="1"/>
  <c r="O50" i="8" s="1"/>
  <c r="R50" i="8" s="1"/>
  <c r="M845" i="8"/>
  <c r="N845" i="8" s="1"/>
  <c r="O845" i="8" s="1"/>
  <c r="R845" i="8" s="1"/>
  <c r="M749" i="8"/>
  <c r="N749" i="8" s="1"/>
  <c r="O749" i="8" s="1"/>
  <c r="R749" i="8" s="1"/>
  <c r="M661" i="8"/>
  <c r="N661" i="8" s="1"/>
  <c r="O661" i="8" s="1"/>
  <c r="R661" i="8" s="1"/>
  <c r="M833" i="8"/>
  <c r="N833" i="8" s="1"/>
  <c r="O833" i="8" s="1"/>
  <c r="R833" i="8" s="1"/>
  <c r="M737" i="8"/>
  <c r="N737" i="8" s="1"/>
  <c r="O737" i="8" s="1"/>
  <c r="R737" i="8" s="1"/>
  <c r="M649" i="8"/>
  <c r="N649" i="8" s="1"/>
  <c r="O649" i="8" s="1"/>
  <c r="R649" i="8" s="1"/>
  <c r="M553" i="8"/>
  <c r="N553" i="8" s="1"/>
  <c r="O553" i="8" s="1"/>
  <c r="R553" i="8" s="1"/>
  <c r="M465" i="8"/>
  <c r="N465" i="8" s="1"/>
  <c r="O465" i="8" s="1"/>
  <c r="R465" i="8" s="1"/>
  <c r="M369" i="8"/>
  <c r="N369" i="8" s="1"/>
  <c r="O369" i="8" s="1"/>
  <c r="R369" i="8" s="1"/>
  <c r="M281" i="8"/>
  <c r="N281" i="8" s="1"/>
  <c r="O281" i="8" s="1"/>
  <c r="R281" i="8" s="1"/>
  <c r="M185" i="8"/>
  <c r="N185" i="8" s="1"/>
  <c r="O185" i="8" s="1"/>
  <c r="R185" i="8" s="1"/>
  <c r="M89" i="8"/>
  <c r="N89" i="8" s="1"/>
  <c r="O89" i="8" s="1"/>
  <c r="R89" i="8" s="1"/>
  <c r="M852" i="8"/>
  <c r="N852" i="8" s="1"/>
  <c r="O852" i="8" s="1"/>
  <c r="R852" i="8" s="1"/>
  <c r="M820" i="8"/>
  <c r="N820" i="8" s="1"/>
  <c r="O820" i="8" s="1"/>
  <c r="R820" i="8" s="1"/>
  <c r="M788" i="8"/>
  <c r="N788" i="8" s="1"/>
  <c r="O788" i="8" s="1"/>
  <c r="R788" i="8" s="1"/>
  <c r="M756" i="8"/>
  <c r="N756" i="8" s="1"/>
  <c r="O756" i="8" s="1"/>
  <c r="R756" i="8" s="1"/>
  <c r="M724" i="8"/>
  <c r="N724" i="8" s="1"/>
  <c r="O724" i="8" s="1"/>
  <c r="R724" i="8" s="1"/>
  <c r="M692" i="8"/>
  <c r="N692" i="8" s="1"/>
  <c r="O692" i="8" s="1"/>
  <c r="R692" i="8" s="1"/>
  <c r="M660" i="8"/>
  <c r="N660" i="8" s="1"/>
  <c r="O660" i="8" s="1"/>
  <c r="R660" i="8" s="1"/>
  <c r="M628" i="8"/>
  <c r="N628" i="8" s="1"/>
  <c r="O628" i="8" s="1"/>
  <c r="R628" i="8" s="1"/>
  <c r="M588" i="8"/>
  <c r="N588" i="8" s="1"/>
  <c r="O588" i="8" s="1"/>
  <c r="R588" i="8" s="1"/>
  <c r="M544" i="8"/>
  <c r="N544" i="8" s="1"/>
  <c r="O544" i="8" s="1"/>
  <c r="R544" i="8" s="1"/>
  <c r="M504" i="8"/>
  <c r="N504" i="8" s="1"/>
  <c r="O504" i="8" s="1"/>
  <c r="R504" i="8" s="1"/>
  <c r="M460" i="8"/>
  <c r="N460" i="8" s="1"/>
  <c r="O460" i="8" s="1"/>
  <c r="R460" i="8" s="1"/>
  <c r="M416" i="8"/>
  <c r="N416" i="8" s="1"/>
  <c r="O416" i="8" s="1"/>
  <c r="R416" i="8" s="1"/>
  <c r="M376" i="8"/>
  <c r="N376" i="8" s="1"/>
  <c r="O376" i="8" s="1"/>
  <c r="R376" i="8" s="1"/>
  <c r="M340" i="8"/>
  <c r="N340" i="8" s="1"/>
  <c r="O340" i="8" s="1"/>
  <c r="R340" i="8" s="1"/>
  <c r="M308" i="8"/>
  <c r="N308" i="8" s="1"/>
  <c r="O308" i="8" s="1"/>
  <c r="R308" i="8" s="1"/>
  <c r="M276" i="8"/>
  <c r="N276" i="8" s="1"/>
  <c r="O276" i="8" s="1"/>
  <c r="R276" i="8" s="1"/>
  <c r="M244" i="8"/>
  <c r="N244" i="8" s="1"/>
  <c r="O244" i="8" s="1"/>
  <c r="R244" i="8" s="1"/>
  <c r="M212" i="8"/>
  <c r="N212" i="8" s="1"/>
  <c r="O212" i="8" s="1"/>
  <c r="R212" i="8" s="1"/>
  <c r="M180" i="8"/>
  <c r="N180" i="8" s="1"/>
  <c r="O180" i="8" s="1"/>
  <c r="R180" i="8" s="1"/>
  <c r="M148" i="8"/>
  <c r="N148" i="8" s="1"/>
  <c r="O148" i="8" s="1"/>
  <c r="R148" i="8" s="1"/>
  <c r="M116" i="8"/>
  <c r="N116" i="8" s="1"/>
  <c r="O116" i="8" s="1"/>
  <c r="R116" i="8" s="1"/>
  <c r="M84" i="8"/>
  <c r="N84" i="8" s="1"/>
  <c r="O84" i="8" s="1"/>
  <c r="R84" i="8" s="1"/>
  <c r="M52" i="8"/>
  <c r="N52" i="8" s="1"/>
  <c r="O52" i="8" s="1"/>
  <c r="R52" i="8" s="1"/>
  <c r="M853" i="8"/>
  <c r="N853" i="8" s="1"/>
  <c r="O853" i="8" s="1"/>
  <c r="R853" i="8" s="1"/>
  <c r="M753" i="8"/>
  <c r="N753" i="8" s="1"/>
  <c r="O753" i="8" s="1"/>
  <c r="R753" i="8" s="1"/>
  <c r="M653" i="8"/>
  <c r="N653" i="8" s="1"/>
  <c r="O653" i="8" s="1"/>
  <c r="R653" i="8" s="1"/>
  <c r="M561" i="8"/>
  <c r="N561" i="8" s="1"/>
  <c r="O561" i="8" s="1"/>
  <c r="R561" i="8" s="1"/>
  <c r="M457" i="8"/>
  <c r="N457" i="8" s="1"/>
  <c r="O457" i="8" s="1"/>
  <c r="R457" i="8" s="1"/>
  <c r="M361" i="8"/>
  <c r="N361" i="8" s="1"/>
  <c r="O361" i="8" s="1"/>
  <c r="R361" i="8" s="1"/>
  <c r="M525" i="8"/>
  <c r="N525" i="8" s="1"/>
  <c r="O525" i="8" s="1"/>
  <c r="R525" i="8" s="1"/>
  <c r="M429" i="8"/>
  <c r="N429" i="8" s="1"/>
  <c r="O429" i="8" s="1"/>
  <c r="R429" i="8" s="1"/>
  <c r="M333" i="8"/>
  <c r="N333" i="8" s="1"/>
  <c r="O333" i="8" s="1"/>
  <c r="R333" i="8" s="1"/>
  <c r="M245" i="8"/>
  <c r="N245" i="8" s="1"/>
  <c r="O245" i="8" s="1"/>
  <c r="R245" i="8" s="1"/>
  <c r="M149" i="8"/>
  <c r="N149" i="8" s="1"/>
  <c r="O149" i="8" s="1"/>
  <c r="R149" i="8" s="1"/>
  <c r="M872" i="8"/>
  <c r="N872" i="8" s="1"/>
  <c r="O872" i="8" s="1"/>
  <c r="R872" i="8" s="1"/>
  <c r="M840" i="8"/>
  <c r="N840" i="8" s="1"/>
  <c r="O840" i="8" s="1"/>
  <c r="R840" i="8" s="1"/>
  <c r="M808" i="8"/>
  <c r="N808" i="8" s="1"/>
  <c r="O808" i="8" s="1"/>
  <c r="R808" i="8" s="1"/>
  <c r="M776" i="8"/>
  <c r="N776" i="8" s="1"/>
  <c r="O776" i="8" s="1"/>
  <c r="R776" i="8" s="1"/>
  <c r="M744" i="8"/>
  <c r="N744" i="8" s="1"/>
  <c r="O744" i="8" s="1"/>
  <c r="R744" i="8" s="1"/>
  <c r="M712" i="8"/>
  <c r="N712" i="8" s="1"/>
  <c r="O712" i="8" s="1"/>
  <c r="R712" i="8" s="1"/>
  <c r="M680" i="8"/>
  <c r="N680" i="8" s="1"/>
  <c r="O680" i="8" s="1"/>
  <c r="R680" i="8" s="1"/>
  <c r="M648" i="8"/>
  <c r="N648" i="8" s="1"/>
  <c r="O648" i="8" s="1"/>
  <c r="R648" i="8" s="1"/>
  <c r="M616" i="8"/>
  <c r="N616" i="8" s="1"/>
  <c r="O616" i="8" s="1"/>
  <c r="R616" i="8" s="1"/>
  <c r="M572" i="8"/>
  <c r="N572" i="8" s="1"/>
  <c r="O572" i="8" s="1"/>
  <c r="R572" i="8" s="1"/>
  <c r="M528" i="8"/>
  <c r="N528" i="8" s="1"/>
  <c r="O528" i="8" s="1"/>
  <c r="R528" i="8" s="1"/>
  <c r="M488" i="8"/>
  <c r="N488" i="8" s="1"/>
  <c r="O488" i="8" s="1"/>
  <c r="R488" i="8" s="1"/>
  <c r="M444" i="8"/>
  <c r="N444" i="8" s="1"/>
  <c r="O444" i="8" s="1"/>
  <c r="R444" i="8" s="1"/>
  <c r="M400" i="8"/>
  <c r="N400" i="8" s="1"/>
  <c r="O400" i="8" s="1"/>
  <c r="R400" i="8" s="1"/>
  <c r="M360" i="8"/>
  <c r="N360" i="8" s="1"/>
  <c r="O360" i="8" s="1"/>
  <c r="R360" i="8" s="1"/>
  <c r="M328" i="8"/>
  <c r="N328" i="8" s="1"/>
  <c r="O328" i="8" s="1"/>
  <c r="R328" i="8" s="1"/>
  <c r="M741" i="8"/>
  <c r="N741" i="8" s="1"/>
  <c r="O741" i="8" s="1"/>
  <c r="R741" i="8" s="1"/>
  <c r="M569" i="8"/>
  <c r="N569" i="8" s="1"/>
  <c r="O569" i="8" s="1"/>
  <c r="R569" i="8" s="1"/>
  <c r="M401" i="8"/>
  <c r="N401" i="8" s="1"/>
  <c r="O401" i="8" s="1"/>
  <c r="R401" i="8" s="1"/>
  <c r="M253" i="8"/>
  <c r="N253" i="8" s="1"/>
  <c r="O253" i="8" s="1"/>
  <c r="R253" i="8" s="1"/>
  <c r="M65" i="8"/>
  <c r="N65" i="8" s="1"/>
  <c r="O65" i="8" s="1"/>
  <c r="R65" i="8" s="1"/>
  <c r="M826" i="8"/>
  <c r="N826" i="8" s="1"/>
  <c r="O826" i="8" s="1"/>
  <c r="R826" i="8" s="1"/>
  <c r="M762" i="8"/>
  <c r="N762" i="8" s="1"/>
  <c r="O762" i="8" s="1"/>
  <c r="R762" i="8" s="1"/>
  <c r="M288" i="8"/>
  <c r="N288" i="8" s="1"/>
  <c r="O288" i="8" s="1"/>
  <c r="R288" i="8" s="1"/>
  <c r="M256" i="8"/>
  <c r="N256" i="8" s="1"/>
  <c r="O256" i="8" s="1"/>
  <c r="R256" i="8" s="1"/>
  <c r="M224" i="8"/>
  <c r="N224" i="8" s="1"/>
  <c r="O224" i="8" s="1"/>
  <c r="R224" i="8" s="1"/>
  <c r="M192" i="8"/>
  <c r="N192" i="8" s="1"/>
  <c r="O192" i="8" s="1"/>
  <c r="R192" i="8" s="1"/>
  <c r="M160" i="8"/>
  <c r="N160" i="8" s="1"/>
  <c r="O160" i="8" s="1"/>
  <c r="R160" i="8" s="1"/>
  <c r="M128" i="8"/>
  <c r="N128" i="8" s="1"/>
  <c r="O128" i="8" s="1"/>
  <c r="R128" i="8" s="1"/>
  <c r="M96" i="8"/>
  <c r="N96" i="8" s="1"/>
  <c r="O96" i="8" s="1"/>
  <c r="R96" i="8" s="1"/>
  <c r="M64" i="8"/>
  <c r="N64" i="8" s="1"/>
  <c r="O64" i="8" s="1"/>
  <c r="R64" i="8" s="1"/>
  <c r="M32" i="8"/>
  <c r="N32" i="8" s="1"/>
  <c r="O32" i="8" s="1"/>
  <c r="R32" i="8" s="1"/>
  <c r="M813" i="8"/>
  <c r="N813" i="8" s="1"/>
  <c r="O813" i="8" s="1"/>
  <c r="R813" i="8" s="1"/>
  <c r="M713" i="8"/>
  <c r="N713" i="8" s="1"/>
  <c r="O713" i="8" s="1"/>
  <c r="R713" i="8" s="1"/>
  <c r="M617" i="8"/>
  <c r="N617" i="8" s="1"/>
  <c r="O617" i="8" s="1"/>
  <c r="R617" i="8" s="1"/>
  <c r="M521" i="8"/>
  <c r="N521" i="8" s="1"/>
  <c r="O521" i="8" s="1"/>
  <c r="R521" i="8" s="1"/>
  <c r="M421" i="8"/>
  <c r="N421" i="8" s="1"/>
  <c r="O421" i="8" s="1"/>
  <c r="R421" i="8" s="1"/>
  <c r="M329" i="8"/>
  <c r="N329" i="8" s="1"/>
  <c r="O329" i="8" s="1"/>
  <c r="R329" i="8" s="1"/>
  <c r="M229" i="8"/>
  <c r="N229" i="8" s="1"/>
  <c r="O229" i="8" s="1"/>
  <c r="R229" i="8" s="1"/>
  <c r="M129" i="8"/>
  <c r="N129" i="8" s="1"/>
  <c r="O129" i="8" s="1"/>
  <c r="R129" i="8" s="1"/>
  <c r="M45" i="8"/>
  <c r="N45" i="8" s="1"/>
  <c r="O45" i="8" s="1"/>
  <c r="R45" i="8" s="1"/>
  <c r="M595" i="8"/>
  <c r="N595" i="8" s="1"/>
  <c r="O595" i="8" s="1"/>
  <c r="R595" i="8" s="1"/>
  <c r="M563" i="8"/>
  <c r="N563" i="8" s="1"/>
  <c r="O563" i="8" s="1"/>
  <c r="R563" i="8" s="1"/>
  <c r="M531" i="8"/>
  <c r="N531" i="8" s="1"/>
  <c r="O531" i="8" s="1"/>
  <c r="R531" i="8" s="1"/>
  <c r="M499" i="8"/>
  <c r="N499" i="8" s="1"/>
  <c r="O499" i="8" s="1"/>
  <c r="R499" i="8" s="1"/>
  <c r="M467" i="8"/>
  <c r="N467" i="8" s="1"/>
  <c r="O467" i="8" s="1"/>
  <c r="R467" i="8" s="1"/>
  <c r="M435" i="8"/>
  <c r="N435" i="8" s="1"/>
  <c r="O435" i="8" s="1"/>
  <c r="R435" i="8" s="1"/>
  <c r="M403" i="8"/>
  <c r="N403" i="8" s="1"/>
  <c r="O403" i="8" s="1"/>
  <c r="R403" i="8" s="1"/>
  <c r="M371" i="8"/>
  <c r="N371" i="8" s="1"/>
  <c r="O371" i="8" s="1"/>
  <c r="R371" i="8" s="1"/>
  <c r="M339" i="8"/>
  <c r="N339" i="8" s="1"/>
  <c r="O339" i="8" s="1"/>
  <c r="R339" i="8" s="1"/>
  <c r="M307" i="8"/>
  <c r="N307" i="8" s="1"/>
  <c r="O307" i="8" s="1"/>
  <c r="R307" i="8" s="1"/>
  <c r="M275" i="8"/>
  <c r="N275" i="8" s="1"/>
  <c r="O275" i="8" s="1"/>
  <c r="R275" i="8" s="1"/>
  <c r="M243" i="8"/>
  <c r="N243" i="8" s="1"/>
  <c r="O243" i="8" s="1"/>
  <c r="R243" i="8" s="1"/>
  <c r="M211" i="8"/>
  <c r="N211" i="8" s="1"/>
  <c r="O211" i="8" s="1"/>
  <c r="R211" i="8" s="1"/>
  <c r="M179" i="8"/>
  <c r="N179" i="8" s="1"/>
  <c r="O179" i="8" s="1"/>
  <c r="R179" i="8" s="1"/>
  <c r="M147" i="8"/>
  <c r="N147" i="8" s="1"/>
  <c r="O147" i="8" s="1"/>
  <c r="R147" i="8" s="1"/>
  <c r="M115" i="8"/>
  <c r="N115" i="8" s="1"/>
  <c r="O115" i="8" s="1"/>
  <c r="R115" i="8" s="1"/>
  <c r="M83" i="8"/>
  <c r="N83" i="8" s="1"/>
  <c r="O83" i="8" s="1"/>
  <c r="R83" i="8" s="1"/>
  <c r="M51" i="8"/>
  <c r="N51" i="8" s="1"/>
  <c r="O51" i="8" s="1"/>
  <c r="R51" i="8" s="1"/>
  <c r="M861" i="8"/>
  <c r="N861" i="8" s="1"/>
  <c r="O861" i="8" s="1"/>
  <c r="R861" i="8" s="1"/>
  <c r="M645" i="8"/>
  <c r="N645" i="8" s="1"/>
  <c r="O645" i="8" s="1"/>
  <c r="R645" i="8" s="1"/>
  <c r="M425" i="8"/>
  <c r="N425" i="8" s="1"/>
  <c r="O425" i="8" s="1"/>
  <c r="R425" i="8" s="1"/>
  <c r="M181" i="8"/>
  <c r="N181" i="8" s="1"/>
  <c r="O181" i="8" s="1"/>
  <c r="R181" i="8" s="1"/>
  <c r="M866" i="8"/>
  <c r="N866" i="8" s="1"/>
  <c r="O866" i="8" s="1"/>
  <c r="R866" i="8" s="1"/>
  <c r="M802" i="8"/>
  <c r="N802" i="8" s="1"/>
  <c r="O802" i="8" s="1"/>
  <c r="R802" i="8" s="1"/>
  <c r="M738" i="8"/>
  <c r="N738" i="8" s="1"/>
  <c r="O738" i="8" s="1"/>
  <c r="R738" i="8" s="1"/>
  <c r="M698" i="8"/>
  <c r="N698" i="8" s="1"/>
  <c r="O698" i="8" s="1"/>
  <c r="R698" i="8" s="1"/>
  <c r="M634" i="8"/>
  <c r="N634" i="8" s="1"/>
  <c r="O634" i="8" s="1"/>
  <c r="R634" i="8" s="1"/>
  <c r="M570" i="8"/>
  <c r="N570" i="8" s="1"/>
  <c r="O570" i="8" s="1"/>
  <c r="R570" i="8" s="1"/>
  <c r="M514" i="8"/>
  <c r="N514" i="8" s="1"/>
  <c r="O514" i="8" s="1"/>
  <c r="R514" i="8" s="1"/>
  <c r="M450" i="8"/>
  <c r="N450" i="8" s="1"/>
  <c r="O450" i="8" s="1"/>
  <c r="R450" i="8" s="1"/>
  <c r="M386" i="8"/>
  <c r="N386" i="8" s="1"/>
  <c r="O386" i="8" s="1"/>
  <c r="R386" i="8" s="1"/>
  <c r="M318" i="8"/>
  <c r="N318" i="8" s="1"/>
  <c r="O318" i="8" s="1"/>
  <c r="R318" i="8" s="1"/>
  <c r="M250" i="8"/>
  <c r="N250" i="8" s="1"/>
  <c r="O250" i="8" s="1"/>
  <c r="R250" i="8" s="1"/>
  <c r="M182" i="8"/>
  <c r="N182" i="8" s="1"/>
  <c r="O182" i="8" s="1"/>
  <c r="R182" i="8" s="1"/>
  <c r="M114" i="8"/>
  <c r="N114" i="8" s="1"/>
  <c r="O114" i="8" s="1"/>
  <c r="R114" i="8" s="1"/>
  <c r="M46" i="8"/>
  <c r="N46" i="8" s="1"/>
  <c r="O46" i="8" s="1"/>
  <c r="R46" i="8" s="1"/>
  <c r="M690" i="8"/>
  <c r="N690" i="8" s="1"/>
  <c r="O690" i="8" s="1"/>
  <c r="R690" i="8" s="1"/>
  <c r="M626" i="8"/>
  <c r="N626" i="8" s="1"/>
  <c r="O626" i="8" s="1"/>
  <c r="R626" i="8" s="1"/>
  <c r="M554" i="8"/>
  <c r="N554" i="8" s="1"/>
  <c r="O554" i="8" s="1"/>
  <c r="R554" i="8" s="1"/>
  <c r="M490" i="8"/>
  <c r="N490" i="8" s="1"/>
  <c r="O490" i="8" s="1"/>
  <c r="R490" i="8" s="1"/>
  <c r="M426" i="8"/>
  <c r="N426" i="8" s="1"/>
  <c r="O426" i="8" s="1"/>
  <c r="R426" i="8" s="1"/>
  <c r="M362" i="8"/>
  <c r="N362" i="8" s="1"/>
  <c r="O362" i="8" s="1"/>
  <c r="R362" i="8" s="1"/>
  <c r="M294" i="8"/>
  <c r="N294" i="8" s="1"/>
  <c r="O294" i="8" s="1"/>
  <c r="R294" i="8" s="1"/>
  <c r="M226" i="8"/>
  <c r="N226" i="8" s="1"/>
  <c r="O226" i="8" s="1"/>
  <c r="R226" i="8" s="1"/>
  <c r="M158" i="8"/>
  <c r="N158" i="8" s="1"/>
  <c r="O158" i="8" s="1"/>
  <c r="R158" i="8" s="1"/>
  <c r="M90" i="8"/>
  <c r="N90" i="8" s="1"/>
  <c r="O90" i="8" s="1"/>
  <c r="R90" i="8" s="1"/>
  <c r="M341" i="8"/>
  <c r="N341" i="8" s="1"/>
  <c r="O341" i="8" s="1"/>
  <c r="R341" i="8" s="1"/>
  <c r="M237" i="8"/>
  <c r="N237" i="8" s="1"/>
  <c r="O237" i="8" s="1"/>
  <c r="R237" i="8" s="1"/>
  <c r="M141" i="8"/>
  <c r="N141" i="8" s="1"/>
  <c r="O141" i="8" s="1"/>
  <c r="R141" i="8" s="1"/>
  <c r="M53" i="8"/>
  <c r="N53" i="8" s="1"/>
  <c r="O53" i="8" s="1"/>
  <c r="R53" i="8" s="1"/>
  <c r="M599" i="8"/>
  <c r="N599" i="8" s="1"/>
  <c r="O599" i="8" s="1"/>
  <c r="R599" i="8" s="1"/>
  <c r="M567" i="8"/>
  <c r="N567" i="8" s="1"/>
  <c r="O567" i="8" s="1"/>
  <c r="R567" i="8" s="1"/>
  <c r="M535" i="8"/>
  <c r="N535" i="8" s="1"/>
  <c r="O535" i="8" s="1"/>
  <c r="R535" i="8" s="1"/>
  <c r="M503" i="8"/>
  <c r="N503" i="8" s="1"/>
  <c r="O503" i="8" s="1"/>
  <c r="R503" i="8" s="1"/>
  <c r="M471" i="8"/>
  <c r="N471" i="8" s="1"/>
  <c r="O471" i="8" s="1"/>
  <c r="R471" i="8" s="1"/>
  <c r="M439" i="8"/>
  <c r="N439" i="8" s="1"/>
  <c r="O439" i="8" s="1"/>
  <c r="R439" i="8" s="1"/>
  <c r="M407" i="8"/>
  <c r="N407" i="8" s="1"/>
  <c r="O407" i="8" s="1"/>
  <c r="R407" i="8" s="1"/>
  <c r="M375" i="8"/>
  <c r="N375" i="8" s="1"/>
  <c r="O375" i="8" s="1"/>
  <c r="R375" i="8" s="1"/>
  <c r="M343" i="8"/>
  <c r="N343" i="8" s="1"/>
  <c r="O343" i="8" s="1"/>
  <c r="R343" i="8" s="1"/>
  <c r="M311" i="8"/>
  <c r="N311" i="8" s="1"/>
  <c r="O311" i="8" s="1"/>
  <c r="R311" i="8" s="1"/>
  <c r="M279" i="8"/>
  <c r="N279" i="8" s="1"/>
  <c r="O279" i="8" s="1"/>
  <c r="R279" i="8" s="1"/>
  <c r="M247" i="8"/>
  <c r="N247" i="8" s="1"/>
  <c r="O247" i="8" s="1"/>
  <c r="R247" i="8" s="1"/>
  <c r="M215" i="8"/>
  <c r="N215" i="8" s="1"/>
  <c r="O215" i="8" s="1"/>
  <c r="R215" i="8" s="1"/>
  <c r="M183" i="8"/>
  <c r="N183" i="8" s="1"/>
  <c r="O183" i="8" s="1"/>
  <c r="R183" i="8" s="1"/>
  <c r="M151" i="8"/>
  <c r="N151" i="8" s="1"/>
  <c r="O151" i="8" s="1"/>
  <c r="R151" i="8" s="1"/>
  <c r="M119" i="8"/>
  <c r="N119" i="8" s="1"/>
  <c r="O119" i="8" s="1"/>
  <c r="R119" i="8" s="1"/>
  <c r="M87" i="8"/>
  <c r="N87" i="8" s="1"/>
  <c r="O87" i="8" s="1"/>
  <c r="R87" i="8" s="1"/>
  <c r="M55" i="8"/>
  <c r="N55" i="8" s="1"/>
  <c r="O55" i="8" s="1"/>
  <c r="R55" i="8" s="1"/>
  <c r="M23" i="8"/>
  <c r="N23" i="8" s="1"/>
  <c r="O23" i="8" s="1"/>
  <c r="R23" i="8" s="1"/>
  <c r="M801" i="8"/>
  <c r="N801" i="8" s="1"/>
  <c r="O801" i="8" s="1"/>
  <c r="R801" i="8" s="1"/>
  <c r="M701" i="8"/>
  <c r="N701" i="8" s="1"/>
  <c r="O701" i="8" s="1"/>
  <c r="R701" i="8" s="1"/>
  <c r="M605" i="8"/>
  <c r="N605" i="8" s="1"/>
  <c r="O605" i="8" s="1"/>
  <c r="R605" i="8" s="1"/>
  <c r="M509" i="8"/>
  <c r="N509" i="8" s="1"/>
  <c r="O509" i="8" s="1"/>
  <c r="R509" i="8" s="1"/>
  <c r="M413" i="8"/>
  <c r="N413" i="8" s="1"/>
  <c r="O413" i="8" s="1"/>
  <c r="R413" i="8" s="1"/>
  <c r="M313" i="8"/>
  <c r="N313" i="8" s="1"/>
  <c r="O313" i="8" s="1"/>
  <c r="R313" i="8" s="1"/>
  <c r="M213" i="8"/>
  <c r="N213" i="8" s="1"/>
  <c r="O213" i="8" s="1"/>
  <c r="R213" i="8" s="1"/>
  <c r="M121" i="8"/>
  <c r="N121" i="8" s="1"/>
  <c r="O121" i="8" s="1"/>
  <c r="R121" i="8" s="1"/>
  <c r="M41" i="8"/>
  <c r="N41" i="8" s="1"/>
  <c r="O41" i="8" s="1"/>
  <c r="R41" i="8" s="1"/>
  <c r="M846" i="8"/>
  <c r="N846" i="8" s="1"/>
  <c r="O846" i="8" s="1"/>
  <c r="R846" i="8" s="1"/>
  <c r="M814" i="8"/>
  <c r="N814" i="8" s="1"/>
  <c r="O814" i="8" s="1"/>
  <c r="R814" i="8" s="1"/>
  <c r="M782" i="8"/>
  <c r="N782" i="8" s="1"/>
  <c r="O782" i="8" s="1"/>
  <c r="R782" i="8" s="1"/>
  <c r="M750" i="8"/>
  <c r="N750" i="8" s="1"/>
  <c r="O750" i="8" s="1"/>
  <c r="R750" i="8" s="1"/>
  <c r="M718" i="8"/>
  <c r="N718" i="8" s="1"/>
  <c r="O718" i="8" s="1"/>
  <c r="R718" i="8" s="1"/>
  <c r="M686" i="8"/>
  <c r="N686" i="8" s="1"/>
  <c r="O686" i="8" s="1"/>
  <c r="R686" i="8" s="1"/>
  <c r="M654" i="8"/>
  <c r="N654" i="8" s="1"/>
  <c r="O654" i="8" s="1"/>
  <c r="R654" i="8" s="1"/>
  <c r="M622" i="8"/>
  <c r="N622" i="8" s="1"/>
  <c r="O622" i="8" s="1"/>
  <c r="R622" i="8" s="1"/>
  <c r="M590" i="8"/>
  <c r="N590" i="8" s="1"/>
  <c r="O590" i="8" s="1"/>
  <c r="R590" i="8" s="1"/>
  <c r="M558" i="8"/>
  <c r="N558" i="8" s="1"/>
  <c r="O558" i="8" s="1"/>
  <c r="R558" i="8" s="1"/>
  <c r="M526" i="8"/>
  <c r="N526" i="8" s="1"/>
  <c r="O526" i="8" s="1"/>
  <c r="R526" i="8" s="1"/>
  <c r="M494" i="8"/>
  <c r="N494" i="8" s="1"/>
  <c r="O494" i="8" s="1"/>
  <c r="R494" i="8" s="1"/>
  <c r="M462" i="8"/>
  <c r="N462" i="8" s="1"/>
  <c r="O462" i="8" s="1"/>
  <c r="R462" i="8" s="1"/>
  <c r="M430" i="8"/>
  <c r="N430" i="8" s="1"/>
  <c r="O430" i="8" s="1"/>
  <c r="R430" i="8" s="1"/>
  <c r="M398" i="8"/>
  <c r="N398" i="8" s="1"/>
  <c r="O398" i="8" s="1"/>
  <c r="R398" i="8" s="1"/>
  <c r="M366" i="8"/>
  <c r="N366" i="8" s="1"/>
  <c r="O366" i="8" s="1"/>
  <c r="R366" i="8" s="1"/>
  <c r="M330" i="8"/>
  <c r="N330" i="8" s="1"/>
  <c r="O330" i="8" s="1"/>
  <c r="R330" i="8" s="1"/>
  <c r="M298" i="8"/>
  <c r="N298" i="8" s="1"/>
  <c r="O298" i="8" s="1"/>
  <c r="R298" i="8" s="1"/>
  <c r="M262" i="8"/>
  <c r="N262" i="8" s="1"/>
  <c r="O262" i="8" s="1"/>
  <c r="R262" i="8" s="1"/>
  <c r="M230" i="8"/>
  <c r="N230" i="8" s="1"/>
  <c r="O230" i="8" s="1"/>
  <c r="R230" i="8" s="1"/>
  <c r="M194" i="8"/>
  <c r="N194" i="8" s="1"/>
  <c r="O194" i="8" s="1"/>
  <c r="R194" i="8" s="1"/>
  <c r="M162" i="8"/>
  <c r="N162" i="8" s="1"/>
  <c r="O162" i="8" s="1"/>
  <c r="R162" i="8" s="1"/>
  <c r="M126" i="8"/>
  <c r="N126" i="8" s="1"/>
  <c r="O126" i="8" s="1"/>
  <c r="R126" i="8" s="1"/>
  <c r="M94" i="8"/>
  <c r="N94" i="8" s="1"/>
  <c r="O94" i="8" s="1"/>
  <c r="R94" i="8" s="1"/>
  <c r="M58" i="8"/>
  <c r="N58" i="8" s="1"/>
  <c r="O58" i="8" s="1"/>
  <c r="R58" i="8" s="1"/>
  <c r="M26" i="8"/>
  <c r="N26" i="8" s="1"/>
  <c r="O26" i="8" s="1"/>
  <c r="R26" i="8" s="1"/>
  <c r="H9" i="8"/>
  <c r="H11" i="8" s="1"/>
  <c r="G9" i="8"/>
  <c r="G11" i="8" s="1"/>
  <c r="F13" i="8"/>
  <c r="F25" i="6"/>
  <c r="J6" i="5"/>
  <c r="V934" i="8" l="1"/>
  <c r="W934" i="8" s="1"/>
  <c r="V715" i="8"/>
  <c r="W715" i="8" s="1"/>
  <c r="V987" i="8"/>
  <c r="W987" i="8" s="1"/>
  <c r="V855" i="8"/>
  <c r="W855" i="8" s="1"/>
  <c r="V388" i="8"/>
  <c r="W388" i="8" s="1"/>
  <c r="V912" i="8"/>
  <c r="W912" i="8" s="1"/>
  <c r="V791" i="8"/>
  <c r="W791" i="8" s="1"/>
  <c r="V907" i="8"/>
  <c r="W907" i="8" s="1"/>
  <c r="V771" i="8"/>
  <c r="W771" i="8" s="1"/>
  <c r="V882" i="8"/>
  <c r="W882" i="8" s="1"/>
  <c r="V1010" i="8"/>
  <c r="W1010" i="8" s="1"/>
  <c r="V937" i="8"/>
  <c r="W937" i="8" s="1"/>
  <c r="V970" i="8"/>
  <c r="W970" i="8" s="1"/>
  <c r="V988" i="8"/>
  <c r="W988" i="8" s="1"/>
  <c r="V952" i="8"/>
  <c r="W952" i="8" s="1"/>
  <c r="V436" i="8"/>
  <c r="W436" i="8" s="1"/>
  <c r="V1015" i="8"/>
  <c r="W1015" i="8" s="1"/>
  <c r="V981" i="8"/>
  <c r="W981" i="8" s="1"/>
  <c r="V596" i="8"/>
  <c r="W596" i="8" s="1"/>
  <c r="V957" i="8"/>
  <c r="W957" i="8" s="1"/>
  <c r="V931" i="8"/>
  <c r="W931" i="8" s="1"/>
  <c r="V1001" i="8"/>
  <c r="W1001" i="8" s="1"/>
  <c r="V711" i="8"/>
  <c r="W711" i="8" s="1"/>
  <c r="V671" i="8"/>
  <c r="W671" i="8" s="1"/>
  <c r="V993" i="8"/>
  <c r="W993" i="8" s="1"/>
  <c r="V922" i="8"/>
  <c r="W922" i="8" s="1"/>
  <c r="V839" i="8"/>
  <c r="W839" i="8" s="1"/>
  <c r="V879" i="8"/>
  <c r="W879" i="8" s="1"/>
  <c r="V971" i="8"/>
  <c r="W971" i="8" s="1"/>
  <c r="V532" i="8"/>
  <c r="W532" i="8" s="1"/>
  <c r="V918" i="8"/>
  <c r="W918" i="8" s="1"/>
  <c r="V86" i="8"/>
  <c r="W86" i="8" s="1"/>
  <c r="V997" i="8"/>
  <c r="W997" i="8" s="1"/>
  <c r="V915" i="8"/>
  <c r="W915" i="8" s="1"/>
  <c r="V913" i="8"/>
  <c r="W913" i="8" s="1"/>
  <c r="V1002" i="8"/>
  <c r="W1002" i="8" s="1"/>
  <c r="V695" i="8"/>
  <c r="W695" i="8" s="1"/>
  <c r="V1018" i="8"/>
  <c r="W1018" i="8" s="1"/>
  <c r="V991" i="8"/>
  <c r="W991" i="8" s="1"/>
  <c r="V892" i="8"/>
  <c r="W892" i="8" s="1"/>
  <c r="V910" i="8"/>
  <c r="W910" i="8" s="1"/>
  <c r="V150" i="8"/>
  <c r="W150" i="8" s="1"/>
  <c r="V969" i="8"/>
  <c r="W969" i="8" s="1"/>
  <c r="V895" i="8"/>
  <c r="W895" i="8" s="1"/>
  <c r="V787" i="8"/>
  <c r="W787" i="8" s="1"/>
  <c r="V967" i="8"/>
  <c r="W967" i="8" s="1"/>
  <c r="V623" i="8"/>
  <c r="W623" i="8" s="1"/>
  <c r="V911" i="8"/>
  <c r="W911" i="8" s="1"/>
  <c r="V908" i="8"/>
  <c r="W908" i="8" s="1"/>
  <c r="V921" i="8"/>
  <c r="W921" i="8" s="1"/>
  <c r="V803" i="8"/>
  <c r="W803" i="8" s="1"/>
  <c r="V891" i="8"/>
  <c r="W891" i="8" s="1"/>
  <c r="V926" i="8"/>
  <c r="W926" i="8" s="1"/>
  <c r="V877" i="8"/>
  <c r="W877" i="8" s="1"/>
  <c r="V831" i="8"/>
  <c r="W831" i="8" s="1"/>
  <c r="V960" i="8"/>
  <c r="W960" i="8" s="1"/>
  <c r="V985" i="8"/>
  <c r="W985" i="8" s="1"/>
  <c r="V404" i="8"/>
  <c r="W404" i="8" s="1"/>
  <c r="V735" i="8"/>
  <c r="W735" i="8" s="1"/>
  <c r="V914" i="8"/>
  <c r="W914" i="8" s="1"/>
  <c r="V968" i="8"/>
  <c r="W968" i="8" s="1"/>
  <c r="V1014" i="8"/>
  <c r="W1014" i="8" s="1"/>
  <c r="V880" i="8"/>
  <c r="W880" i="8" s="1"/>
  <c r="V919" i="8"/>
  <c r="W919" i="8" s="1"/>
  <c r="V994" i="8"/>
  <c r="W994" i="8" s="1"/>
  <c r="V928" i="8"/>
  <c r="W928" i="8" s="1"/>
  <c r="V468" i="8"/>
  <c r="W468" i="8" s="1"/>
  <c r="V953" i="8"/>
  <c r="W953" i="8" s="1"/>
  <c r="V920" i="8"/>
  <c r="W920" i="8" s="1"/>
  <c r="V909" i="8"/>
  <c r="W909" i="8" s="1"/>
  <c r="V947" i="8"/>
  <c r="W947" i="8" s="1"/>
  <c r="V959" i="8"/>
  <c r="W959" i="8" s="1"/>
  <c r="V942" i="8"/>
  <c r="W942" i="8" s="1"/>
  <c r="V851" i="8"/>
  <c r="W851" i="8" s="1"/>
  <c r="V1013" i="8"/>
  <c r="W1013" i="8" s="1"/>
  <c r="V936" i="8"/>
  <c r="W936" i="8" s="1"/>
  <c r="V906" i="8"/>
  <c r="W906" i="8" s="1"/>
  <c r="V951" i="8"/>
  <c r="W951" i="8" s="1"/>
  <c r="V743" i="8"/>
  <c r="W743" i="8" s="1"/>
  <c r="V989" i="8"/>
  <c r="W989" i="8" s="1"/>
  <c r="V739" i="8"/>
  <c r="W739" i="8" s="1"/>
  <c r="V972" i="8"/>
  <c r="W972" i="8" s="1"/>
  <c r="V214" i="8"/>
  <c r="W214" i="8" s="1"/>
  <c r="V905" i="8"/>
  <c r="W905" i="8" s="1"/>
  <c r="V843" i="8"/>
  <c r="W843" i="8" s="1"/>
  <c r="V1020" i="8"/>
  <c r="W1020" i="8" s="1"/>
  <c r="V1008" i="8"/>
  <c r="W1008" i="8" s="1"/>
  <c r="V927" i="8"/>
  <c r="W927" i="8" s="1"/>
  <c r="V452" i="8"/>
  <c r="W452" i="8" s="1"/>
  <c r="V890" i="8"/>
  <c r="W890" i="8" s="1"/>
  <c r="V944" i="8"/>
  <c r="W944" i="8" s="1"/>
  <c r="V881" i="8"/>
  <c r="W881" i="8" s="1"/>
  <c r="V935" i="8"/>
  <c r="W935" i="8" s="1"/>
  <c r="V964" i="8"/>
  <c r="W964" i="8" s="1"/>
  <c r="V655" i="8"/>
  <c r="W655" i="8" s="1"/>
  <c r="V564" i="8"/>
  <c r="W564" i="8" s="1"/>
  <c r="V635" i="8"/>
  <c r="W635" i="8" s="1"/>
  <c r="V627" i="8"/>
  <c r="W627" i="8" s="1"/>
  <c r="V885" i="8"/>
  <c r="W885" i="8" s="1"/>
  <c r="V939" i="8"/>
  <c r="W939" i="8" s="1"/>
  <c r="V893" i="8"/>
  <c r="W893" i="8" s="1"/>
  <c r="V827" i="8"/>
  <c r="W827" i="8" s="1"/>
  <c r="V923" i="8"/>
  <c r="W923" i="8" s="1"/>
  <c r="V823" i="8"/>
  <c r="W823" i="8" s="1"/>
  <c r="V899" i="8"/>
  <c r="W899" i="8" s="1"/>
  <c r="V639" i="8"/>
  <c r="W639" i="8" s="1"/>
  <c r="V894" i="8"/>
  <c r="W894" i="8" s="1"/>
  <c r="V896" i="8"/>
  <c r="W896" i="8" s="1"/>
  <c r="V965" i="8"/>
  <c r="W965" i="8" s="1"/>
  <c r="V1019" i="8"/>
  <c r="W1019" i="8" s="1"/>
  <c r="V516" i="8"/>
  <c r="W516" i="8" s="1"/>
  <c r="V984" i="8"/>
  <c r="W984" i="8" s="1"/>
  <c r="V889" i="8"/>
  <c r="W889" i="8" s="1"/>
  <c r="V1005" i="8"/>
  <c r="W1005" i="8" s="1"/>
  <c r="V904" i="8"/>
  <c r="W904" i="8" s="1"/>
  <c r="V835" i="8"/>
  <c r="W835" i="8" s="1"/>
  <c r="V580" i="8"/>
  <c r="W580" i="8" s="1"/>
  <c r="V940" i="8"/>
  <c r="W940" i="8" s="1"/>
  <c r="V996" i="8"/>
  <c r="W996" i="8" s="1"/>
  <c r="S58" i="8"/>
  <c r="T58" i="8" s="1"/>
  <c r="U58" i="8" s="1"/>
  <c r="S462" i="8"/>
  <c r="T462" i="8" s="1"/>
  <c r="U462" i="8" s="1"/>
  <c r="S846" i="8"/>
  <c r="T846" i="8" s="1"/>
  <c r="U846" i="8" s="1"/>
  <c r="S87" i="8"/>
  <c r="T87" i="8" s="1"/>
  <c r="U87" i="8" s="1"/>
  <c r="S471" i="8"/>
  <c r="T471" i="8" s="1"/>
  <c r="U471" i="8" s="1"/>
  <c r="S294" i="8"/>
  <c r="T294" i="8" s="1"/>
  <c r="U294" i="8" s="1"/>
  <c r="S386" i="8"/>
  <c r="T386" i="8" s="1"/>
  <c r="U386" i="8" s="1"/>
  <c r="V386" i="8" s="1"/>
  <c r="W386" i="8" s="1"/>
  <c r="S861" i="8"/>
  <c r="T861" i="8" s="1"/>
  <c r="U861" i="8" s="1"/>
  <c r="S403" i="8"/>
  <c r="T403" i="8" s="1"/>
  <c r="U403" i="8" s="1"/>
  <c r="S521" i="8"/>
  <c r="T521" i="8" s="1"/>
  <c r="U521" i="8" s="1"/>
  <c r="V521" i="8" s="1"/>
  <c r="W521" i="8" s="1"/>
  <c r="S288" i="8"/>
  <c r="T288" i="8" s="1"/>
  <c r="U288" i="8" s="1"/>
  <c r="S488" i="8"/>
  <c r="T488" i="8" s="1"/>
  <c r="U488" i="8" s="1"/>
  <c r="V488" i="8" s="1"/>
  <c r="W488" i="8" s="1"/>
  <c r="S149" i="8"/>
  <c r="T149" i="8" s="1"/>
  <c r="U149" i="8" s="1"/>
  <c r="S84" i="8"/>
  <c r="T84" i="8" s="1"/>
  <c r="U84" i="8" s="1"/>
  <c r="V84" i="8" s="1"/>
  <c r="W84" i="8" s="1"/>
  <c r="S504" i="8"/>
  <c r="T504" i="8" s="1"/>
  <c r="U504" i="8" s="1"/>
  <c r="S185" i="8"/>
  <c r="T185" i="8" s="1"/>
  <c r="U185" i="8" s="1"/>
  <c r="V185" i="8" s="1"/>
  <c r="W185" i="8" s="1"/>
  <c r="S154" i="8"/>
  <c r="T154" i="8" s="1"/>
  <c r="U154" i="8" s="1"/>
  <c r="S303" i="8"/>
  <c r="T303" i="8" s="1"/>
  <c r="U303" i="8" s="1"/>
  <c r="S397" i="8"/>
  <c r="T397" i="8" s="1"/>
  <c r="U397" i="8" s="1"/>
  <c r="S330" i="8"/>
  <c r="T330" i="8" s="1"/>
  <c r="U330" i="8" s="1"/>
  <c r="V330" i="8" s="1"/>
  <c r="W330" i="8" s="1"/>
  <c r="S718" i="8"/>
  <c r="T718" i="8" s="1"/>
  <c r="U718" i="8" s="1"/>
  <c r="V718" i="8" s="1"/>
  <c r="W718" i="8" s="1"/>
  <c r="S701" i="8"/>
  <c r="T701" i="8" s="1"/>
  <c r="U701" i="8" s="1"/>
  <c r="S343" i="8"/>
  <c r="T343" i="8" s="1"/>
  <c r="U343" i="8" s="1"/>
  <c r="S341" i="8"/>
  <c r="T341" i="8" s="1"/>
  <c r="U341" i="8" s="1"/>
  <c r="S114" i="8"/>
  <c r="T114" i="8" s="1"/>
  <c r="U114" i="8" s="1"/>
  <c r="S866" i="8"/>
  <c r="T866" i="8" s="1"/>
  <c r="U866" i="8" s="1"/>
  <c r="S275" i="8"/>
  <c r="T275" i="8" s="1"/>
  <c r="U275" i="8" s="1"/>
  <c r="S129" i="8"/>
  <c r="T129" i="8" s="1"/>
  <c r="U129" i="8" s="1"/>
  <c r="S160" i="8"/>
  <c r="T160" i="8" s="1"/>
  <c r="U160" i="8" s="1"/>
  <c r="V160" i="8" s="1"/>
  <c r="W160" i="8" s="1"/>
  <c r="S328" i="8"/>
  <c r="T328" i="8" s="1"/>
  <c r="U328" i="8" s="1"/>
  <c r="S776" i="8"/>
  <c r="T776" i="8" s="1"/>
  <c r="U776" i="8" s="1"/>
  <c r="S653" i="8"/>
  <c r="T653" i="8" s="1"/>
  <c r="U653" i="8" s="1"/>
  <c r="S340" i="8"/>
  <c r="T340" i="8" s="1"/>
  <c r="U340" i="8" s="1"/>
  <c r="S788" i="8"/>
  <c r="T788" i="8" s="1"/>
  <c r="U788" i="8" s="1"/>
  <c r="S661" i="8"/>
  <c r="T661" i="8" s="1"/>
  <c r="U661" i="8" s="1"/>
  <c r="S389" i="8"/>
  <c r="T389" i="8" s="1"/>
  <c r="U389" i="8" s="1"/>
  <c r="S166" i="8"/>
  <c r="T166" i="8" s="1"/>
  <c r="U166" i="8" s="1"/>
  <c r="S299" i="8"/>
  <c r="T299" i="8" s="1"/>
  <c r="U299" i="8" s="1"/>
  <c r="S520" i="8"/>
  <c r="T520" i="8" s="1"/>
  <c r="U520" i="8" s="1"/>
  <c r="S172" i="8"/>
  <c r="T172" i="8" s="1"/>
  <c r="U172" i="8" s="1"/>
  <c r="V172" i="8" s="1"/>
  <c r="W172" i="8" s="1"/>
  <c r="S721" i="8"/>
  <c r="T721" i="8" s="1"/>
  <c r="U721" i="8" s="1"/>
  <c r="S238" i="8"/>
  <c r="T238" i="8" s="1"/>
  <c r="U238" i="8" s="1"/>
  <c r="S502" i="8"/>
  <c r="T502" i="8" s="1"/>
  <c r="U502" i="8" s="1"/>
  <c r="S758" i="8"/>
  <c r="T758" i="8" s="1"/>
  <c r="U758" i="8" s="1"/>
  <c r="S437" i="8"/>
  <c r="T437" i="8" s="1"/>
  <c r="U437" i="8" s="1"/>
  <c r="S127" i="8"/>
  <c r="T127" i="8" s="1"/>
  <c r="U127" i="8" s="1"/>
  <c r="V127" i="8" s="1"/>
  <c r="W127" i="8" s="1"/>
  <c r="S383" i="8"/>
  <c r="T383" i="8" s="1"/>
  <c r="U383" i="8" s="1"/>
  <c r="S69" i="8"/>
  <c r="T69" i="8" s="1"/>
  <c r="U69" i="8" s="1"/>
  <c r="S378" i="8"/>
  <c r="T378" i="8" s="1"/>
  <c r="U378" i="8" s="1"/>
  <c r="S198" i="8"/>
  <c r="T198" i="8" s="1"/>
  <c r="U198" i="8" s="1"/>
  <c r="S714" i="8"/>
  <c r="T714" i="8" s="1"/>
  <c r="U714" i="8" s="1"/>
  <c r="S225" i="8"/>
  <c r="T225" i="8" s="1"/>
  <c r="U225" i="8" s="1"/>
  <c r="S187" i="8"/>
  <c r="T187" i="8" s="1"/>
  <c r="U187" i="8" s="1"/>
  <c r="S443" i="8"/>
  <c r="T443" i="8" s="1"/>
  <c r="U443" i="8" s="1"/>
  <c r="S249" i="8"/>
  <c r="T249" i="8" s="1"/>
  <c r="U249" i="8" s="1"/>
  <c r="S200" i="8"/>
  <c r="T200" i="8" s="1"/>
  <c r="U200" i="8" s="1"/>
  <c r="S445" i="8"/>
  <c r="T445" i="8" s="1"/>
  <c r="U445" i="8" s="1"/>
  <c r="S540" i="8"/>
  <c r="T540" i="8" s="1"/>
  <c r="U540" i="8" s="1"/>
  <c r="V540" i="8" s="1"/>
  <c r="W540" i="8" s="1"/>
  <c r="S816" i="8"/>
  <c r="T816" i="8" s="1"/>
  <c r="U816" i="8" s="1"/>
  <c r="S385" i="8"/>
  <c r="T385" i="8" s="1"/>
  <c r="U385" i="8" s="1"/>
  <c r="S124" i="8"/>
  <c r="T124" i="8" s="1"/>
  <c r="U124" i="8" s="1"/>
  <c r="S384" i="8"/>
  <c r="T384" i="8" s="1"/>
  <c r="U384" i="8" s="1"/>
  <c r="S556" i="8"/>
  <c r="T556" i="8" s="1"/>
  <c r="U556" i="8" s="1"/>
  <c r="S700" i="8"/>
  <c r="T700" i="8" s="1"/>
  <c r="U700" i="8" s="1"/>
  <c r="S305" i="8"/>
  <c r="T305" i="8" s="1"/>
  <c r="U305" i="8" s="1"/>
  <c r="S673" i="8"/>
  <c r="T673" i="8" s="1"/>
  <c r="U673" i="8" s="1"/>
  <c r="V673" i="8" s="1"/>
  <c r="W673" i="8" s="1"/>
  <c r="S773" i="8"/>
  <c r="T773" i="8" s="1"/>
  <c r="U773" i="8" s="1"/>
  <c r="S290" i="8"/>
  <c r="T290" i="8" s="1"/>
  <c r="U290" i="8" s="1"/>
  <c r="S646" i="8"/>
  <c r="T646" i="8" s="1"/>
  <c r="U646" i="8" s="1"/>
  <c r="S581" i="8"/>
  <c r="T581" i="8" s="1"/>
  <c r="U581" i="8" s="1"/>
  <c r="S271" i="8"/>
  <c r="T271" i="8" s="1"/>
  <c r="U271" i="8" s="1"/>
  <c r="S37" i="8"/>
  <c r="T37" i="8" s="1"/>
  <c r="U37" i="8" s="1"/>
  <c r="S538" i="8"/>
  <c r="T538" i="8" s="1"/>
  <c r="U538" i="8" s="1"/>
  <c r="S618" i="8"/>
  <c r="T618" i="8" s="1"/>
  <c r="U618" i="8" s="1"/>
  <c r="V618" i="8" s="1"/>
  <c r="W618" i="8" s="1"/>
  <c r="S171" i="8"/>
  <c r="T171" i="8" s="1"/>
  <c r="U171" i="8" s="1"/>
  <c r="S555" i="8"/>
  <c r="T555" i="8" s="1"/>
  <c r="U555" i="8" s="1"/>
  <c r="S24" i="8"/>
  <c r="T24" i="8" s="1"/>
  <c r="U24" i="8" s="1"/>
  <c r="S194" i="8"/>
  <c r="T194" i="8" s="1"/>
  <c r="U194" i="8" s="1"/>
  <c r="S590" i="8"/>
  <c r="T590" i="8" s="1"/>
  <c r="U590" i="8" s="1"/>
  <c r="S313" i="8"/>
  <c r="T313" i="8" s="1"/>
  <c r="U313" i="8" s="1"/>
  <c r="S215" i="8"/>
  <c r="T215" i="8" s="1"/>
  <c r="U215" i="8" s="1"/>
  <c r="S599" i="8"/>
  <c r="T599" i="8" s="1"/>
  <c r="U599" i="8" s="1"/>
  <c r="V599" i="8" s="1"/>
  <c r="W599" i="8" s="1"/>
  <c r="S554" i="8"/>
  <c r="T554" i="8" s="1"/>
  <c r="U554" i="8" s="1"/>
  <c r="S634" i="8"/>
  <c r="T634" i="8" s="1"/>
  <c r="U634" i="8" s="1"/>
  <c r="S147" i="8"/>
  <c r="T147" i="8" s="1"/>
  <c r="U147" i="8" s="1"/>
  <c r="S531" i="8"/>
  <c r="T531" i="8" s="1"/>
  <c r="U531" i="8" s="1"/>
  <c r="S32" i="8"/>
  <c r="T32" i="8" s="1"/>
  <c r="U32" i="8" s="1"/>
  <c r="S253" i="8"/>
  <c r="T253" i="8" s="1"/>
  <c r="U253" i="8" s="1"/>
  <c r="S648" i="8"/>
  <c r="T648" i="8" s="1"/>
  <c r="U648" i="8" s="1"/>
  <c r="S525" i="8"/>
  <c r="T525" i="8" s="1"/>
  <c r="U525" i="8" s="1"/>
  <c r="V525" i="8" s="1"/>
  <c r="W525" i="8" s="1"/>
  <c r="S212" i="8"/>
  <c r="T212" i="8" s="1"/>
  <c r="U212" i="8" s="1"/>
  <c r="S660" i="8"/>
  <c r="T660" i="8" s="1"/>
  <c r="U660" i="8" s="1"/>
  <c r="S553" i="8"/>
  <c r="T553" i="8" s="1"/>
  <c r="U553" i="8" s="1"/>
  <c r="S582" i="8"/>
  <c r="T582" i="8" s="1"/>
  <c r="U582" i="8" s="1"/>
  <c r="S217" i="8"/>
  <c r="T217" i="8" s="1"/>
  <c r="U217" i="8" s="1"/>
  <c r="S133" i="8"/>
  <c r="T133" i="8" s="1"/>
  <c r="U133" i="8" s="1"/>
  <c r="V133" i="8" s="1"/>
  <c r="W133" i="8" s="1"/>
  <c r="S248" i="8"/>
  <c r="T248" i="8" s="1"/>
  <c r="U248" i="8" s="1"/>
  <c r="S309" i="8"/>
  <c r="T309" i="8" s="1"/>
  <c r="U309" i="8" s="1"/>
  <c r="V309" i="8" s="1"/>
  <c r="W309" i="8" s="1"/>
  <c r="S652" i="8"/>
  <c r="T652" i="8" s="1"/>
  <c r="U652" i="8" s="1"/>
  <c r="S102" i="8"/>
  <c r="T102" i="8" s="1"/>
  <c r="U102" i="8" s="1"/>
  <c r="S374" i="8"/>
  <c r="T374" i="8" s="1"/>
  <c r="U374" i="8" s="1"/>
  <c r="S630" i="8"/>
  <c r="T630" i="8" s="1"/>
  <c r="U630" i="8" s="1"/>
  <c r="S57" i="8"/>
  <c r="T57" i="8" s="1"/>
  <c r="U57" i="8" s="1"/>
  <c r="S829" i="8"/>
  <c r="T829" i="8" s="1"/>
  <c r="U829" i="8" s="1"/>
  <c r="S255" i="8"/>
  <c r="T255" i="8" s="1"/>
  <c r="U255" i="8" s="1"/>
  <c r="S511" i="8"/>
  <c r="T511" i="8" s="1"/>
  <c r="U511" i="8" s="1"/>
  <c r="V511" i="8" s="1"/>
  <c r="W511" i="8" s="1"/>
  <c r="S106" i="8"/>
  <c r="T106" i="8" s="1"/>
  <c r="U106" i="8" s="1"/>
  <c r="S642" i="8"/>
  <c r="T642" i="8" s="1"/>
  <c r="U642" i="8" s="1"/>
  <c r="S466" i="8"/>
  <c r="T466" i="8" s="1"/>
  <c r="U466" i="8" s="1"/>
  <c r="S59" i="8"/>
  <c r="T59" i="8" s="1"/>
  <c r="U59" i="8" s="1"/>
  <c r="S315" i="8"/>
  <c r="T315" i="8" s="1"/>
  <c r="U315" i="8" s="1"/>
  <c r="S571" i="8"/>
  <c r="T571" i="8" s="1"/>
  <c r="U571" i="8" s="1"/>
  <c r="S641" i="8"/>
  <c r="T641" i="8" s="1"/>
  <c r="U641" i="8" s="1"/>
  <c r="S72" i="8"/>
  <c r="T72" i="8" s="1"/>
  <c r="U72" i="8" s="1"/>
  <c r="V72" i="8" s="1"/>
  <c r="W72" i="8" s="1"/>
  <c r="S778" i="8"/>
  <c r="T778" i="8" s="1"/>
  <c r="U778" i="8" s="1"/>
  <c r="S368" i="8"/>
  <c r="T368" i="8" s="1"/>
  <c r="U368" i="8" s="1"/>
  <c r="S688" i="8"/>
  <c r="T688" i="8" s="1"/>
  <c r="U688" i="8" s="1"/>
  <c r="S269" i="8"/>
  <c r="T269" i="8" s="1"/>
  <c r="U269" i="8" s="1"/>
  <c r="S777" i="8"/>
  <c r="T777" i="8" s="1"/>
  <c r="U777" i="8" s="1"/>
  <c r="S252" i="8"/>
  <c r="T252" i="8" s="1"/>
  <c r="U252" i="8" s="1"/>
  <c r="S828" i="8"/>
  <c r="T828" i="8" s="1"/>
  <c r="U828" i="8" s="1"/>
  <c r="S221" i="8"/>
  <c r="T221" i="8" s="1"/>
  <c r="U221" i="8" s="1"/>
  <c r="V221" i="8" s="1"/>
  <c r="W221" i="8" s="1"/>
  <c r="S536" i="8"/>
  <c r="T536" i="8" s="1"/>
  <c r="U536" i="8" s="1"/>
  <c r="S314" i="8"/>
  <c r="T314" i="8" s="1"/>
  <c r="U314" i="8" s="1"/>
  <c r="S702" i="8"/>
  <c r="T702" i="8" s="1"/>
  <c r="U702" i="8" s="1"/>
  <c r="S657" i="8"/>
  <c r="T657" i="8" s="1"/>
  <c r="U657" i="8" s="1"/>
  <c r="S327" i="8"/>
  <c r="T327" i="8" s="1"/>
  <c r="U327" i="8" s="1"/>
  <c r="S285" i="8"/>
  <c r="T285" i="8" s="1"/>
  <c r="U285" i="8" s="1"/>
  <c r="S78" i="8"/>
  <c r="T78" i="8" s="1"/>
  <c r="U78" i="8" s="1"/>
  <c r="S834" i="8"/>
  <c r="T834" i="8" s="1"/>
  <c r="U834" i="8" s="1"/>
  <c r="S259" i="8"/>
  <c r="T259" i="8" s="1"/>
  <c r="U259" i="8" s="1"/>
  <c r="S81" i="8"/>
  <c r="T81" i="8" s="1"/>
  <c r="U81" i="8" s="1"/>
  <c r="S144" i="8"/>
  <c r="T144" i="8" s="1"/>
  <c r="U144" i="8" s="1"/>
  <c r="S837" i="8"/>
  <c r="T837" i="8" s="1"/>
  <c r="U837" i="8" s="1"/>
  <c r="S760" i="8"/>
  <c r="T760" i="8" s="1"/>
  <c r="U760" i="8" s="1"/>
  <c r="S609" i="8"/>
  <c r="T609" i="8" s="1"/>
  <c r="U609" i="8" s="1"/>
  <c r="S196" i="8"/>
  <c r="T196" i="8" s="1"/>
  <c r="U196" i="8" s="1"/>
  <c r="S644" i="8"/>
  <c r="T644" i="8" s="1"/>
  <c r="U644" i="8" s="1"/>
  <c r="S513" i="8"/>
  <c r="T513" i="8" s="1"/>
  <c r="U513" i="8" s="1"/>
  <c r="S614" i="8"/>
  <c r="T614" i="8" s="1"/>
  <c r="U614" i="8" s="1"/>
  <c r="S175" i="8"/>
  <c r="T175" i="8" s="1"/>
  <c r="U175" i="8" s="1"/>
  <c r="S498" i="8"/>
  <c r="T498" i="8" s="1"/>
  <c r="U498" i="8" s="1"/>
  <c r="S497" i="8"/>
  <c r="T497" i="8" s="1"/>
  <c r="U497" i="8" s="1"/>
  <c r="S125" i="8"/>
  <c r="T125" i="8" s="1"/>
  <c r="U125" i="8" s="1"/>
  <c r="S844" i="8"/>
  <c r="T844" i="8" s="1"/>
  <c r="U844" i="8" s="1"/>
  <c r="S94" i="8"/>
  <c r="T94" i="8" s="1"/>
  <c r="U94" i="8" s="1"/>
  <c r="V94" i="8" s="1"/>
  <c r="W94" i="8" s="1"/>
  <c r="S230" i="8"/>
  <c r="T230" i="8" s="1"/>
  <c r="U230" i="8" s="1"/>
  <c r="S366" i="8"/>
  <c r="T366" i="8" s="1"/>
  <c r="U366" i="8" s="1"/>
  <c r="S494" i="8"/>
  <c r="T494" i="8" s="1"/>
  <c r="U494" i="8" s="1"/>
  <c r="S622" i="8"/>
  <c r="T622" i="8" s="1"/>
  <c r="U622" i="8" s="1"/>
  <c r="S750" i="8"/>
  <c r="T750" i="8" s="1"/>
  <c r="U750" i="8" s="1"/>
  <c r="S41" i="8"/>
  <c r="T41" i="8" s="1"/>
  <c r="U41" i="8" s="1"/>
  <c r="S413" i="8"/>
  <c r="T413" i="8" s="1"/>
  <c r="U413" i="8" s="1"/>
  <c r="S801" i="8"/>
  <c r="T801" i="8" s="1"/>
  <c r="U801" i="8" s="1"/>
  <c r="V801" i="8" s="1"/>
  <c r="W801" i="8" s="1"/>
  <c r="S119" i="8"/>
  <c r="T119" i="8" s="1"/>
  <c r="U119" i="8" s="1"/>
  <c r="S247" i="8"/>
  <c r="T247" i="8" s="1"/>
  <c r="U247" i="8" s="1"/>
  <c r="S375" i="8"/>
  <c r="T375" i="8" s="1"/>
  <c r="U375" i="8" s="1"/>
  <c r="S503" i="8"/>
  <c r="T503" i="8" s="1"/>
  <c r="U503" i="8" s="1"/>
  <c r="S53" i="8"/>
  <c r="T53" i="8" s="1"/>
  <c r="U53" i="8" s="1"/>
  <c r="S90" i="8"/>
  <c r="T90" i="8" s="1"/>
  <c r="U90" i="8" s="1"/>
  <c r="S362" i="8"/>
  <c r="T362" i="8" s="1"/>
  <c r="U362" i="8" s="1"/>
  <c r="S626" i="8"/>
  <c r="T626" i="8" s="1"/>
  <c r="U626" i="8" s="1"/>
  <c r="V626" i="8" s="1"/>
  <c r="W626" i="8" s="1"/>
  <c r="S182" i="8"/>
  <c r="T182" i="8" s="1"/>
  <c r="U182" i="8" s="1"/>
  <c r="S450" i="8"/>
  <c r="T450" i="8" s="1"/>
  <c r="U450" i="8" s="1"/>
  <c r="S698" i="8"/>
  <c r="T698" i="8" s="1"/>
  <c r="U698" i="8" s="1"/>
  <c r="S181" i="8"/>
  <c r="T181" i="8" s="1"/>
  <c r="U181" i="8" s="1"/>
  <c r="S51" i="8"/>
  <c r="T51" i="8" s="1"/>
  <c r="U51" i="8" s="1"/>
  <c r="S179" i="8"/>
  <c r="T179" i="8" s="1"/>
  <c r="U179" i="8" s="1"/>
  <c r="S307" i="8"/>
  <c r="T307" i="8" s="1"/>
  <c r="U307" i="8" s="1"/>
  <c r="S435" i="8"/>
  <c r="T435" i="8" s="1"/>
  <c r="U435" i="8" s="1"/>
  <c r="S563" i="8"/>
  <c r="T563" i="8" s="1"/>
  <c r="U563" i="8" s="1"/>
  <c r="S229" i="8"/>
  <c r="T229" i="8" s="1"/>
  <c r="U229" i="8" s="1"/>
  <c r="S617" i="8"/>
  <c r="T617" i="8" s="1"/>
  <c r="U617" i="8" s="1"/>
  <c r="S64" i="8"/>
  <c r="T64" i="8" s="1"/>
  <c r="U64" i="8" s="1"/>
  <c r="S192" i="8"/>
  <c r="T192" i="8" s="1"/>
  <c r="U192" i="8" s="1"/>
  <c r="S762" i="8"/>
  <c r="T762" i="8" s="1"/>
  <c r="U762" i="8" s="1"/>
  <c r="S401" i="8"/>
  <c r="T401" i="8" s="1"/>
  <c r="U401" i="8" s="1"/>
  <c r="S360" i="8"/>
  <c r="T360" i="8" s="1"/>
  <c r="U360" i="8" s="1"/>
  <c r="V360" i="8" s="1"/>
  <c r="W360" i="8" s="1"/>
  <c r="S528" i="8"/>
  <c r="T528" i="8" s="1"/>
  <c r="U528" i="8" s="1"/>
  <c r="S680" i="8"/>
  <c r="T680" i="8" s="1"/>
  <c r="U680" i="8" s="1"/>
  <c r="S808" i="8"/>
  <c r="T808" i="8" s="1"/>
  <c r="U808" i="8" s="1"/>
  <c r="S245" i="8"/>
  <c r="T245" i="8" s="1"/>
  <c r="U245" i="8" s="1"/>
  <c r="S361" i="8"/>
  <c r="T361" i="8" s="1"/>
  <c r="U361" i="8" s="1"/>
  <c r="S753" i="8"/>
  <c r="T753" i="8" s="1"/>
  <c r="U753" i="8" s="1"/>
  <c r="S116" i="8"/>
  <c r="T116" i="8" s="1"/>
  <c r="U116" i="8" s="1"/>
  <c r="S244" i="8"/>
  <c r="T244" i="8" s="1"/>
  <c r="U244" i="8" s="1"/>
  <c r="V244" i="8" s="1"/>
  <c r="W244" i="8" s="1"/>
  <c r="S376" i="8"/>
  <c r="T376" i="8" s="1"/>
  <c r="U376" i="8" s="1"/>
  <c r="S544" i="8"/>
  <c r="T544" i="8" s="1"/>
  <c r="U544" i="8" s="1"/>
  <c r="S692" i="8"/>
  <c r="T692" i="8" s="1"/>
  <c r="U692" i="8" s="1"/>
  <c r="S820" i="8"/>
  <c r="T820" i="8" s="1"/>
  <c r="U820" i="8" s="1"/>
  <c r="S281" i="8"/>
  <c r="T281" i="8" s="1"/>
  <c r="U281" i="8" s="1"/>
  <c r="S649" i="8"/>
  <c r="T649" i="8" s="1"/>
  <c r="U649" i="8" s="1"/>
  <c r="S749" i="8"/>
  <c r="T749" i="8" s="1"/>
  <c r="U749" i="8" s="1"/>
  <c r="S254" i="8"/>
  <c r="T254" i="8" s="1"/>
  <c r="U254" i="8" s="1"/>
  <c r="V254" i="8" s="1"/>
  <c r="W254" i="8" s="1"/>
  <c r="S710" i="8"/>
  <c r="T710" i="8" s="1"/>
  <c r="U710" i="8" s="1"/>
  <c r="S681" i="8"/>
  <c r="T681" i="8" s="1"/>
  <c r="U681" i="8" s="1"/>
  <c r="S399" i="8"/>
  <c r="T399" i="8" s="1"/>
  <c r="U399" i="8" s="1"/>
  <c r="S138" i="8"/>
  <c r="T138" i="8" s="1"/>
  <c r="U138" i="8" s="1"/>
  <c r="S370" i="8"/>
  <c r="T370" i="8" s="1"/>
  <c r="U370" i="8" s="1"/>
  <c r="S817" i="8"/>
  <c r="T817" i="8" s="1"/>
  <c r="U817" i="8" s="1"/>
  <c r="S395" i="8"/>
  <c r="T395" i="8" s="1"/>
  <c r="U395" i="8" s="1"/>
  <c r="S693" i="8"/>
  <c r="T693" i="8" s="1"/>
  <c r="U693" i="8" s="1"/>
  <c r="S810" i="8"/>
  <c r="T810" i="8" s="1"/>
  <c r="U810" i="8" s="1"/>
  <c r="S640" i="8"/>
  <c r="T640" i="8" s="1"/>
  <c r="U640" i="8" s="1"/>
  <c r="S433" i="8"/>
  <c r="T433" i="8" s="1"/>
  <c r="U433" i="8" s="1"/>
  <c r="S268" i="8"/>
  <c r="T268" i="8" s="1"/>
  <c r="U268" i="8" s="1"/>
  <c r="S780" i="8"/>
  <c r="T780" i="8" s="1"/>
  <c r="U780" i="8" s="1"/>
  <c r="S821" i="8"/>
  <c r="T821" i="8" s="1"/>
  <c r="U821" i="8" s="1"/>
  <c r="S134" i="8"/>
  <c r="T134" i="8" s="1"/>
  <c r="U134" i="8" s="1"/>
  <c r="S270" i="8"/>
  <c r="T270" i="8" s="1"/>
  <c r="U270" i="8" s="1"/>
  <c r="S406" i="8"/>
  <c r="T406" i="8" s="1"/>
  <c r="U406" i="8" s="1"/>
  <c r="S534" i="8"/>
  <c r="T534" i="8" s="1"/>
  <c r="U534" i="8" s="1"/>
  <c r="S662" i="8"/>
  <c r="T662" i="8" s="1"/>
  <c r="U662" i="8" s="1"/>
  <c r="S790" i="8"/>
  <c r="T790" i="8" s="1"/>
  <c r="U790" i="8" s="1"/>
  <c r="S145" i="8"/>
  <c r="T145" i="8" s="1"/>
  <c r="U145" i="8" s="1"/>
  <c r="S529" i="8"/>
  <c r="T529" i="8" s="1"/>
  <c r="U529" i="8" s="1"/>
  <c r="S31" i="8"/>
  <c r="T31" i="8" s="1"/>
  <c r="U31" i="8" s="1"/>
  <c r="S159" i="8"/>
  <c r="T159" i="8" s="1"/>
  <c r="U159" i="8" s="1"/>
  <c r="S287" i="8"/>
  <c r="T287" i="8" s="1"/>
  <c r="U287" i="8" s="1"/>
  <c r="S415" i="8"/>
  <c r="T415" i="8" s="1"/>
  <c r="U415" i="8" s="1"/>
  <c r="S543" i="8"/>
  <c r="T543" i="8" s="1"/>
  <c r="U543" i="8" s="1"/>
  <c r="S165" i="8"/>
  <c r="T165" i="8" s="1"/>
  <c r="U165" i="8" s="1"/>
  <c r="S174" i="8"/>
  <c r="T174" i="8" s="1"/>
  <c r="U174" i="8" s="1"/>
  <c r="S442" i="8"/>
  <c r="T442" i="8" s="1"/>
  <c r="U442" i="8" s="1"/>
  <c r="V442" i="8" s="1"/>
  <c r="W442" i="8" s="1"/>
  <c r="S706" i="8"/>
  <c r="T706" i="8" s="1"/>
  <c r="U706" i="8" s="1"/>
  <c r="S266" i="8"/>
  <c r="T266" i="8" s="1"/>
  <c r="U266" i="8" s="1"/>
  <c r="V266" i="8" s="1"/>
  <c r="W266" i="8" s="1"/>
  <c r="S530" i="8"/>
  <c r="T530" i="8" s="1"/>
  <c r="U530" i="8" s="1"/>
  <c r="S746" i="8"/>
  <c r="T746" i="8" s="1"/>
  <c r="U746" i="8" s="1"/>
  <c r="S473" i="8"/>
  <c r="T473" i="8" s="1"/>
  <c r="U473" i="8" s="1"/>
  <c r="S91" i="8"/>
  <c r="T91" i="8" s="1"/>
  <c r="U91" i="8" s="1"/>
  <c r="S219" i="8"/>
  <c r="T219" i="8" s="1"/>
  <c r="U219" i="8" s="1"/>
  <c r="S347" i="8"/>
  <c r="T347" i="8" s="1"/>
  <c r="U347" i="8" s="1"/>
  <c r="S475" i="8"/>
  <c r="T475" i="8" s="1"/>
  <c r="U475" i="8" s="1"/>
  <c r="S603" i="8"/>
  <c r="T603" i="8" s="1"/>
  <c r="U603" i="8" s="1"/>
  <c r="S353" i="8"/>
  <c r="T353" i="8" s="1"/>
  <c r="U353" i="8" s="1"/>
  <c r="S745" i="8"/>
  <c r="T745" i="8" s="1"/>
  <c r="U745" i="8" s="1"/>
  <c r="S104" i="8"/>
  <c r="T104" i="8" s="1"/>
  <c r="U104" i="8" s="1"/>
  <c r="S232" i="8"/>
  <c r="T232" i="8" s="1"/>
  <c r="U232" i="8" s="1"/>
  <c r="S842" i="8"/>
  <c r="T842" i="8" s="1"/>
  <c r="U842" i="8" s="1"/>
  <c r="S621" i="8"/>
  <c r="T621" i="8" s="1"/>
  <c r="U621" i="8" s="1"/>
  <c r="S412" i="8"/>
  <c r="T412" i="8" s="1"/>
  <c r="U412" i="8" s="1"/>
  <c r="S584" i="8"/>
  <c r="T584" i="8" s="1"/>
  <c r="U584" i="8" s="1"/>
  <c r="S720" i="8"/>
  <c r="T720" i="8" s="1"/>
  <c r="U720" i="8" s="1"/>
  <c r="S848" i="8"/>
  <c r="T848" i="8" s="1"/>
  <c r="U848" i="8" s="1"/>
  <c r="S357" i="8"/>
  <c r="T357" i="8" s="1"/>
  <c r="U357" i="8" s="1"/>
  <c r="S485" i="8"/>
  <c r="T485" i="8" s="1"/>
  <c r="U485" i="8" s="1"/>
  <c r="S28" i="8"/>
  <c r="T28" i="8" s="1"/>
  <c r="U28" i="8" s="1"/>
  <c r="S156" i="8"/>
  <c r="T156" i="8" s="1"/>
  <c r="U156" i="8" s="1"/>
  <c r="S284" i="8"/>
  <c r="T284" i="8" s="1"/>
  <c r="U284" i="8" s="1"/>
  <c r="S428" i="8"/>
  <c r="T428" i="8" s="1"/>
  <c r="U428" i="8" s="1"/>
  <c r="V428" i="8" s="1"/>
  <c r="W428" i="8" s="1"/>
  <c r="S600" i="8"/>
  <c r="T600" i="8" s="1"/>
  <c r="U600" i="8" s="1"/>
  <c r="S732" i="8"/>
  <c r="T732" i="8" s="1"/>
  <c r="U732" i="8" s="1"/>
  <c r="S860" i="8"/>
  <c r="T860" i="8" s="1"/>
  <c r="U860" i="8" s="1"/>
  <c r="S393" i="8"/>
  <c r="T393" i="8" s="1"/>
  <c r="U393" i="8" s="1"/>
  <c r="S761" i="8"/>
  <c r="T761" i="8" s="1"/>
  <c r="U761" i="8" s="1"/>
  <c r="S869" i="8"/>
  <c r="T869" i="8" s="1"/>
  <c r="U869" i="8" s="1"/>
  <c r="S390" i="8"/>
  <c r="T390" i="8" s="1"/>
  <c r="U390" i="8" s="1"/>
  <c r="S742" i="8"/>
  <c r="T742" i="8" s="1"/>
  <c r="U742" i="8" s="1"/>
  <c r="S873" i="8"/>
  <c r="T873" i="8" s="1"/>
  <c r="U873" i="8" s="1"/>
  <c r="S367" i="8"/>
  <c r="T367" i="8" s="1"/>
  <c r="U367" i="8" s="1"/>
  <c r="S70" i="8"/>
  <c r="T70" i="8" s="1"/>
  <c r="U70" i="8" s="1"/>
  <c r="S30" i="8"/>
  <c r="T30" i="8" s="1"/>
  <c r="U30" i="8" s="1"/>
  <c r="S786" i="8"/>
  <c r="T786" i="8" s="1"/>
  <c r="U786" i="8" s="1"/>
  <c r="S267" i="8"/>
  <c r="T267" i="8" s="1"/>
  <c r="U267" i="8" s="1"/>
  <c r="S105" i="8"/>
  <c r="T105" i="8" s="1"/>
  <c r="U105" i="8" s="1"/>
  <c r="S120" i="8"/>
  <c r="T120" i="8" s="1"/>
  <c r="U120" i="8" s="1"/>
  <c r="S377" i="8"/>
  <c r="T377" i="8" s="1"/>
  <c r="U377" i="8" s="1"/>
  <c r="S672" i="8"/>
  <c r="T672" i="8" s="1"/>
  <c r="U672" i="8" s="1"/>
  <c r="S501" i="8"/>
  <c r="T501" i="8" s="1"/>
  <c r="U501" i="8" s="1"/>
  <c r="S204" i="8"/>
  <c r="T204" i="8" s="1"/>
  <c r="U204" i="8" s="1"/>
  <c r="S620" i="8"/>
  <c r="T620" i="8" s="1"/>
  <c r="U620" i="8" s="1"/>
  <c r="S441" i="8"/>
  <c r="T441" i="8" s="1"/>
  <c r="U441" i="8" s="1"/>
  <c r="S74" i="8"/>
  <c r="T74" i="8" s="1"/>
  <c r="U74" i="8" s="1"/>
  <c r="S210" i="8"/>
  <c r="T210" i="8" s="1"/>
  <c r="U210" i="8" s="1"/>
  <c r="V210" i="8" s="1"/>
  <c r="W210" i="8" s="1"/>
  <c r="S350" i="8"/>
  <c r="T350" i="8" s="1"/>
  <c r="U350" i="8" s="1"/>
  <c r="S478" i="8"/>
  <c r="T478" i="8" s="1"/>
  <c r="U478" i="8" s="1"/>
  <c r="S606" i="8"/>
  <c r="T606" i="8" s="1"/>
  <c r="U606" i="8" s="1"/>
  <c r="S734" i="8"/>
  <c r="T734" i="8" s="1"/>
  <c r="U734" i="8" s="1"/>
  <c r="S862" i="8"/>
  <c r="T862" i="8" s="1"/>
  <c r="U862" i="8" s="1"/>
  <c r="S365" i="8"/>
  <c r="T365" i="8" s="1"/>
  <c r="U365" i="8" s="1"/>
  <c r="S757" i="8"/>
  <c r="T757" i="8" s="1"/>
  <c r="U757" i="8" s="1"/>
  <c r="S103" i="8"/>
  <c r="T103" i="8" s="1"/>
  <c r="U103" i="8" s="1"/>
  <c r="V103" i="8" s="1"/>
  <c r="W103" i="8" s="1"/>
  <c r="S231" i="8"/>
  <c r="T231" i="8" s="1"/>
  <c r="U231" i="8" s="1"/>
  <c r="S359" i="8"/>
  <c r="T359" i="8" s="1"/>
  <c r="U359" i="8" s="1"/>
  <c r="S487" i="8"/>
  <c r="T487" i="8" s="1"/>
  <c r="U487" i="8" s="1"/>
  <c r="S615" i="8"/>
  <c r="T615" i="8" s="1"/>
  <c r="U615" i="8" s="1"/>
  <c r="S54" i="8"/>
  <c r="T54" i="8" s="1"/>
  <c r="U54" i="8" s="1"/>
  <c r="S326" i="8"/>
  <c r="T326" i="8" s="1"/>
  <c r="U326" i="8" s="1"/>
  <c r="S594" i="8"/>
  <c r="T594" i="8" s="1"/>
  <c r="U594" i="8" s="1"/>
  <c r="S146" i="8"/>
  <c r="T146" i="8" s="1"/>
  <c r="U146" i="8" s="1"/>
  <c r="S418" i="8"/>
  <c r="T418" i="8" s="1"/>
  <c r="U418" i="8" s="1"/>
  <c r="S666" i="8"/>
  <c r="T666" i="8" s="1"/>
  <c r="U666" i="8" s="1"/>
  <c r="S85" i="8"/>
  <c r="T85" i="8" s="1"/>
  <c r="U85" i="8" s="1"/>
  <c r="S35" i="8"/>
  <c r="T35" i="8" s="1"/>
  <c r="U35" i="8" s="1"/>
  <c r="V35" i="8" s="1"/>
  <c r="W35" i="8" s="1"/>
  <c r="S163" i="8"/>
  <c r="T163" i="8" s="1"/>
  <c r="U163" i="8" s="1"/>
  <c r="S291" i="8"/>
  <c r="T291" i="8" s="1"/>
  <c r="U291" i="8" s="1"/>
  <c r="S419" i="8"/>
  <c r="T419" i="8" s="1"/>
  <c r="U419" i="8" s="1"/>
  <c r="S547" i="8"/>
  <c r="T547" i="8" s="1"/>
  <c r="U547" i="8" s="1"/>
  <c r="V547" i="8" s="1"/>
  <c r="W547" i="8" s="1"/>
  <c r="S177" i="8"/>
  <c r="T177" i="8" s="1"/>
  <c r="U177" i="8" s="1"/>
  <c r="S573" i="8"/>
  <c r="T573" i="8" s="1"/>
  <c r="U573" i="8" s="1"/>
  <c r="S48" i="8"/>
  <c r="T48" i="8" s="1"/>
  <c r="U48" i="8" s="1"/>
  <c r="S176" i="8"/>
  <c r="T176" i="8" s="1"/>
  <c r="U176" i="8" s="1"/>
  <c r="S304" i="8"/>
  <c r="T304" i="8" s="1"/>
  <c r="U304" i="8" s="1"/>
  <c r="S325" i="8"/>
  <c r="T325" i="8" s="1"/>
  <c r="U325" i="8" s="1"/>
  <c r="S344" i="8"/>
  <c r="T344" i="8" s="1"/>
  <c r="U344" i="8" s="1"/>
  <c r="S508" i="8"/>
  <c r="T508" i="8" s="1"/>
  <c r="U508" i="8" s="1"/>
  <c r="V508" i="8" s="1"/>
  <c r="W508" i="8" s="1"/>
  <c r="S664" i="8"/>
  <c r="T664" i="8" s="1"/>
  <c r="U664" i="8" s="1"/>
  <c r="S792" i="8"/>
  <c r="T792" i="8" s="1"/>
  <c r="U792" i="8" s="1"/>
  <c r="S197" i="8"/>
  <c r="T197" i="8" s="1"/>
  <c r="U197" i="8" s="1"/>
  <c r="S565" i="8"/>
  <c r="T565" i="8" s="1"/>
  <c r="U565" i="8" s="1"/>
  <c r="S705" i="8"/>
  <c r="T705" i="8" s="1"/>
  <c r="U705" i="8" s="1"/>
  <c r="S100" i="8"/>
  <c r="T100" i="8" s="1"/>
  <c r="U100" i="8" s="1"/>
  <c r="V100" i="8" s="1"/>
  <c r="W100" i="8" s="1"/>
  <c r="S228" i="8"/>
  <c r="T228" i="8" s="1"/>
  <c r="U228" i="8" s="1"/>
  <c r="S356" i="8"/>
  <c r="T356" i="8" s="1"/>
  <c r="U356" i="8" s="1"/>
  <c r="S524" i="8"/>
  <c r="T524" i="8" s="1"/>
  <c r="U524" i="8" s="1"/>
  <c r="S676" i="8"/>
  <c r="T676" i="8" s="1"/>
  <c r="U676" i="8" s="1"/>
  <c r="S804" i="8"/>
  <c r="T804" i="8" s="1"/>
  <c r="U804" i="8" s="1"/>
  <c r="S233" i="8"/>
  <c r="T233" i="8" s="1"/>
  <c r="U233" i="8" s="1"/>
  <c r="S601" i="8"/>
  <c r="T601" i="8" s="1"/>
  <c r="U601" i="8" s="1"/>
  <c r="S709" i="8"/>
  <c r="T709" i="8" s="1"/>
  <c r="U709" i="8" s="1"/>
  <c r="S322" i="8"/>
  <c r="T322" i="8" s="1"/>
  <c r="U322" i="8" s="1"/>
  <c r="S678" i="8"/>
  <c r="T678" i="8" s="1"/>
  <c r="U678" i="8" s="1"/>
  <c r="V678" i="8" s="1"/>
  <c r="W678" i="8" s="1"/>
  <c r="S481" i="8"/>
  <c r="T481" i="8" s="1"/>
  <c r="U481" i="8" s="1"/>
  <c r="S239" i="8"/>
  <c r="T239" i="8" s="1"/>
  <c r="U239" i="8" s="1"/>
  <c r="S117" i="8"/>
  <c r="T117" i="8" s="1"/>
  <c r="U117" i="8" s="1"/>
  <c r="S610" i="8"/>
  <c r="T610" i="8" s="1"/>
  <c r="U610" i="8" s="1"/>
  <c r="S682" i="8"/>
  <c r="T682" i="8" s="1"/>
  <c r="U682" i="8" s="1"/>
  <c r="S139" i="8"/>
  <c r="T139" i="8" s="1"/>
  <c r="U139" i="8" s="1"/>
  <c r="S523" i="8"/>
  <c r="T523" i="8" s="1"/>
  <c r="U523" i="8" s="1"/>
  <c r="S789" i="8"/>
  <c r="T789" i="8" s="1"/>
  <c r="U789" i="8" s="1"/>
  <c r="V789" i="8" s="1"/>
  <c r="W789" i="8" s="1"/>
  <c r="S29" i="8"/>
  <c r="T29" i="8" s="1"/>
  <c r="U29" i="8" s="1"/>
  <c r="S604" i="8"/>
  <c r="T604" i="8" s="1"/>
  <c r="U604" i="8" s="1"/>
  <c r="S405" i="8"/>
  <c r="T405" i="8" s="1"/>
  <c r="U405" i="8" s="1"/>
  <c r="S140" i="8"/>
  <c r="T140" i="8" s="1"/>
  <c r="U140" i="8" s="1"/>
  <c r="S576" i="8"/>
  <c r="T576" i="8" s="1"/>
  <c r="U576" i="8" s="1"/>
  <c r="S257" i="8"/>
  <c r="T257" i="8" s="1"/>
  <c r="U257" i="8" s="1"/>
  <c r="V257" i="8" s="1"/>
  <c r="W257" i="8" s="1"/>
  <c r="S201" i="8"/>
  <c r="T201" i="8" s="1"/>
  <c r="U201" i="8" s="1"/>
  <c r="S108" i="8"/>
  <c r="T108" i="8" s="1"/>
  <c r="U108" i="8" s="1"/>
  <c r="S42" i="8"/>
  <c r="T42" i="8" s="1"/>
  <c r="U42" i="8" s="1"/>
  <c r="S178" i="8"/>
  <c r="T178" i="8" s="1"/>
  <c r="U178" i="8" s="1"/>
  <c r="S574" i="8"/>
  <c r="T574" i="8" s="1"/>
  <c r="U574" i="8" s="1"/>
  <c r="S261" i="8"/>
  <c r="T261" i="8" s="1"/>
  <c r="U261" i="8" s="1"/>
  <c r="S199" i="8"/>
  <c r="T199" i="8" s="1"/>
  <c r="U199" i="8" s="1"/>
  <c r="S583" i="8"/>
  <c r="T583" i="8" s="1"/>
  <c r="U583" i="8" s="1"/>
  <c r="S522" i="8"/>
  <c r="T522" i="8" s="1"/>
  <c r="U522" i="8" s="1"/>
  <c r="S602" i="8"/>
  <c r="T602" i="8" s="1"/>
  <c r="U602" i="8" s="1"/>
  <c r="S131" i="8"/>
  <c r="T131" i="8" s="1"/>
  <c r="U131" i="8" s="1"/>
  <c r="S515" i="8"/>
  <c r="T515" i="8" s="1"/>
  <c r="U515" i="8" s="1"/>
  <c r="S865" i="8"/>
  <c r="T865" i="8" s="1"/>
  <c r="U865" i="8" s="1"/>
  <c r="S157" i="8"/>
  <c r="T157" i="8" s="1"/>
  <c r="U157" i="8" s="1"/>
  <c r="S632" i="8"/>
  <c r="T632" i="8" s="1"/>
  <c r="U632" i="8" s="1"/>
  <c r="S101" i="8"/>
  <c r="T101" i="8" s="1"/>
  <c r="U101" i="8" s="1"/>
  <c r="S68" i="8"/>
  <c r="T68" i="8" s="1"/>
  <c r="U68" i="8" s="1"/>
  <c r="S480" i="8"/>
  <c r="T480" i="8" s="1"/>
  <c r="U480" i="8" s="1"/>
  <c r="V480" i="8" s="1"/>
  <c r="W480" i="8" s="1"/>
  <c r="S137" i="8"/>
  <c r="T137" i="8" s="1"/>
  <c r="U137" i="8" s="1"/>
  <c r="S222" i="8"/>
  <c r="T222" i="8" s="1"/>
  <c r="U222" i="8" s="1"/>
  <c r="S559" i="8"/>
  <c r="T559" i="8" s="1"/>
  <c r="U559" i="8" s="1"/>
  <c r="S75" i="8"/>
  <c r="T75" i="8" s="1"/>
  <c r="U75" i="8" s="1"/>
  <c r="S280" i="8"/>
  <c r="T280" i="8" s="1"/>
  <c r="U280" i="8" s="1"/>
  <c r="S44" i="8"/>
  <c r="T44" i="8" s="1"/>
  <c r="U44" i="8" s="1"/>
  <c r="S733" i="8"/>
  <c r="T733" i="8" s="1"/>
  <c r="U733" i="8" s="1"/>
  <c r="S126" i="8"/>
  <c r="T126" i="8" s="1"/>
  <c r="U126" i="8" s="1"/>
  <c r="S262" i="8"/>
  <c r="T262" i="8" s="1"/>
  <c r="U262" i="8" s="1"/>
  <c r="S398" i="8"/>
  <c r="T398" i="8" s="1"/>
  <c r="U398" i="8" s="1"/>
  <c r="S526" i="8"/>
  <c r="T526" i="8" s="1"/>
  <c r="U526" i="8" s="1"/>
  <c r="S654" i="8"/>
  <c r="T654" i="8" s="1"/>
  <c r="U654" i="8" s="1"/>
  <c r="S782" i="8"/>
  <c r="T782" i="8" s="1"/>
  <c r="U782" i="8" s="1"/>
  <c r="S121" i="8"/>
  <c r="T121" i="8" s="1"/>
  <c r="U121" i="8" s="1"/>
  <c r="V121" i="8" s="1"/>
  <c r="W121" i="8" s="1"/>
  <c r="S509" i="8"/>
  <c r="T509" i="8" s="1"/>
  <c r="U509" i="8" s="1"/>
  <c r="S23" i="8"/>
  <c r="T23" i="8" s="1"/>
  <c r="U23" i="8" s="1"/>
  <c r="S151" i="8"/>
  <c r="T151" i="8" s="1"/>
  <c r="U151" i="8" s="1"/>
  <c r="S279" i="8"/>
  <c r="T279" i="8" s="1"/>
  <c r="U279" i="8" s="1"/>
  <c r="S407" i="8"/>
  <c r="T407" i="8" s="1"/>
  <c r="U407" i="8" s="1"/>
  <c r="S535" i="8"/>
  <c r="T535" i="8" s="1"/>
  <c r="U535" i="8" s="1"/>
  <c r="S141" i="8"/>
  <c r="T141" i="8" s="1"/>
  <c r="U141" i="8" s="1"/>
  <c r="S158" i="8"/>
  <c r="T158" i="8" s="1"/>
  <c r="U158" i="8" s="1"/>
  <c r="S426" i="8"/>
  <c r="T426" i="8" s="1"/>
  <c r="U426" i="8" s="1"/>
  <c r="S690" i="8"/>
  <c r="T690" i="8" s="1"/>
  <c r="U690" i="8" s="1"/>
  <c r="S250" i="8"/>
  <c r="T250" i="8" s="1"/>
  <c r="U250" i="8" s="1"/>
  <c r="S514" i="8"/>
  <c r="T514" i="8" s="1"/>
  <c r="U514" i="8" s="1"/>
  <c r="S738" i="8"/>
  <c r="T738" i="8" s="1"/>
  <c r="U738" i="8" s="1"/>
  <c r="S425" i="8"/>
  <c r="T425" i="8" s="1"/>
  <c r="U425" i="8" s="1"/>
  <c r="S83" i="8"/>
  <c r="T83" i="8" s="1"/>
  <c r="U83" i="8" s="1"/>
  <c r="S211" i="8"/>
  <c r="T211" i="8" s="1"/>
  <c r="U211" i="8" s="1"/>
  <c r="S339" i="8"/>
  <c r="T339" i="8" s="1"/>
  <c r="U339" i="8" s="1"/>
  <c r="S467" i="8"/>
  <c r="T467" i="8" s="1"/>
  <c r="U467" i="8" s="1"/>
  <c r="S595" i="8"/>
  <c r="T595" i="8" s="1"/>
  <c r="U595" i="8" s="1"/>
  <c r="S329" i="8"/>
  <c r="T329" i="8" s="1"/>
  <c r="U329" i="8" s="1"/>
  <c r="S713" i="8"/>
  <c r="T713" i="8" s="1"/>
  <c r="U713" i="8" s="1"/>
  <c r="S96" i="8"/>
  <c r="T96" i="8" s="1"/>
  <c r="U96" i="8" s="1"/>
  <c r="S224" i="8"/>
  <c r="T224" i="8" s="1"/>
  <c r="U224" i="8" s="1"/>
  <c r="S826" i="8"/>
  <c r="T826" i="8" s="1"/>
  <c r="U826" i="8" s="1"/>
  <c r="S569" i="8"/>
  <c r="T569" i="8" s="1"/>
  <c r="U569" i="8" s="1"/>
  <c r="S400" i="8"/>
  <c r="T400" i="8" s="1"/>
  <c r="U400" i="8" s="1"/>
  <c r="S572" i="8"/>
  <c r="T572" i="8" s="1"/>
  <c r="U572" i="8" s="1"/>
  <c r="S712" i="8"/>
  <c r="T712" i="8" s="1"/>
  <c r="U712" i="8" s="1"/>
  <c r="S840" i="8"/>
  <c r="T840" i="8" s="1"/>
  <c r="U840" i="8" s="1"/>
  <c r="S333" i="8"/>
  <c r="T333" i="8" s="1"/>
  <c r="U333" i="8" s="1"/>
  <c r="S457" i="8"/>
  <c r="T457" i="8" s="1"/>
  <c r="U457" i="8" s="1"/>
  <c r="S853" i="8"/>
  <c r="T853" i="8" s="1"/>
  <c r="U853" i="8" s="1"/>
  <c r="S148" i="8"/>
  <c r="T148" i="8" s="1"/>
  <c r="U148" i="8" s="1"/>
  <c r="S276" i="8"/>
  <c r="T276" i="8" s="1"/>
  <c r="U276" i="8" s="1"/>
  <c r="S416" i="8"/>
  <c r="T416" i="8" s="1"/>
  <c r="U416" i="8" s="1"/>
  <c r="S588" i="8"/>
  <c r="T588" i="8" s="1"/>
  <c r="U588" i="8" s="1"/>
  <c r="S724" i="8"/>
  <c r="T724" i="8" s="1"/>
  <c r="U724" i="8" s="1"/>
  <c r="S852" i="8"/>
  <c r="T852" i="8" s="1"/>
  <c r="U852" i="8" s="1"/>
  <c r="S369" i="8"/>
  <c r="T369" i="8" s="1"/>
  <c r="U369" i="8" s="1"/>
  <c r="S737" i="8"/>
  <c r="T737" i="8" s="1"/>
  <c r="U737" i="8" s="1"/>
  <c r="S845" i="8"/>
  <c r="T845" i="8" s="1"/>
  <c r="U845" i="8" s="1"/>
  <c r="S358" i="8"/>
  <c r="T358" i="8" s="1"/>
  <c r="U358" i="8" s="1"/>
  <c r="S806" i="8"/>
  <c r="T806" i="8" s="1"/>
  <c r="U806" i="8" s="1"/>
  <c r="S47" i="8"/>
  <c r="T47" i="8" s="1"/>
  <c r="U47" i="8" s="1"/>
  <c r="S495" i="8"/>
  <c r="T495" i="8" s="1"/>
  <c r="U495" i="8" s="1"/>
  <c r="S410" i="8"/>
  <c r="T410" i="8" s="1"/>
  <c r="U410" i="8" s="1"/>
  <c r="S562" i="8"/>
  <c r="T562" i="8" s="1"/>
  <c r="U562" i="8" s="1"/>
  <c r="S107" i="8"/>
  <c r="T107" i="8" s="1"/>
  <c r="U107" i="8" s="1"/>
  <c r="S491" i="8"/>
  <c r="T491" i="8" s="1"/>
  <c r="U491" i="8" s="1"/>
  <c r="S56" i="8"/>
  <c r="T56" i="8" s="1"/>
  <c r="U56" i="8" s="1"/>
  <c r="S541" i="8"/>
  <c r="T541" i="8" s="1"/>
  <c r="U541" i="8" s="1"/>
  <c r="S736" i="8"/>
  <c r="T736" i="8" s="1"/>
  <c r="U736" i="8" s="1"/>
  <c r="S725" i="8"/>
  <c r="T725" i="8" s="1"/>
  <c r="U725" i="8" s="1"/>
  <c r="S364" i="8"/>
  <c r="T364" i="8" s="1"/>
  <c r="U364" i="8" s="1"/>
  <c r="S33" i="8"/>
  <c r="T33" i="8" s="1"/>
  <c r="U33" i="8" s="1"/>
  <c r="S34" i="8"/>
  <c r="T34" i="8" s="1"/>
  <c r="U34" i="8" s="1"/>
  <c r="S170" i="8"/>
  <c r="T170" i="8" s="1"/>
  <c r="U170" i="8" s="1"/>
  <c r="S306" i="8"/>
  <c r="T306" i="8" s="1"/>
  <c r="U306" i="8" s="1"/>
  <c r="S438" i="8"/>
  <c r="T438" i="8" s="1"/>
  <c r="U438" i="8" s="1"/>
  <c r="S566" i="8"/>
  <c r="T566" i="8" s="1"/>
  <c r="U566" i="8" s="1"/>
  <c r="S694" i="8"/>
  <c r="T694" i="8" s="1"/>
  <c r="U694" i="8" s="1"/>
  <c r="S822" i="8"/>
  <c r="T822" i="8" s="1"/>
  <c r="U822" i="8" s="1"/>
  <c r="S241" i="8"/>
  <c r="T241" i="8" s="1"/>
  <c r="U241" i="8" s="1"/>
  <c r="S633" i="8"/>
  <c r="T633" i="8" s="1"/>
  <c r="U633" i="8" s="1"/>
  <c r="S63" i="8"/>
  <c r="T63" i="8" s="1"/>
  <c r="U63" i="8" s="1"/>
  <c r="S191" i="8"/>
  <c r="T191" i="8" s="1"/>
  <c r="U191" i="8" s="1"/>
  <c r="V191" i="8" s="1"/>
  <c r="W191" i="8" s="1"/>
  <c r="S319" i="8"/>
  <c r="T319" i="8" s="1"/>
  <c r="U319" i="8" s="1"/>
  <c r="S447" i="8"/>
  <c r="T447" i="8" s="1"/>
  <c r="U447" i="8" s="1"/>
  <c r="S575" i="8"/>
  <c r="T575" i="8" s="1"/>
  <c r="U575" i="8" s="1"/>
  <c r="S265" i="8"/>
  <c r="T265" i="8" s="1"/>
  <c r="U265" i="8" s="1"/>
  <c r="S242" i="8"/>
  <c r="T242" i="8" s="1"/>
  <c r="U242" i="8" s="1"/>
  <c r="S506" i="8"/>
  <c r="T506" i="8" s="1"/>
  <c r="U506" i="8" s="1"/>
  <c r="S62" i="8"/>
  <c r="T62" i="8" s="1"/>
  <c r="U62" i="8" s="1"/>
  <c r="S334" i="8"/>
  <c r="T334" i="8" s="1"/>
  <c r="U334" i="8" s="1"/>
  <c r="V334" i="8" s="1"/>
  <c r="W334" i="8" s="1"/>
  <c r="S586" i="8"/>
  <c r="T586" i="8" s="1"/>
  <c r="U586" i="8" s="1"/>
  <c r="S818" i="8"/>
  <c r="T818" i="8" s="1"/>
  <c r="U818" i="8" s="1"/>
  <c r="S717" i="8"/>
  <c r="T717" i="8" s="1"/>
  <c r="U717" i="8" s="1"/>
  <c r="S123" i="8"/>
  <c r="T123" i="8" s="1"/>
  <c r="U123" i="8" s="1"/>
  <c r="S251" i="8"/>
  <c r="T251" i="8" s="1"/>
  <c r="U251" i="8" s="1"/>
  <c r="S379" i="8"/>
  <c r="T379" i="8" s="1"/>
  <c r="U379" i="8" s="1"/>
  <c r="S507" i="8"/>
  <c r="T507" i="8" s="1"/>
  <c r="U507" i="8" s="1"/>
  <c r="S61" i="8"/>
  <c r="T61" i="8" s="1"/>
  <c r="U61" i="8" s="1"/>
  <c r="S449" i="8"/>
  <c r="T449" i="8" s="1"/>
  <c r="U449" i="8" s="1"/>
  <c r="S841" i="8"/>
  <c r="T841" i="8" s="1"/>
  <c r="U841" i="8" s="1"/>
  <c r="S136" i="8"/>
  <c r="T136" i="8" s="1"/>
  <c r="U136" i="8" s="1"/>
  <c r="S264" i="8"/>
  <c r="T264" i="8" s="1"/>
  <c r="U264" i="8" s="1"/>
  <c r="S109" i="8"/>
  <c r="T109" i="8" s="1"/>
  <c r="U109" i="8" s="1"/>
  <c r="S793" i="8"/>
  <c r="T793" i="8" s="1"/>
  <c r="U793" i="8" s="1"/>
  <c r="S456" i="8"/>
  <c r="T456" i="8" s="1"/>
  <c r="U456" i="8" s="1"/>
  <c r="S624" i="8"/>
  <c r="T624" i="8" s="1"/>
  <c r="U624" i="8" s="1"/>
  <c r="S752" i="8"/>
  <c r="T752" i="8" s="1"/>
  <c r="U752" i="8" s="1"/>
  <c r="S73" i="8"/>
  <c r="T73" i="8" s="1"/>
  <c r="U73" i="8" s="1"/>
  <c r="S453" i="8"/>
  <c r="T453" i="8" s="1"/>
  <c r="U453" i="8" s="1"/>
  <c r="S585" i="8"/>
  <c r="T585" i="8" s="1"/>
  <c r="U585" i="8" s="1"/>
  <c r="S60" i="8"/>
  <c r="T60" i="8" s="1"/>
  <c r="U60" i="8" s="1"/>
  <c r="S188" i="8"/>
  <c r="T188" i="8" s="1"/>
  <c r="U188" i="8" s="1"/>
  <c r="S316" i="8"/>
  <c r="T316" i="8" s="1"/>
  <c r="U316" i="8" s="1"/>
  <c r="S472" i="8"/>
  <c r="T472" i="8" s="1"/>
  <c r="U472" i="8" s="1"/>
  <c r="S636" i="8"/>
  <c r="T636" i="8" s="1"/>
  <c r="U636" i="8" s="1"/>
  <c r="S764" i="8"/>
  <c r="T764" i="8" s="1"/>
  <c r="U764" i="8" s="1"/>
  <c r="S113" i="8"/>
  <c r="T113" i="8" s="1"/>
  <c r="U113" i="8" s="1"/>
  <c r="S489" i="8"/>
  <c r="T489" i="8" s="1"/>
  <c r="U489" i="8" s="1"/>
  <c r="S857" i="8"/>
  <c r="T857" i="8" s="1"/>
  <c r="U857" i="8" s="1"/>
  <c r="S82" i="8"/>
  <c r="T82" i="8" s="1"/>
  <c r="U82" i="8" s="1"/>
  <c r="S486" i="8"/>
  <c r="T486" i="8" s="1"/>
  <c r="U486" i="8" s="1"/>
  <c r="S870" i="8"/>
  <c r="T870" i="8" s="1"/>
  <c r="U870" i="8" s="1"/>
  <c r="S111" i="8"/>
  <c r="T111" i="8" s="1"/>
  <c r="U111" i="8" s="1"/>
  <c r="S431" i="8"/>
  <c r="T431" i="8" s="1"/>
  <c r="U431" i="8" s="1"/>
  <c r="S206" i="8"/>
  <c r="T206" i="8" s="1"/>
  <c r="U206" i="8" s="1"/>
  <c r="S234" i="8"/>
  <c r="T234" i="8" s="1"/>
  <c r="U234" i="8" s="1"/>
  <c r="S349" i="8"/>
  <c r="T349" i="8" s="1"/>
  <c r="U349" i="8" s="1"/>
  <c r="S363" i="8"/>
  <c r="T363" i="8" s="1"/>
  <c r="U363" i="8" s="1"/>
  <c r="S297" i="8"/>
  <c r="T297" i="8" s="1"/>
  <c r="U297" i="8" s="1"/>
  <c r="S216" i="8"/>
  <c r="T216" i="8" s="1"/>
  <c r="U216" i="8" s="1"/>
  <c r="S320" i="8"/>
  <c r="T320" i="8" s="1"/>
  <c r="U320" i="8" s="1"/>
  <c r="S768" i="8"/>
  <c r="T768" i="8" s="1"/>
  <c r="U768" i="8" s="1"/>
  <c r="S533" i="8"/>
  <c r="T533" i="8" s="1"/>
  <c r="U533" i="8" s="1"/>
  <c r="S300" i="8"/>
  <c r="T300" i="8" s="1"/>
  <c r="U300" i="8" s="1"/>
  <c r="S716" i="8"/>
  <c r="T716" i="8" s="1"/>
  <c r="U716" i="8" s="1"/>
  <c r="S625" i="8"/>
  <c r="T625" i="8" s="1"/>
  <c r="U625" i="8" s="1"/>
  <c r="S110" i="8"/>
  <c r="T110" i="8" s="1"/>
  <c r="U110" i="8" s="1"/>
  <c r="S246" i="8"/>
  <c r="T246" i="8" s="1"/>
  <c r="U246" i="8" s="1"/>
  <c r="S382" i="8"/>
  <c r="T382" i="8" s="1"/>
  <c r="U382" i="8" s="1"/>
  <c r="S510" i="8"/>
  <c r="T510" i="8" s="1"/>
  <c r="U510" i="8" s="1"/>
  <c r="S638" i="8"/>
  <c r="T638" i="8" s="1"/>
  <c r="U638" i="8" s="1"/>
  <c r="S766" i="8"/>
  <c r="T766" i="8" s="1"/>
  <c r="U766" i="8" s="1"/>
  <c r="S77" i="8"/>
  <c r="T77" i="8" s="1"/>
  <c r="U77" i="8" s="1"/>
  <c r="S461" i="8"/>
  <c r="T461" i="8" s="1"/>
  <c r="U461" i="8" s="1"/>
  <c r="S849" i="8"/>
  <c r="T849" i="8" s="1"/>
  <c r="U849" i="8" s="1"/>
  <c r="S135" i="8"/>
  <c r="T135" i="8" s="1"/>
  <c r="U135" i="8" s="1"/>
  <c r="S263" i="8"/>
  <c r="T263" i="8" s="1"/>
  <c r="U263" i="8" s="1"/>
  <c r="S391" i="8"/>
  <c r="T391" i="8" s="1"/>
  <c r="U391" i="8" s="1"/>
  <c r="S519" i="8"/>
  <c r="T519" i="8" s="1"/>
  <c r="U519" i="8" s="1"/>
  <c r="S93" i="8"/>
  <c r="T93" i="8" s="1"/>
  <c r="U93" i="8" s="1"/>
  <c r="S122" i="8"/>
  <c r="T122" i="8" s="1"/>
  <c r="U122" i="8" s="1"/>
  <c r="S394" i="8"/>
  <c r="T394" i="8" s="1"/>
  <c r="U394" i="8" s="1"/>
  <c r="S658" i="8"/>
  <c r="T658" i="8" s="1"/>
  <c r="U658" i="8" s="1"/>
  <c r="S218" i="8"/>
  <c r="T218" i="8" s="1"/>
  <c r="U218" i="8" s="1"/>
  <c r="S482" i="8"/>
  <c r="T482" i="8" s="1"/>
  <c r="U482" i="8" s="1"/>
  <c r="S722" i="8"/>
  <c r="T722" i="8" s="1"/>
  <c r="U722" i="8" s="1"/>
  <c r="S301" i="8"/>
  <c r="T301" i="8" s="1"/>
  <c r="U301" i="8" s="1"/>
  <c r="S67" i="8"/>
  <c r="T67" i="8" s="1"/>
  <c r="U67" i="8" s="1"/>
  <c r="S195" i="8"/>
  <c r="T195" i="8" s="1"/>
  <c r="U195" i="8" s="1"/>
  <c r="S323" i="8"/>
  <c r="T323" i="8" s="1"/>
  <c r="U323" i="8" s="1"/>
  <c r="S451" i="8"/>
  <c r="T451" i="8" s="1"/>
  <c r="U451" i="8" s="1"/>
  <c r="S579" i="8"/>
  <c r="T579" i="8" s="1"/>
  <c r="U579" i="8" s="1"/>
  <c r="S273" i="8"/>
  <c r="T273" i="8" s="1"/>
  <c r="U273" i="8" s="1"/>
  <c r="S665" i="8"/>
  <c r="T665" i="8" s="1"/>
  <c r="U665" i="8" s="1"/>
  <c r="S80" i="8"/>
  <c r="T80" i="8" s="1"/>
  <c r="U80" i="8" s="1"/>
  <c r="S208" i="8"/>
  <c r="T208" i="8" s="1"/>
  <c r="U208" i="8" s="1"/>
  <c r="S794" i="8"/>
  <c r="T794" i="8" s="1"/>
  <c r="U794" i="8" s="1"/>
  <c r="S493" i="8"/>
  <c r="T493" i="8" s="1"/>
  <c r="U493" i="8" s="1"/>
  <c r="S380" i="8"/>
  <c r="T380" i="8" s="1"/>
  <c r="U380" i="8" s="1"/>
  <c r="S552" i="8"/>
  <c r="T552" i="8" s="1"/>
  <c r="U552" i="8" s="1"/>
  <c r="S696" i="8"/>
  <c r="T696" i="8" s="1"/>
  <c r="U696" i="8" s="1"/>
  <c r="S824" i="8"/>
  <c r="T824" i="8" s="1"/>
  <c r="U824" i="8" s="1"/>
  <c r="S293" i="8"/>
  <c r="T293" i="8" s="1"/>
  <c r="U293" i="8" s="1"/>
  <c r="S409" i="8"/>
  <c r="T409" i="8" s="1"/>
  <c r="U409" i="8" s="1"/>
  <c r="S805" i="8"/>
  <c r="T805" i="8" s="1"/>
  <c r="U805" i="8" s="1"/>
  <c r="S132" i="8"/>
  <c r="T132" i="8" s="1"/>
  <c r="U132" i="8" s="1"/>
  <c r="S260" i="8"/>
  <c r="T260" i="8" s="1"/>
  <c r="U260" i="8" s="1"/>
  <c r="S396" i="8"/>
  <c r="T396" i="8" s="1"/>
  <c r="U396" i="8" s="1"/>
  <c r="S568" i="8"/>
  <c r="S708" i="8"/>
  <c r="T708" i="8" s="1"/>
  <c r="U708" i="8" s="1"/>
  <c r="S836" i="8"/>
  <c r="S321" i="8"/>
  <c r="T321" i="8" s="1"/>
  <c r="U321" i="8" s="1"/>
  <c r="S697" i="8"/>
  <c r="S797" i="8"/>
  <c r="T797" i="8" s="1"/>
  <c r="U797" i="8" s="1"/>
  <c r="S422" i="8"/>
  <c r="S774" i="8"/>
  <c r="T774" i="8" s="1"/>
  <c r="U774" i="8" s="1"/>
  <c r="V774" i="8" s="1"/>
  <c r="W774" i="8" s="1"/>
  <c r="S781" i="8"/>
  <c r="S335" i="8"/>
  <c r="T335" i="8" s="1"/>
  <c r="U335" i="8" s="1"/>
  <c r="S317" i="8"/>
  <c r="S98" i="8"/>
  <c r="T98" i="8" s="1"/>
  <c r="U98" i="8" s="1"/>
  <c r="S850" i="8"/>
  <c r="S235" i="8"/>
  <c r="T235" i="8" s="1"/>
  <c r="U235" i="8" s="1"/>
  <c r="S587" i="8"/>
  <c r="S88" i="8"/>
  <c r="T88" i="8" s="1"/>
  <c r="U88" i="8" s="1"/>
  <c r="S689" i="8"/>
  <c r="S704" i="8"/>
  <c r="T704" i="8" s="1"/>
  <c r="U704" i="8" s="1"/>
  <c r="S589" i="8"/>
  <c r="S236" i="8"/>
  <c r="T236" i="8" s="1"/>
  <c r="U236" i="8" s="1"/>
  <c r="S684" i="8"/>
  <c r="S537" i="8"/>
  <c r="T537" i="8" s="1"/>
  <c r="U537" i="8" s="1"/>
  <c r="V612" i="8"/>
  <c r="W612" i="8" s="1"/>
  <c r="V966" i="8"/>
  <c r="W966" i="8" s="1"/>
  <c r="V1016" i="8"/>
  <c r="W1016" i="8" s="1"/>
  <c r="V759" i="8"/>
  <c r="W759" i="8" s="1"/>
  <c r="V973" i="8"/>
  <c r="W973" i="8" s="1"/>
  <c r="V811" i="8"/>
  <c r="W811" i="8" s="1"/>
  <c r="V986" i="8"/>
  <c r="W986" i="8" s="1"/>
  <c r="V883" i="8"/>
  <c r="W883" i="8" s="1"/>
  <c r="V1011" i="8"/>
  <c r="W1011" i="8" s="1"/>
  <c r="V643" i="8"/>
  <c r="W643" i="8" s="1"/>
  <c r="V871" i="8"/>
  <c r="W871" i="8" s="1"/>
  <c r="V998" i="8"/>
  <c r="W998" i="8" s="1"/>
  <c r="V755" i="8"/>
  <c r="W755" i="8" s="1"/>
  <c r="V775" i="8"/>
  <c r="W775" i="8" s="1"/>
  <c r="V977" i="8"/>
  <c r="W977" i="8" s="1"/>
  <c r="V878" i="8"/>
  <c r="W878" i="8" s="1"/>
  <c r="V1006" i="8"/>
  <c r="W1006" i="8" s="1"/>
  <c r="V903" i="8"/>
  <c r="W903" i="8" s="1"/>
  <c r="V278" i="8"/>
  <c r="W278" i="8" s="1"/>
  <c r="V707" i="8"/>
  <c r="W707" i="8" s="1"/>
  <c r="V807" i="8"/>
  <c r="W807" i="8" s="1"/>
  <c r="V982" i="8"/>
  <c r="W982" i="8" s="1"/>
  <c r="V663" i="8"/>
  <c r="W663" i="8" s="1"/>
  <c r="V949" i="8"/>
  <c r="W949" i="8" s="1"/>
  <c r="V779" i="8"/>
  <c r="W779" i="8" s="1"/>
  <c r="V978" i="8"/>
  <c r="W978" i="8" s="1"/>
  <c r="V875" i="8"/>
  <c r="W875" i="8" s="1"/>
  <c r="V1003" i="8"/>
  <c r="W1003" i="8" s="1"/>
  <c r="V956" i="8"/>
  <c r="W956" i="8" s="1"/>
  <c r="V1012" i="8"/>
  <c r="W1012" i="8" s="1"/>
  <c r="V992" i="8"/>
  <c r="W992" i="8" s="1"/>
  <c r="V1021" i="8"/>
  <c r="W1021" i="8" s="1"/>
  <c r="V847" i="8"/>
  <c r="W847" i="8" s="1"/>
  <c r="V679" i="8"/>
  <c r="W679" i="8" s="1"/>
  <c r="V897" i="8"/>
  <c r="W897" i="8" s="1"/>
  <c r="V990" i="8"/>
  <c r="W990" i="8" s="1"/>
  <c r="V1004" i="8"/>
  <c r="W1004" i="8" s="1"/>
  <c r="V548" i="8"/>
  <c r="W548" i="8" s="1"/>
  <c r="V962" i="8"/>
  <c r="W962" i="8" s="1"/>
  <c r="V867" i="8"/>
  <c r="W867" i="8" s="1"/>
  <c r="V667" i="8"/>
  <c r="W667" i="8" s="1"/>
  <c r="V943" i="8"/>
  <c r="W943" i="8" s="1"/>
  <c r="V420" i="8"/>
  <c r="W420" i="8" s="1"/>
  <c r="V925" i="8"/>
  <c r="W925" i="8" s="1"/>
  <c r="V619" i="8"/>
  <c r="W619" i="8" s="1"/>
  <c r="V938" i="8"/>
  <c r="W938" i="8" s="1"/>
  <c r="V719" i="8"/>
  <c r="W719" i="8" s="1"/>
  <c r="V963" i="8"/>
  <c r="W963" i="8" s="1"/>
  <c r="V819" i="8"/>
  <c r="W819" i="8" s="1"/>
  <c r="V916" i="8"/>
  <c r="W916" i="8" s="1"/>
  <c r="V795" i="8"/>
  <c r="W795" i="8" s="1"/>
  <c r="V1007" i="8"/>
  <c r="W1007" i="8" s="1"/>
  <c r="V484" i="8"/>
  <c r="W484" i="8" s="1"/>
  <c r="V929" i="8"/>
  <c r="W929" i="8" s="1"/>
  <c r="V699" i="8"/>
  <c r="W699" i="8" s="1"/>
  <c r="V958" i="8"/>
  <c r="W958" i="8" s="1"/>
  <c r="V799" i="8"/>
  <c r="W799" i="8" s="1"/>
  <c r="V983" i="8"/>
  <c r="W983" i="8" s="1"/>
  <c r="V876" i="8"/>
  <c r="W876" i="8" s="1"/>
  <c r="V932" i="8"/>
  <c r="W932" i="8" s="1"/>
  <c r="V731" i="8"/>
  <c r="W731" i="8" s="1"/>
  <c r="V723" i="8"/>
  <c r="W723" i="8" s="1"/>
  <c r="V901" i="8"/>
  <c r="W901" i="8" s="1"/>
  <c r="V500" i="8"/>
  <c r="W500" i="8" s="1"/>
  <c r="V930" i="8"/>
  <c r="W930" i="8" s="1"/>
  <c r="V687" i="8"/>
  <c r="W687" i="8" s="1"/>
  <c r="V955" i="8"/>
  <c r="W955" i="8" s="1"/>
  <c r="V1000" i="8"/>
  <c r="W1000" i="8" s="1"/>
  <c r="V659" i="8"/>
  <c r="W659" i="8" s="1"/>
  <c r="V888" i="8"/>
  <c r="W888" i="8" s="1"/>
  <c r="V747" i="8"/>
  <c r="W747" i="8" s="1"/>
  <c r="V995" i="8"/>
  <c r="W995" i="8" s="1"/>
  <c r="V950" i="8"/>
  <c r="W950" i="8" s="1"/>
  <c r="V961" i="8"/>
  <c r="W961" i="8" s="1"/>
  <c r="V887" i="8"/>
  <c r="W887" i="8" s="1"/>
  <c r="V342" i="8"/>
  <c r="W342" i="8" s="1"/>
  <c r="V933" i="8"/>
  <c r="W933" i="8" s="1"/>
  <c r="V815" i="8"/>
  <c r="W815" i="8" s="1"/>
  <c r="V948" i="8"/>
  <c r="W948" i="8" s="1"/>
  <c r="V859" i="8"/>
  <c r="W859" i="8" s="1"/>
  <c r="V975" i="8"/>
  <c r="W975" i="8" s="1"/>
  <c r="V631" i="8"/>
  <c r="W631" i="8" s="1"/>
  <c r="V941" i="8"/>
  <c r="W941" i="8" s="1"/>
  <c r="V683" i="8"/>
  <c r="W683" i="8" s="1"/>
  <c r="V954" i="8"/>
  <c r="W954" i="8" s="1"/>
  <c r="V783" i="8"/>
  <c r="W783" i="8" s="1"/>
  <c r="V979" i="8"/>
  <c r="W979" i="8" s="1"/>
  <c r="V924" i="8"/>
  <c r="W924" i="8" s="1"/>
  <c r="V980" i="8"/>
  <c r="W980" i="8" s="1"/>
  <c r="V902" i="8"/>
  <c r="W902" i="8" s="1"/>
  <c r="V675" i="8"/>
  <c r="W675" i="8" s="1"/>
  <c r="V647" i="8"/>
  <c r="W647" i="8" s="1"/>
  <c r="V945" i="8"/>
  <c r="W945" i="8" s="1"/>
  <c r="V763" i="8"/>
  <c r="W763" i="8" s="1"/>
  <c r="V974" i="8"/>
  <c r="W974" i="8" s="1"/>
  <c r="V863" i="8"/>
  <c r="W863" i="8" s="1"/>
  <c r="S560" i="8"/>
  <c r="S161" i="8"/>
  <c r="T161" i="8" s="1"/>
  <c r="U161" i="8" s="1"/>
  <c r="S446" i="8"/>
  <c r="S830" i="8"/>
  <c r="T830" i="8" s="1"/>
  <c r="U830" i="8" s="1"/>
  <c r="S71" i="8"/>
  <c r="S455" i="8"/>
  <c r="T455" i="8" s="1"/>
  <c r="U455" i="8" s="1"/>
  <c r="S258" i="8"/>
  <c r="S354" i="8"/>
  <c r="T354" i="8" s="1"/>
  <c r="U354" i="8" s="1"/>
  <c r="S769" i="8"/>
  <c r="S387" i="8"/>
  <c r="T387" i="8" s="1"/>
  <c r="U387" i="8" s="1"/>
  <c r="S469" i="8"/>
  <c r="S272" i="8"/>
  <c r="T272" i="8" s="1"/>
  <c r="U272" i="8" s="1"/>
  <c r="S464" i="8"/>
  <c r="S477" i="8"/>
  <c r="T477" i="8" s="1"/>
  <c r="U477" i="8" s="1"/>
  <c r="S324" i="8"/>
  <c r="S772" i="8"/>
  <c r="T772" i="8" s="1"/>
  <c r="U772" i="8" s="1"/>
  <c r="V772" i="8" s="1"/>
  <c r="W772" i="8" s="1"/>
  <c r="S613" i="8"/>
  <c r="S189" i="8"/>
  <c r="T189" i="8" s="1"/>
  <c r="U189" i="8" s="1"/>
  <c r="S474" i="8"/>
  <c r="S427" i="8"/>
  <c r="T427" i="8" s="1"/>
  <c r="U427" i="8" s="1"/>
  <c r="S476" i="8"/>
  <c r="S448" i="8"/>
  <c r="T448" i="8" s="1"/>
  <c r="U448" i="8" s="1"/>
  <c r="V448" i="8" s="1"/>
  <c r="W448" i="8" s="1"/>
  <c r="S26" i="8"/>
  <c r="S162" i="8"/>
  <c r="T162" i="8" s="1"/>
  <c r="U162" i="8" s="1"/>
  <c r="S298" i="8"/>
  <c r="S430" i="8"/>
  <c r="T430" i="8" s="1"/>
  <c r="U430" i="8" s="1"/>
  <c r="S558" i="8"/>
  <c r="S686" i="8"/>
  <c r="T686" i="8" s="1"/>
  <c r="U686" i="8" s="1"/>
  <c r="S814" i="8"/>
  <c r="S213" i="8"/>
  <c r="T213" i="8" s="1"/>
  <c r="U213" i="8" s="1"/>
  <c r="S605" i="8"/>
  <c r="S55" i="8"/>
  <c r="T55" i="8" s="1"/>
  <c r="U55" i="8" s="1"/>
  <c r="S183" i="8"/>
  <c r="S311" i="8"/>
  <c r="T311" i="8" s="1"/>
  <c r="U311" i="8" s="1"/>
  <c r="S439" i="8"/>
  <c r="S567" i="8"/>
  <c r="T567" i="8" s="1"/>
  <c r="U567" i="8" s="1"/>
  <c r="S237" i="8"/>
  <c r="S226" i="8"/>
  <c r="T226" i="8" s="1"/>
  <c r="U226" i="8" s="1"/>
  <c r="S490" i="8"/>
  <c r="S46" i="8"/>
  <c r="T46" i="8" s="1"/>
  <c r="U46" i="8" s="1"/>
  <c r="S318" i="8"/>
  <c r="S570" i="8"/>
  <c r="T570" i="8" s="1"/>
  <c r="U570" i="8" s="1"/>
  <c r="S802" i="8"/>
  <c r="S645" i="8"/>
  <c r="T645" i="8" s="1"/>
  <c r="U645" i="8" s="1"/>
  <c r="S115" i="8"/>
  <c r="S243" i="8"/>
  <c r="T243" i="8" s="1"/>
  <c r="U243" i="8" s="1"/>
  <c r="S371" i="8"/>
  <c r="S499" i="8"/>
  <c r="T499" i="8" s="1"/>
  <c r="U499" i="8" s="1"/>
  <c r="S45" i="8"/>
  <c r="S421" i="8"/>
  <c r="T421" i="8" s="1"/>
  <c r="U421" i="8" s="1"/>
  <c r="S813" i="8"/>
  <c r="S128" i="8"/>
  <c r="T128" i="8" s="1"/>
  <c r="U128" i="8" s="1"/>
  <c r="S256" i="8"/>
  <c r="S65" i="8"/>
  <c r="T65" i="8" s="1"/>
  <c r="U65" i="8" s="1"/>
  <c r="S741" i="8"/>
  <c r="S444" i="8"/>
  <c r="T444" i="8" s="1"/>
  <c r="U444" i="8" s="1"/>
  <c r="S616" i="8"/>
  <c r="S744" i="8"/>
  <c r="T744" i="8" s="1"/>
  <c r="U744" i="8" s="1"/>
  <c r="S872" i="8"/>
  <c r="S429" i="8"/>
  <c r="T429" i="8" s="1"/>
  <c r="U429" i="8" s="1"/>
  <c r="S561" i="8"/>
  <c r="S52" i="8"/>
  <c r="T52" i="8" s="1"/>
  <c r="U52" i="8" s="1"/>
  <c r="S180" i="8"/>
  <c r="S308" i="8"/>
  <c r="T308" i="8" s="1"/>
  <c r="U308" i="8" s="1"/>
  <c r="S460" i="8"/>
  <c r="S628" i="8"/>
  <c r="T628" i="8" s="1"/>
  <c r="U628" i="8" s="1"/>
  <c r="S756" i="8"/>
  <c r="S89" i="8"/>
  <c r="T89" i="8" s="1"/>
  <c r="U89" i="8" s="1"/>
  <c r="S465" i="8"/>
  <c r="S833" i="8"/>
  <c r="T833" i="8" s="1"/>
  <c r="U833" i="8" s="1"/>
  <c r="S50" i="8"/>
  <c r="S454" i="8"/>
  <c r="T454" i="8" s="1"/>
  <c r="U454" i="8" s="1"/>
  <c r="S97" i="8"/>
  <c r="S143" i="8"/>
  <c r="T143" i="8" s="1"/>
  <c r="U143" i="8" s="1"/>
  <c r="S591" i="8"/>
  <c r="S674" i="8"/>
  <c r="T674" i="8" s="1"/>
  <c r="U674" i="8" s="1"/>
  <c r="S730" i="8"/>
  <c r="S203" i="8"/>
  <c r="T203" i="8" s="1"/>
  <c r="U203" i="8" s="1"/>
  <c r="S25" i="8"/>
  <c r="S152" i="8"/>
  <c r="T152" i="8" s="1"/>
  <c r="U152" i="8" s="1"/>
  <c r="S392" i="8"/>
  <c r="S864" i="8"/>
  <c r="T864" i="8" s="1"/>
  <c r="U864" i="8" s="1"/>
  <c r="S76" i="8"/>
  <c r="S492" i="8"/>
  <c r="T492" i="8" s="1"/>
  <c r="U492" i="8" s="1"/>
  <c r="S345" i="8"/>
  <c r="S66" i="8"/>
  <c r="T66" i="8" s="1"/>
  <c r="U66" i="8" s="1"/>
  <c r="S202" i="8"/>
  <c r="S338" i="8"/>
  <c r="T338" i="8" s="1"/>
  <c r="U338" i="8" s="1"/>
  <c r="S470" i="8"/>
  <c r="S598" i="8"/>
  <c r="T598" i="8" s="1"/>
  <c r="U598" i="8" s="1"/>
  <c r="S726" i="8"/>
  <c r="S854" i="8"/>
  <c r="T854" i="8" s="1"/>
  <c r="U854" i="8" s="1"/>
  <c r="S337" i="8"/>
  <c r="S729" i="8"/>
  <c r="T729" i="8" s="1"/>
  <c r="U729" i="8" s="1"/>
  <c r="S95" i="8"/>
  <c r="S223" i="8"/>
  <c r="T223" i="8" s="1"/>
  <c r="U223" i="8" s="1"/>
  <c r="S351" i="8"/>
  <c r="S479" i="8"/>
  <c r="T479" i="8" s="1"/>
  <c r="U479" i="8" s="1"/>
  <c r="S607" i="8"/>
  <c r="S38" i="8"/>
  <c r="T38" i="8" s="1"/>
  <c r="U38" i="8" s="1"/>
  <c r="S310" i="8"/>
  <c r="S578" i="8"/>
  <c r="T578" i="8" s="1"/>
  <c r="U578" i="8" s="1"/>
  <c r="S130" i="8"/>
  <c r="S402" i="8"/>
  <c r="T402" i="8" s="1"/>
  <c r="U402" i="8" s="1"/>
  <c r="S650" i="8"/>
  <c r="S49" i="8"/>
  <c r="T49" i="8" s="1"/>
  <c r="U49" i="8" s="1"/>
  <c r="S27" i="8"/>
  <c r="S155" i="8"/>
  <c r="T155" i="8" s="1"/>
  <c r="U155" i="8" s="1"/>
  <c r="S283" i="8"/>
  <c r="S411" i="8"/>
  <c r="T411" i="8" s="1"/>
  <c r="U411" i="8" s="1"/>
  <c r="S539" i="8"/>
  <c r="S153" i="8"/>
  <c r="T153" i="8" s="1"/>
  <c r="U153" i="8" s="1"/>
  <c r="S549" i="8"/>
  <c r="S40" i="8"/>
  <c r="T40" i="8" s="1"/>
  <c r="U40" i="8" s="1"/>
  <c r="S168" i="8"/>
  <c r="S296" i="8"/>
  <c r="T296" i="8" s="1"/>
  <c r="U296" i="8" s="1"/>
  <c r="S277" i="8"/>
  <c r="S336" i="8"/>
  <c r="T336" i="8" s="1"/>
  <c r="U336" i="8" s="1"/>
  <c r="S496" i="8"/>
  <c r="S656" i="8"/>
  <c r="T656" i="8" s="1"/>
  <c r="U656" i="8" s="1"/>
  <c r="S784" i="8"/>
  <c r="S173" i="8"/>
  <c r="T173" i="8" s="1"/>
  <c r="U173" i="8" s="1"/>
  <c r="S545" i="8"/>
  <c r="S677" i="8"/>
  <c r="T677" i="8" s="1"/>
  <c r="U677" i="8" s="1"/>
  <c r="S92" i="8"/>
  <c r="S220" i="8"/>
  <c r="T220" i="8" s="1"/>
  <c r="U220" i="8" s="1"/>
  <c r="S348" i="8"/>
  <c r="S512" i="8"/>
  <c r="T512" i="8" s="1"/>
  <c r="U512" i="8" s="1"/>
  <c r="S668" i="8"/>
  <c r="S796" i="8"/>
  <c r="T796" i="8" s="1"/>
  <c r="U796" i="8" s="1"/>
  <c r="S209" i="8"/>
  <c r="S577" i="8"/>
  <c r="T577" i="8" s="1"/>
  <c r="U577" i="8" s="1"/>
  <c r="S685" i="8"/>
  <c r="S186" i="8"/>
  <c r="T186" i="8" s="1"/>
  <c r="U186" i="8" s="1"/>
  <c r="V186" i="8" s="1"/>
  <c r="W186" i="8" s="1"/>
  <c r="S550" i="8"/>
  <c r="S289" i="8"/>
  <c r="T289" i="8" s="1"/>
  <c r="U289" i="8" s="1"/>
  <c r="S207" i="8"/>
  <c r="S527" i="8"/>
  <c r="T527" i="8" s="1"/>
  <c r="U527" i="8" s="1"/>
  <c r="S346" i="8"/>
  <c r="S434" i="8"/>
  <c r="T434" i="8" s="1"/>
  <c r="U434" i="8" s="1"/>
  <c r="S43" i="8"/>
  <c r="S459" i="8"/>
  <c r="T459" i="8" s="1"/>
  <c r="U459" i="8" s="1"/>
  <c r="S597" i="8"/>
  <c r="S312" i="8"/>
  <c r="T312" i="8" s="1"/>
  <c r="U312" i="8" s="1"/>
  <c r="S432" i="8"/>
  <c r="S832" i="8"/>
  <c r="T832" i="8" s="1"/>
  <c r="U832" i="8" s="1"/>
  <c r="S825" i="8"/>
  <c r="S408" i="8"/>
  <c r="T408" i="8" s="1"/>
  <c r="U408" i="8" s="1"/>
  <c r="S812" i="8"/>
  <c r="S637" i="8"/>
  <c r="T637" i="8" s="1"/>
  <c r="U637" i="8" s="1"/>
  <c r="S142" i="8"/>
  <c r="S282" i="8"/>
  <c r="T282" i="8" s="1"/>
  <c r="U282" i="8" s="1"/>
  <c r="S414" i="8"/>
  <c r="S542" i="8"/>
  <c r="T542" i="8" s="1"/>
  <c r="U542" i="8" s="1"/>
  <c r="S670" i="8"/>
  <c r="S798" i="8"/>
  <c r="T798" i="8" s="1"/>
  <c r="U798" i="8" s="1"/>
  <c r="S169" i="8"/>
  <c r="T169" i="8" s="1"/>
  <c r="U169" i="8" s="1"/>
  <c r="S557" i="8"/>
  <c r="T557" i="8" s="1"/>
  <c r="U557" i="8" s="1"/>
  <c r="S39" i="8"/>
  <c r="T39" i="8" s="1"/>
  <c r="U39" i="8" s="1"/>
  <c r="S167" i="8"/>
  <c r="T167" i="8" s="1"/>
  <c r="U167" i="8" s="1"/>
  <c r="S295" i="8"/>
  <c r="T295" i="8" s="1"/>
  <c r="U295" i="8" s="1"/>
  <c r="S423" i="8"/>
  <c r="T423" i="8" s="1"/>
  <c r="U423" i="8" s="1"/>
  <c r="S551" i="8"/>
  <c r="T551" i="8" s="1"/>
  <c r="U551" i="8" s="1"/>
  <c r="S193" i="8"/>
  <c r="T193" i="8" s="1"/>
  <c r="U193" i="8" s="1"/>
  <c r="S190" i="8"/>
  <c r="T190" i="8" s="1"/>
  <c r="U190" i="8" s="1"/>
  <c r="S458" i="8"/>
  <c r="T458" i="8" s="1"/>
  <c r="U458" i="8" s="1"/>
  <c r="S754" i="8"/>
  <c r="T754" i="8" s="1"/>
  <c r="U754" i="8" s="1"/>
  <c r="S286" i="8"/>
  <c r="T286" i="8" s="1"/>
  <c r="U286" i="8" s="1"/>
  <c r="S546" i="8"/>
  <c r="T546" i="8" s="1"/>
  <c r="U546" i="8" s="1"/>
  <c r="S770" i="8"/>
  <c r="T770" i="8" s="1"/>
  <c r="U770" i="8" s="1"/>
  <c r="S517" i="8"/>
  <c r="T517" i="8" s="1"/>
  <c r="U517" i="8" s="1"/>
  <c r="S99" i="8"/>
  <c r="T99" i="8" s="1"/>
  <c r="U99" i="8" s="1"/>
  <c r="S227" i="8"/>
  <c r="T227" i="8" s="1"/>
  <c r="U227" i="8" s="1"/>
  <c r="S355" i="8"/>
  <c r="T355" i="8" s="1"/>
  <c r="U355" i="8" s="1"/>
  <c r="S483" i="8"/>
  <c r="T483" i="8" s="1"/>
  <c r="U483" i="8" s="1"/>
  <c r="S611" i="8"/>
  <c r="T611" i="8" s="1"/>
  <c r="U611" i="8" s="1"/>
  <c r="S373" i="8"/>
  <c r="T373" i="8" s="1"/>
  <c r="U373" i="8" s="1"/>
  <c r="S765" i="8"/>
  <c r="T765" i="8" s="1"/>
  <c r="U765" i="8" s="1"/>
  <c r="S112" i="8"/>
  <c r="T112" i="8" s="1"/>
  <c r="U112" i="8" s="1"/>
  <c r="S240" i="8"/>
  <c r="T240" i="8" s="1"/>
  <c r="U240" i="8" s="1"/>
  <c r="S858" i="8"/>
  <c r="T858" i="8" s="1"/>
  <c r="U858" i="8" s="1"/>
  <c r="S669" i="8"/>
  <c r="T669" i="8" s="1"/>
  <c r="U669" i="8" s="1"/>
  <c r="S424" i="8"/>
  <c r="T424" i="8" s="1"/>
  <c r="U424" i="8" s="1"/>
  <c r="S592" i="8"/>
  <c r="T592" i="8" s="1"/>
  <c r="U592" i="8" s="1"/>
  <c r="S728" i="8"/>
  <c r="T728" i="8" s="1"/>
  <c r="U728" i="8" s="1"/>
  <c r="S856" i="8"/>
  <c r="T856" i="8" s="1"/>
  <c r="U856" i="8" s="1"/>
  <c r="S381" i="8"/>
  <c r="T381" i="8" s="1"/>
  <c r="U381" i="8" s="1"/>
  <c r="S505" i="8"/>
  <c r="T505" i="8" s="1"/>
  <c r="U505" i="8" s="1"/>
  <c r="S36" i="8"/>
  <c r="T36" i="8" s="1"/>
  <c r="U36" i="8" s="1"/>
  <c r="S164" i="8"/>
  <c r="T164" i="8" s="1"/>
  <c r="U164" i="8" s="1"/>
  <c r="S292" i="8"/>
  <c r="T292" i="8" s="1"/>
  <c r="U292" i="8" s="1"/>
  <c r="S440" i="8"/>
  <c r="T440" i="8" s="1"/>
  <c r="U440" i="8" s="1"/>
  <c r="S608" i="8"/>
  <c r="T608" i="8" s="1"/>
  <c r="U608" i="8" s="1"/>
  <c r="S740" i="8"/>
  <c r="T740" i="8" s="1"/>
  <c r="U740" i="8" s="1"/>
  <c r="S868" i="8"/>
  <c r="T868" i="8" s="1"/>
  <c r="U868" i="8" s="1"/>
  <c r="S417" i="8"/>
  <c r="T417" i="8" s="1"/>
  <c r="U417" i="8" s="1"/>
  <c r="S785" i="8"/>
  <c r="T785" i="8" s="1"/>
  <c r="U785" i="8" s="1"/>
  <c r="S118" i="8"/>
  <c r="T118" i="8" s="1"/>
  <c r="U118" i="8" s="1"/>
  <c r="S518" i="8"/>
  <c r="T518" i="8" s="1"/>
  <c r="U518" i="8" s="1"/>
  <c r="S838" i="8"/>
  <c r="T838" i="8" s="1"/>
  <c r="U838" i="8" s="1"/>
  <c r="S79" i="8"/>
  <c r="T79" i="8" s="1"/>
  <c r="U79" i="8" s="1"/>
  <c r="S463" i="8"/>
  <c r="T463" i="8" s="1"/>
  <c r="U463" i="8" s="1"/>
  <c r="S274" i="8"/>
  <c r="T274" i="8" s="1"/>
  <c r="U274" i="8" s="1"/>
  <c r="S302" i="8"/>
  <c r="T302" i="8" s="1"/>
  <c r="U302" i="8" s="1"/>
  <c r="S593" i="8"/>
  <c r="T593" i="8" s="1"/>
  <c r="U593" i="8" s="1"/>
  <c r="S331" i="8"/>
  <c r="T331" i="8" s="1"/>
  <c r="U331" i="8" s="1"/>
  <c r="S205" i="8"/>
  <c r="T205" i="8" s="1"/>
  <c r="U205" i="8" s="1"/>
  <c r="S184" i="8"/>
  <c r="T184" i="8" s="1"/>
  <c r="U184" i="8" s="1"/>
  <c r="S352" i="8"/>
  <c r="T352" i="8" s="1"/>
  <c r="U352" i="8" s="1"/>
  <c r="S800" i="8"/>
  <c r="T800" i="8" s="1"/>
  <c r="U800" i="8" s="1"/>
  <c r="S629" i="8"/>
  <c r="T629" i="8" s="1"/>
  <c r="U629" i="8" s="1"/>
  <c r="S332" i="8"/>
  <c r="T332" i="8" s="1"/>
  <c r="U332" i="8" s="1"/>
  <c r="S748" i="8"/>
  <c r="T748" i="8" s="1"/>
  <c r="U748" i="8" s="1"/>
  <c r="S809" i="8"/>
  <c r="T809" i="8" s="1"/>
  <c r="U809" i="8" s="1"/>
  <c r="V22" i="8"/>
  <c r="W22" i="8" s="1"/>
  <c r="J7" i="5"/>
  <c r="V135" i="8" l="1"/>
  <c r="W135" i="8" s="1"/>
  <c r="V571" i="8"/>
  <c r="W571" i="8" s="1"/>
  <c r="V98" i="8"/>
  <c r="W98" i="8" s="1"/>
  <c r="V156" i="8"/>
  <c r="W156" i="8" s="1"/>
  <c r="V729" i="8"/>
  <c r="W729" i="8" s="1"/>
  <c r="V323" i="8"/>
  <c r="W323" i="8" s="1"/>
  <c r="V400" i="8"/>
  <c r="W400" i="8" s="1"/>
  <c r="V846" i="8"/>
  <c r="W846" i="8" s="1"/>
  <c r="V268" i="8"/>
  <c r="W268" i="8" s="1"/>
  <c r="V313" i="8"/>
  <c r="W313" i="8" s="1"/>
  <c r="V622" i="8"/>
  <c r="W622" i="8" s="1"/>
  <c r="V396" i="8"/>
  <c r="W396" i="8" s="1"/>
  <c r="V126" i="8"/>
  <c r="W126" i="8" s="1"/>
  <c r="V65" i="8"/>
  <c r="W65" i="8" s="1"/>
  <c r="V138" i="8"/>
  <c r="W138" i="8" s="1"/>
  <c r="V477" i="8"/>
  <c r="W477" i="8" s="1"/>
  <c r="V870" i="8"/>
  <c r="W870" i="8" s="1"/>
  <c r="V379" i="8"/>
  <c r="W379" i="8" s="1"/>
  <c r="V306" i="8"/>
  <c r="W306" i="8" s="1"/>
  <c r="V853" i="8"/>
  <c r="W853" i="8" s="1"/>
  <c r="V467" i="8"/>
  <c r="W467" i="8" s="1"/>
  <c r="V140" i="8"/>
  <c r="W140" i="8" s="1"/>
  <c r="V325" i="8"/>
  <c r="W325" i="8" s="1"/>
  <c r="V245" i="8"/>
  <c r="W245" i="8" s="1"/>
  <c r="V403" i="8"/>
  <c r="W403" i="8" s="1"/>
  <c r="V459" i="8"/>
  <c r="W459" i="8" s="1"/>
  <c r="V236" i="8"/>
  <c r="W236" i="8" s="1"/>
  <c r="V218" i="8"/>
  <c r="W218" i="8" s="1"/>
  <c r="V363" i="8"/>
  <c r="W363" i="8" s="1"/>
  <c r="V472" i="8"/>
  <c r="W472" i="8" s="1"/>
  <c r="V633" i="8"/>
  <c r="W633" i="8" s="1"/>
  <c r="V56" i="8"/>
  <c r="W56" i="8" s="1"/>
  <c r="V233" i="8"/>
  <c r="W233" i="8" s="1"/>
  <c r="V365" i="8"/>
  <c r="W365" i="8" s="1"/>
  <c r="V181" i="8"/>
  <c r="W181" i="8" s="1"/>
  <c r="V285" i="8"/>
  <c r="W285" i="8" s="1"/>
  <c r="V700" i="8"/>
  <c r="W700" i="8" s="1"/>
  <c r="V788" i="8"/>
  <c r="W788" i="8" s="1"/>
  <c r="V504" i="8"/>
  <c r="W504" i="8" s="1"/>
  <c r="V336" i="8"/>
  <c r="W336" i="8" s="1"/>
  <c r="V213" i="8"/>
  <c r="W213" i="8" s="1"/>
  <c r="V354" i="8"/>
  <c r="W354" i="8" s="1"/>
  <c r="V797" i="8"/>
  <c r="W797" i="8" s="1"/>
  <c r="V208" i="8"/>
  <c r="W208" i="8" s="1"/>
  <c r="V234" i="8"/>
  <c r="W234" i="8" s="1"/>
  <c r="V82" i="8"/>
  <c r="W82" i="8" s="1"/>
  <c r="V264" i="8"/>
  <c r="W264" i="8" s="1"/>
  <c r="V822" i="8"/>
  <c r="W822" i="8" s="1"/>
  <c r="V34" i="8"/>
  <c r="W34" i="8" s="1"/>
  <c r="V852" i="8"/>
  <c r="W852" i="8" s="1"/>
  <c r="V654" i="8"/>
  <c r="W654" i="8" s="1"/>
  <c r="V44" i="8"/>
  <c r="W44" i="8" s="1"/>
  <c r="V261" i="8"/>
  <c r="W261" i="8" s="1"/>
  <c r="V139" i="8"/>
  <c r="W139" i="8" s="1"/>
  <c r="V565" i="8"/>
  <c r="W565" i="8" s="1"/>
  <c r="V159" i="8"/>
  <c r="W159" i="8" s="1"/>
  <c r="V817" i="8"/>
  <c r="W817" i="8" s="1"/>
  <c r="V179" i="8"/>
  <c r="W179" i="8" s="1"/>
  <c r="V657" i="8"/>
  <c r="W657" i="8" s="1"/>
  <c r="V582" i="8"/>
  <c r="W582" i="8" s="1"/>
  <c r="V384" i="8"/>
  <c r="W384" i="8" s="1"/>
  <c r="V343" i="8"/>
  <c r="W343" i="8" s="1"/>
  <c r="V58" i="8"/>
  <c r="W58" i="8" s="1"/>
  <c r="V143" i="8"/>
  <c r="W143" i="8" s="1"/>
  <c r="V235" i="8"/>
  <c r="W235" i="8" s="1"/>
  <c r="V67" i="8"/>
  <c r="W67" i="8" s="1"/>
  <c r="V394" i="8"/>
  <c r="W394" i="8" s="1"/>
  <c r="V300" i="8"/>
  <c r="W300" i="8" s="1"/>
  <c r="V123" i="8"/>
  <c r="W123" i="8" s="1"/>
  <c r="V333" i="8"/>
  <c r="W333" i="8" s="1"/>
  <c r="V826" i="8"/>
  <c r="W826" i="8" s="1"/>
  <c r="V535" i="8"/>
  <c r="W535" i="8" s="1"/>
  <c r="V615" i="8"/>
  <c r="W615" i="8" s="1"/>
  <c r="V267" i="8"/>
  <c r="W267" i="8" s="1"/>
  <c r="V584" i="8"/>
  <c r="W584" i="8" s="1"/>
  <c r="V753" i="8"/>
  <c r="W753" i="8" s="1"/>
  <c r="V41" i="8"/>
  <c r="W41" i="8" s="1"/>
  <c r="V837" i="8"/>
  <c r="W837" i="8" s="1"/>
  <c r="V59" i="8"/>
  <c r="W59" i="8" s="1"/>
  <c r="V194" i="8"/>
  <c r="W194" i="8" s="1"/>
  <c r="V299" i="8"/>
  <c r="W299" i="8" s="1"/>
  <c r="V653" i="8"/>
  <c r="W653" i="8" s="1"/>
  <c r="V288" i="8"/>
  <c r="W288" i="8" s="1"/>
  <c r="V471" i="8"/>
  <c r="W471" i="8" s="1"/>
  <c r="V527" i="8"/>
  <c r="W527" i="8" s="1"/>
  <c r="V411" i="8"/>
  <c r="W411" i="8" s="1"/>
  <c r="V598" i="8"/>
  <c r="W598" i="8" s="1"/>
  <c r="V833" i="8"/>
  <c r="W833" i="8" s="1"/>
  <c r="V243" i="8"/>
  <c r="W243" i="8" s="1"/>
  <c r="V430" i="8"/>
  <c r="W430" i="8" s="1"/>
  <c r="V387" i="8"/>
  <c r="W387" i="8" s="1"/>
  <c r="V326" i="8"/>
  <c r="W326" i="8" s="1"/>
  <c r="V204" i="8"/>
  <c r="W204" i="8" s="1"/>
  <c r="V393" i="8"/>
  <c r="W393" i="8" s="1"/>
  <c r="V91" i="8"/>
  <c r="W91" i="8" s="1"/>
  <c r="V154" i="8"/>
  <c r="W154" i="8" s="1"/>
  <c r="V542" i="8"/>
  <c r="W542" i="8" s="1"/>
  <c r="V220" i="8"/>
  <c r="W220" i="8" s="1"/>
  <c r="V49" i="8"/>
  <c r="W49" i="8" s="1"/>
  <c r="V66" i="8"/>
  <c r="W66" i="8" s="1"/>
  <c r="V52" i="8"/>
  <c r="W52" i="8" s="1"/>
  <c r="V570" i="8"/>
  <c r="W570" i="8" s="1"/>
  <c r="V189" i="8"/>
  <c r="W189" i="8" s="1"/>
  <c r="V537" i="8"/>
  <c r="W537" i="8" s="1"/>
  <c r="V88" i="8"/>
  <c r="W88" i="8" s="1"/>
  <c r="V409" i="8"/>
  <c r="W409" i="8" s="1"/>
  <c r="V493" i="8"/>
  <c r="W493" i="8" s="1"/>
  <c r="V579" i="8"/>
  <c r="W579" i="8" s="1"/>
  <c r="V766" i="8"/>
  <c r="W766" i="8" s="1"/>
  <c r="V625" i="8"/>
  <c r="W625" i="8" s="1"/>
  <c r="V216" i="8"/>
  <c r="W216" i="8" s="1"/>
  <c r="V585" i="8"/>
  <c r="W585" i="8" s="1"/>
  <c r="V793" i="8"/>
  <c r="W793" i="8" s="1"/>
  <c r="V61" i="8"/>
  <c r="W61" i="8" s="1"/>
  <c r="V265" i="8"/>
  <c r="W265" i="8" s="1"/>
  <c r="V410" i="8"/>
  <c r="W410" i="8" s="1"/>
  <c r="V737" i="8"/>
  <c r="W737" i="8" s="1"/>
  <c r="V276" i="8"/>
  <c r="W276" i="8" s="1"/>
  <c r="V425" i="8"/>
  <c r="W425" i="8" s="1"/>
  <c r="V158" i="8"/>
  <c r="W158" i="8" s="1"/>
  <c r="V23" i="8"/>
  <c r="W23" i="8" s="1"/>
  <c r="V157" i="8"/>
  <c r="W157" i="8" s="1"/>
  <c r="V583" i="8"/>
  <c r="W583" i="8" s="1"/>
  <c r="V108" i="8"/>
  <c r="W108" i="8" s="1"/>
  <c r="V709" i="8"/>
  <c r="W709" i="8" s="1"/>
  <c r="V356" i="8"/>
  <c r="W356" i="8" s="1"/>
  <c r="V291" i="8"/>
  <c r="W291" i="8" s="1"/>
  <c r="V146" i="8"/>
  <c r="W146" i="8" s="1"/>
  <c r="V441" i="8"/>
  <c r="W441" i="8" s="1"/>
  <c r="V869" i="8"/>
  <c r="W869" i="8" s="1"/>
  <c r="V232" i="8"/>
  <c r="W232" i="8" s="1"/>
  <c r="V347" i="8"/>
  <c r="W347" i="8" s="1"/>
  <c r="V790" i="8"/>
  <c r="W790" i="8" s="1"/>
  <c r="V821" i="8"/>
  <c r="W821" i="8" s="1"/>
  <c r="V693" i="8"/>
  <c r="W693" i="8" s="1"/>
  <c r="V820" i="8"/>
  <c r="W820" i="8" s="1"/>
  <c r="V64" i="8"/>
  <c r="W64" i="8" s="1"/>
  <c r="V503" i="8"/>
  <c r="W503" i="8" s="1"/>
  <c r="V498" i="8"/>
  <c r="W498" i="8" s="1"/>
  <c r="V609" i="8"/>
  <c r="W609" i="8" s="1"/>
  <c r="V834" i="8"/>
  <c r="W834" i="8" s="1"/>
  <c r="V269" i="8"/>
  <c r="W269" i="8" s="1"/>
  <c r="V630" i="8"/>
  <c r="W630" i="8" s="1"/>
  <c r="V531" i="8"/>
  <c r="W531" i="8" s="1"/>
  <c r="V581" i="8"/>
  <c r="W581" i="8" s="1"/>
  <c r="V443" i="8"/>
  <c r="W443" i="8" s="1"/>
  <c r="V69" i="8"/>
  <c r="W69" i="8" s="1"/>
  <c r="V238" i="8"/>
  <c r="W238" i="8" s="1"/>
  <c r="V114" i="8"/>
  <c r="W114" i="8" s="1"/>
  <c r="V397" i="8"/>
  <c r="W397" i="8" s="1"/>
  <c r="V832" i="8"/>
  <c r="W832" i="8" s="1"/>
  <c r="V173" i="8"/>
  <c r="W173" i="8" s="1"/>
  <c r="V578" i="8"/>
  <c r="W578" i="8" s="1"/>
  <c r="V203" i="8"/>
  <c r="W203" i="8" s="1"/>
  <c r="V744" i="8"/>
  <c r="W744" i="8" s="1"/>
  <c r="V226" i="8"/>
  <c r="W226" i="8" s="1"/>
  <c r="V455" i="8"/>
  <c r="W455" i="8" s="1"/>
  <c r="V321" i="8"/>
  <c r="W321" i="8" s="1"/>
  <c r="V132" i="8"/>
  <c r="W132" i="8" s="1"/>
  <c r="V552" i="8"/>
  <c r="W552" i="8" s="1"/>
  <c r="V93" i="8"/>
  <c r="W93" i="8" s="1"/>
  <c r="V461" i="8"/>
  <c r="W461" i="8" s="1"/>
  <c r="V246" i="8"/>
  <c r="W246" i="8" s="1"/>
  <c r="V489" i="8"/>
  <c r="W489" i="8" s="1"/>
  <c r="V188" i="8"/>
  <c r="W188" i="8" s="1"/>
  <c r="V624" i="8"/>
  <c r="W624" i="8" s="1"/>
  <c r="V506" i="8"/>
  <c r="W506" i="8" s="1"/>
  <c r="V364" i="8"/>
  <c r="W364" i="8" s="1"/>
  <c r="V107" i="8"/>
  <c r="W107" i="8" s="1"/>
  <c r="V358" i="8"/>
  <c r="W358" i="8" s="1"/>
  <c r="V96" i="8"/>
  <c r="W96" i="8" s="1"/>
  <c r="V211" i="8"/>
  <c r="W211" i="8" s="1"/>
  <c r="V690" i="8"/>
  <c r="W690" i="8" s="1"/>
  <c r="V75" i="8"/>
  <c r="W75" i="8" s="1"/>
  <c r="V101" i="8"/>
  <c r="W101" i="8" s="1"/>
  <c r="V602" i="8"/>
  <c r="W602" i="8" s="1"/>
  <c r="V610" i="8"/>
  <c r="W610" i="8" s="1"/>
  <c r="V176" i="8"/>
  <c r="W176" i="8" s="1"/>
  <c r="V734" i="8"/>
  <c r="W734" i="8" s="1"/>
  <c r="V30" i="8"/>
  <c r="W30" i="8" s="1"/>
  <c r="V485" i="8"/>
  <c r="W485" i="8" s="1"/>
  <c r="V621" i="8"/>
  <c r="W621" i="8" s="1"/>
  <c r="V603" i="8"/>
  <c r="W603" i="8" s="1"/>
  <c r="V165" i="8"/>
  <c r="W165" i="8" s="1"/>
  <c r="V529" i="8"/>
  <c r="W529" i="8" s="1"/>
  <c r="V270" i="8"/>
  <c r="W270" i="8" s="1"/>
  <c r="V649" i="8"/>
  <c r="W649" i="8" s="1"/>
  <c r="V762" i="8"/>
  <c r="W762" i="8" s="1"/>
  <c r="V90" i="8"/>
  <c r="W90" i="8" s="1"/>
  <c r="V125" i="8"/>
  <c r="W125" i="8" s="1"/>
  <c r="V644" i="8"/>
  <c r="W644" i="8" s="1"/>
  <c r="V252" i="8"/>
  <c r="W252" i="8" s="1"/>
  <c r="V829" i="8"/>
  <c r="W829" i="8" s="1"/>
  <c r="V253" i="8"/>
  <c r="W253" i="8" s="1"/>
  <c r="V37" i="8"/>
  <c r="W37" i="8" s="1"/>
  <c r="V200" i="8"/>
  <c r="W200" i="8" s="1"/>
  <c r="V198" i="8"/>
  <c r="W198" i="8" s="1"/>
  <c r="V328" i="8"/>
  <c r="W328" i="8" s="1"/>
  <c r="V275" i="8"/>
  <c r="W275" i="8" s="1"/>
  <c r="V149" i="8"/>
  <c r="W149" i="8" s="1"/>
  <c r="V861" i="8"/>
  <c r="W861" i="8" s="1"/>
  <c r="V294" i="8"/>
  <c r="W294" i="8" s="1"/>
  <c r="V87" i="8"/>
  <c r="W87" i="8" s="1"/>
  <c r="V161" i="8"/>
  <c r="W161" i="8" s="1"/>
  <c r="V120" i="8"/>
  <c r="W120" i="8" s="1"/>
  <c r="V742" i="8"/>
  <c r="W742" i="8" s="1"/>
  <c r="V435" i="8"/>
  <c r="W435" i="8" s="1"/>
  <c r="V303" i="8"/>
  <c r="W303" i="8" s="1"/>
  <c r="V462" i="8"/>
  <c r="W462" i="8" s="1"/>
  <c r="V637" i="8"/>
  <c r="W637" i="8" s="1"/>
  <c r="V796" i="8"/>
  <c r="W796" i="8" s="1"/>
  <c r="V40" i="8"/>
  <c r="W40" i="8" s="1"/>
  <c r="V479" i="8"/>
  <c r="W479" i="8" s="1"/>
  <c r="V864" i="8"/>
  <c r="W864" i="8" s="1"/>
  <c r="V628" i="8"/>
  <c r="W628" i="8" s="1"/>
  <c r="V421" i="8"/>
  <c r="W421" i="8" s="1"/>
  <c r="V311" i="8"/>
  <c r="W311" i="8" s="1"/>
  <c r="V272" i="8"/>
  <c r="W272" i="8" s="1"/>
  <c r="V830" i="8"/>
  <c r="W830" i="8" s="1"/>
  <c r="V704" i="8"/>
  <c r="W704" i="8" s="1"/>
  <c r="V335" i="8"/>
  <c r="W335" i="8" s="1"/>
  <c r="V708" i="8"/>
  <c r="W708" i="8" s="1"/>
  <c r="V824" i="8"/>
  <c r="W824" i="8" s="1"/>
  <c r="V665" i="8"/>
  <c r="W665" i="8" s="1"/>
  <c r="V722" i="8"/>
  <c r="W722" i="8" s="1"/>
  <c r="V391" i="8"/>
  <c r="W391" i="8" s="1"/>
  <c r="V510" i="8"/>
  <c r="W510" i="8" s="1"/>
  <c r="V768" i="8"/>
  <c r="W768" i="8" s="1"/>
  <c r="V431" i="8"/>
  <c r="W431" i="8" s="1"/>
  <c r="V764" i="8"/>
  <c r="W764" i="8" s="1"/>
  <c r="V73" i="8"/>
  <c r="W73" i="8" s="1"/>
  <c r="V841" i="8"/>
  <c r="W841" i="8" s="1"/>
  <c r="V818" i="8"/>
  <c r="W818" i="8" s="1"/>
  <c r="V447" i="8"/>
  <c r="W447" i="8" s="1"/>
  <c r="V566" i="8"/>
  <c r="W566" i="8" s="1"/>
  <c r="V736" i="8"/>
  <c r="W736" i="8" s="1"/>
  <c r="V47" i="8"/>
  <c r="W47" i="8" s="1"/>
  <c r="V588" i="8"/>
  <c r="W588" i="8" s="1"/>
  <c r="V712" i="8"/>
  <c r="W712" i="8" s="1"/>
  <c r="V329" i="8"/>
  <c r="W329" i="8" s="1"/>
  <c r="V514" i="8"/>
  <c r="W514" i="8" s="1"/>
  <c r="V279" i="8"/>
  <c r="W279" i="8" s="1"/>
  <c r="V398" i="8"/>
  <c r="W398" i="8" s="1"/>
  <c r="V222" i="8"/>
  <c r="W222" i="8" s="1"/>
  <c r="V515" i="8"/>
  <c r="W515" i="8" s="1"/>
  <c r="V178" i="8"/>
  <c r="W178" i="8" s="1"/>
  <c r="V604" i="8"/>
  <c r="W604" i="8" s="1"/>
  <c r="V239" i="8"/>
  <c r="W239" i="8" s="1"/>
  <c r="V676" i="8"/>
  <c r="W676" i="8" s="1"/>
  <c r="V792" i="8"/>
  <c r="W792" i="8" s="1"/>
  <c r="V573" i="8"/>
  <c r="W573" i="8" s="1"/>
  <c r="V666" i="8"/>
  <c r="W666" i="8" s="1"/>
  <c r="V359" i="8"/>
  <c r="W359" i="8" s="1"/>
  <c r="V478" i="8"/>
  <c r="W478" i="8" s="1"/>
  <c r="V672" i="8"/>
  <c r="W672" i="8" s="1"/>
  <c r="V367" i="8"/>
  <c r="W367" i="8" s="1"/>
  <c r="V732" i="8"/>
  <c r="W732" i="8" s="1"/>
  <c r="V848" i="8"/>
  <c r="W848" i="8" s="1"/>
  <c r="V745" i="8"/>
  <c r="W745" i="8" s="1"/>
  <c r="V746" i="8"/>
  <c r="W746" i="8" s="1"/>
  <c r="V415" i="8"/>
  <c r="W415" i="8" s="1"/>
  <c r="V534" i="8"/>
  <c r="W534" i="8" s="1"/>
  <c r="V640" i="8"/>
  <c r="W640" i="8" s="1"/>
  <c r="V681" i="8"/>
  <c r="W681" i="8" s="1"/>
  <c r="V544" i="8"/>
  <c r="W544" i="8" s="1"/>
  <c r="V680" i="8"/>
  <c r="W680" i="8" s="1"/>
  <c r="V229" i="8"/>
  <c r="W229" i="8" s="1"/>
  <c r="V450" i="8"/>
  <c r="W450" i="8" s="1"/>
  <c r="V247" i="8"/>
  <c r="W247" i="8" s="1"/>
  <c r="V366" i="8"/>
  <c r="W366" i="8" s="1"/>
  <c r="V614" i="8"/>
  <c r="W614" i="8" s="1"/>
  <c r="V81" i="8"/>
  <c r="W81" i="8" s="1"/>
  <c r="V314" i="8"/>
  <c r="W314" i="8" s="1"/>
  <c r="V368" i="8"/>
  <c r="W368" i="8" s="1"/>
  <c r="V642" i="8"/>
  <c r="W642" i="8" s="1"/>
  <c r="V102" i="8"/>
  <c r="W102" i="8" s="1"/>
  <c r="V660" i="8"/>
  <c r="W660" i="8" s="1"/>
  <c r="V634" i="8"/>
  <c r="W634" i="8" s="1"/>
  <c r="V555" i="8"/>
  <c r="W555" i="8" s="1"/>
  <c r="V290" i="8"/>
  <c r="W290" i="8" s="1"/>
  <c r="V385" i="8"/>
  <c r="W385" i="8" s="1"/>
  <c r="V225" i="8"/>
  <c r="W225" i="8" s="1"/>
  <c r="V758" i="8"/>
  <c r="W758" i="8" s="1"/>
  <c r="V389" i="8"/>
  <c r="W389" i="8" s="1"/>
  <c r="V129" i="8"/>
  <c r="W129" i="8" s="1"/>
  <c r="V866" i="8"/>
  <c r="W866" i="8" s="1"/>
  <c r="V341" i="8"/>
  <c r="W341" i="8" s="1"/>
  <c r="V701" i="8"/>
  <c r="W701" i="8" s="1"/>
  <c r="T685" i="8"/>
  <c r="U685" i="8" s="1"/>
  <c r="V685" i="8" s="1"/>
  <c r="W685" i="8" s="1"/>
  <c r="T92" i="8"/>
  <c r="U92" i="8" s="1"/>
  <c r="T310" i="8"/>
  <c r="U310" i="8" s="1"/>
  <c r="T345" i="8"/>
  <c r="U345" i="8" s="1"/>
  <c r="T730" i="8"/>
  <c r="U730" i="8" s="1"/>
  <c r="T115" i="8"/>
  <c r="U115" i="8" s="1"/>
  <c r="T237" i="8"/>
  <c r="U237" i="8" s="1"/>
  <c r="T476" i="8"/>
  <c r="U476" i="8" s="1"/>
  <c r="T464" i="8"/>
  <c r="U464" i="8" s="1"/>
  <c r="V809" i="8"/>
  <c r="W809" i="8" s="1"/>
  <c r="V332" i="8"/>
  <c r="W332" i="8" s="1"/>
  <c r="V800" i="8"/>
  <c r="W800" i="8" s="1"/>
  <c r="V184" i="8"/>
  <c r="W184" i="8" s="1"/>
  <c r="V331" i="8"/>
  <c r="W331" i="8" s="1"/>
  <c r="V302" i="8"/>
  <c r="W302" i="8" s="1"/>
  <c r="V463" i="8"/>
  <c r="W463" i="8" s="1"/>
  <c r="V838" i="8"/>
  <c r="W838" i="8" s="1"/>
  <c r="V118" i="8"/>
  <c r="W118" i="8" s="1"/>
  <c r="V417" i="8"/>
  <c r="W417" i="8" s="1"/>
  <c r="V740" i="8"/>
  <c r="W740" i="8" s="1"/>
  <c r="V440" i="8"/>
  <c r="W440" i="8" s="1"/>
  <c r="V164" i="8"/>
  <c r="W164" i="8" s="1"/>
  <c r="V505" i="8"/>
  <c r="W505" i="8" s="1"/>
  <c r="V856" i="8"/>
  <c r="W856" i="8" s="1"/>
  <c r="V592" i="8"/>
  <c r="W592" i="8" s="1"/>
  <c r="V669" i="8"/>
  <c r="W669" i="8" s="1"/>
  <c r="V240" i="8"/>
  <c r="W240" i="8" s="1"/>
  <c r="V765" i="8"/>
  <c r="W765" i="8" s="1"/>
  <c r="V611" i="8"/>
  <c r="W611" i="8" s="1"/>
  <c r="V355" i="8"/>
  <c r="W355" i="8" s="1"/>
  <c r="V99" i="8"/>
  <c r="W99" i="8" s="1"/>
  <c r="V770" i="8"/>
  <c r="W770" i="8" s="1"/>
  <c r="V286" i="8"/>
  <c r="W286" i="8" s="1"/>
  <c r="V458" i="8"/>
  <c r="W458" i="8" s="1"/>
  <c r="V193" i="8"/>
  <c r="W193" i="8" s="1"/>
  <c r="V423" i="8"/>
  <c r="W423" i="8" s="1"/>
  <c r="V167" i="8"/>
  <c r="W167" i="8" s="1"/>
  <c r="V557" i="8"/>
  <c r="W557" i="8" s="1"/>
  <c r="V798" i="8"/>
  <c r="W798" i="8" s="1"/>
  <c r="T142" i="8"/>
  <c r="U142" i="8" s="1"/>
  <c r="V408" i="8"/>
  <c r="W408" i="8" s="1"/>
  <c r="T597" i="8"/>
  <c r="U597" i="8" s="1"/>
  <c r="V434" i="8"/>
  <c r="W434" i="8" s="1"/>
  <c r="T550" i="8"/>
  <c r="U550" i="8" s="1"/>
  <c r="V577" i="8"/>
  <c r="W577" i="8" s="1"/>
  <c r="T348" i="8"/>
  <c r="U348" i="8" s="1"/>
  <c r="V677" i="8"/>
  <c r="W677" i="8" s="1"/>
  <c r="T496" i="8"/>
  <c r="U496" i="8" s="1"/>
  <c r="V296" i="8"/>
  <c r="W296" i="8" s="1"/>
  <c r="T539" i="8"/>
  <c r="U539" i="8" s="1"/>
  <c r="V155" i="8"/>
  <c r="W155" i="8" s="1"/>
  <c r="T130" i="8"/>
  <c r="U130" i="8" s="1"/>
  <c r="V38" i="8"/>
  <c r="W38" i="8" s="1"/>
  <c r="T95" i="8"/>
  <c r="U95" i="8" s="1"/>
  <c r="V854" i="8"/>
  <c r="W854" i="8" s="1"/>
  <c r="T202" i="8"/>
  <c r="U202" i="8" s="1"/>
  <c r="V492" i="8"/>
  <c r="W492" i="8" s="1"/>
  <c r="T25" i="8"/>
  <c r="U25" i="8" s="1"/>
  <c r="V674" i="8"/>
  <c r="W674" i="8" s="1"/>
  <c r="T50" i="8"/>
  <c r="U50" i="8" s="1"/>
  <c r="V89" i="8"/>
  <c r="W89" i="8" s="1"/>
  <c r="T180" i="8"/>
  <c r="U180" i="8" s="1"/>
  <c r="V429" i="8"/>
  <c r="W429" i="8" s="1"/>
  <c r="T741" i="8"/>
  <c r="U741" i="8" s="1"/>
  <c r="V128" i="8"/>
  <c r="W128" i="8" s="1"/>
  <c r="T371" i="8"/>
  <c r="U371" i="8" s="1"/>
  <c r="V645" i="8"/>
  <c r="W645" i="8" s="1"/>
  <c r="T490" i="8"/>
  <c r="U490" i="8" s="1"/>
  <c r="V567" i="8"/>
  <c r="W567" i="8" s="1"/>
  <c r="T605" i="8"/>
  <c r="U605" i="8" s="1"/>
  <c r="V686" i="8"/>
  <c r="W686" i="8" s="1"/>
  <c r="T26" i="8"/>
  <c r="U26" i="8" s="1"/>
  <c r="V427" i="8"/>
  <c r="W427" i="8" s="1"/>
  <c r="T324" i="8"/>
  <c r="U324" i="8" s="1"/>
  <c r="T258" i="8"/>
  <c r="U258" i="8" s="1"/>
  <c r="T684" i="8"/>
  <c r="U684" i="8" s="1"/>
  <c r="T850" i="8"/>
  <c r="U850" i="8" s="1"/>
  <c r="T697" i="8"/>
  <c r="U697" i="8" s="1"/>
  <c r="T812" i="8"/>
  <c r="U812" i="8" s="1"/>
  <c r="T283" i="8"/>
  <c r="U283" i="8" s="1"/>
  <c r="T465" i="8"/>
  <c r="U465" i="8" s="1"/>
  <c r="T256" i="8"/>
  <c r="U256" i="8" s="1"/>
  <c r="T814" i="8"/>
  <c r="U814" i="8" s="1"/>
  <c r="T589" i="8"/>
  <c r="U589" i="8" s="1"/>
  <c r="T414" i="8"/>
  <c r="U414" i="8" s="1"/>
  <c r="T432" i="8"/>
  <c r="U432" i="8" s="1"/>
  <c r="T207" i="8"/>
  <c r="U207" i="8" s="1"/>
  <c r="T668" i="8"/>
  <c r="U668" i="8" s="1"/>
  <c r="T784" i="8"/>
  <c r="U784" i="8" s="1"/>
  <c r="T549" i="8"/>
  <c r="U549" i="8" s="1"/>
  <c r="T650" i="8"/>
  <c r="U650" i="8" s="1"/>
  <c r="T351" i="8"/>
  <c r="U351" i="8" s="1"/>
  <c r="T470" i="8"/>
  <c r="U470" i="8" s="1"/>
  <c r="V470" i="8" s="1"/>
  <c r="W470" i="8" s="1"/>
  <c r="T392" i="8"/>
  <c r="U392" i="8" s="1"/>
  <c r="T97" i="8"/>
  <c r="U97" i="8" s="1"/>
  <c r="T460" i="8"/>
  <c r="U460" i="8" s="1"/>
  <c r="T616" i="8"/>
  <c r="U616" i="8" s="1"/>
  <c r="T45" i="8"/>
  <c r="U45" i="8" s="1"/>
  <c r="T318" i="8"/>
  <c r="U318" i="8" s="1"/>
  <c r="T183" i="8"/>
  <c r="U183" i="8" s="1"/>
  <c r="T298" i="8"/>
  <c r="U298" i="8" s="1"/>
  <c r="T613" i="8"/>
  <c r="U613" i="8" s="1"/>
  <c r="T769" i="8"/>
  <c r="U769" i="8" s="1"/>
  <c r="T560" i="8"/>
  <c r="U560" i="8" s="1"/>
  <c r="T587" i="8"/>
  <c r="U587" i="8" s="1"/>
  <c r="T422" i="8"/>
  <c r="U422" i="8" s="1"/>
  <c r="T43" i="8"/>
  <c r="U43" i="8" s="1"/>
  <c r="T277" i="8"/>
  <c r="U277" i="8" s="1"/>
  <c r="T337" i="8"/>
  <c r="U337" i="8" s="1"/>
  <c r="T561" i="8"/>
  <c r="U561" i="8" s="1"/>
  <c r="T71" i="8"/>
  <c r="U71" i="8" s="1"/>
  <c r="T317" i="8"/>
  <c r="U317" i="8" s="1"/>
  <c r="T836" i="8"/>
  <c r="U836" i="8" s="1"/>
  <c r="V748" i="8"/>
  <c r="W748" i="8" s="1"/>
  <c r="V629" i="8"/>
  <c r="W629" i="8" s="1"/>
  <c r="V352" i="8"/>
  <c r="W352" i="8" s="1"/>
  <c r="V205" i="8"/>
  <c r="W205" i="8" s="1"/>
  <c r="V593" i="8"/>
  <c r="W593" i="8" s="1"/>
  <c r="V274" i="8"/>
  <c r="W274" i="8" s="1"/>
  <c r="V79" i="8"/>
  <c r="W79" i="8" s="1"/>
  <c r="V518" i="8"/>
  <c r="W518" i="8" s="1"/>
  <c r="V785" i="8"/>
  <c r="W785" i="8" s="1"/>
  <c r="V868" i="8"/>
  <c r="W868" i="8" s="1"/>
  <c r="V608" i="8"/>
  <c r="W608" i="8" s="1"/>
  <c r="V292" i="8"/>
  <c r="W292" i="8" s="1"/>
  <c r="V36" i="8"/>
  <c r="W36" i="8" s="1"/>
  <c r="V381" i="8"/>
  <c r="W381" i="8" s="1"/>
  <c r="V728" i="8"/>
  <c r="W728" i="8" s="1"/>
  <c r="V424" i="8"/>
  <c r="W424" i="8" s="1"/>
  <c r="V858" i="8"/>
  <c r="W858" i="8" s="1"/>
  <c r="V112" i="8"/>
  <c r="W112" i="8" s="1"/>
  <c r="V373" i="8"/>
  <c r="W373" i="8" s="1"/>
  <c r="V483" i="8"/>
  <c r="W483" i="8" s="1"/>
  <c r="V227" i="8"/>
  <c r="W227" i="8" s="1"/>
  <c r="V517" i="8"/>
  <c r="W517" i="8" s="1"/>
  <c r="V546" i="8"/>
  <c r="W546" i="8" s="1"/>
  <c r="V754" i="8"/>
  <c r="W754" i="8" s="1"/>
  <c r="V190" i="8"/>
  <c r="W190" i="8" s="1"/>
  <c r="V551" i="8"/>
  <c r="W551" i="8" s="1"/>
  <c r="V295" i="8"/>
  <c r="W295" i="8" s="1"/>
  <c r="V39" i="8"/>
  <c r="W39" i="8" s="1"/>
  <c r="V169" i="8"/>
  <c r="W169" i="8" s="1"/>
  <c r="T670" i="8"/>
  <c r="U670" i="8" s="1"/>
  <c r="V670" i="8" s="1"/>
  <c r="W670" i="8" s="1"/>
  <c r="V282" i="8"/>
  <c r="W282" i="8" s="1"/>
  <c r="T825" i="8"/>
  <c r="U825" i="8" s="1"/>
  <c r="V312" i="8"/>
  <c r="W312" i="8" s="1"/>
  <c r="T346" i="8"/>
  <c r="U346" i="8" s="1"/>
  <c r="V289" i="8"/>
  <c r="W289" i="8" s="1"/>
  <c r="T209" i="8"/>
  <c r="U209" i="8" s="1"/>
  <c r="V512" i="8"/>
  <c r="W512" i="8" s="1"/>
  <c r="T545" i="8"/>
  <c r="U545" i="8" s="1"/>
  <c r="V656" i="8"/>
  <c r="W656" i="8" s="1"/>
  <c r="T168" i="8"/>
  <c r="U168" i="8" s="1"/>
  <c r="V153" i="8"/>
  <c r="W153" i="8" s="1"/>
  <c r="T27" i="8"/>
  <c r="U27" i="8" s="1"/>
  <c r="V402" i="8"/>
  <c r="W402" i="8" s="1"/>
  <c r="T607" i="8"/>
  <c r="U607" i="8" s="1"/>
  <c r="V223" i="8"/>
  <c r="W223" i="8" s="1"/>
  <c r="T726" i="8"/>
  <c r="U726" i="8" s="1"/>
  <c r="V338" i="8"/>
  <c r="W338" i="8" s="1"/>
  <c r="T76" i="8"/>
  <c r="U76" i="8" s="1"/>
  <c r="V152" i="8"/>
  <c r="W152" i="8" s="1"/>
  <c r="T591" i="8"/>
  <c r="U591" i="8" s="1"/>
  <c r="V454" i="8"/>
  <c r="W454" i="8" s="1"/>
  <c r="T756" i="8"/>
  <c r="U756" i="8" s="1"/>
  <c r="V308" i="8"/>
  <c r="W308" i="8" s="1"/>
  <c r="T872" i="8"/>
  <c r="U872" i="8" s="1"/>
  <c r="V444" i="8"/>
  <c r="W444" i="8" s="1"/>
  <c r="T813" i="8"/>
  <c r="U813" i="8" s="1"/>
  <c r="V499" i="8"/>
  <c r="W499" i="8" s="1"/>
  <c r="T802" i="8"/>
  <c r="U802" i="8" s="1"/>
  <c r="V46" i="8"/>
  <c r="W46" i="8" s="1"/>
  <c r="T439" i="8"/>
  <c r="U439" i="8" s="1"/>
  <c r="V55" i="8"/>
  <c r="W55" i="8" s="1"/>
  <c r="T558" i="8"/>
  <c r="U558" i="8" s="1"/>
  <c r="V162" i="8"/>
  <c r="W162" i="8" s="1"/>
  <c r="T474" i="8"/>
  <c r="U474" i="8" s="1"/>
  <c r="T469" i="8"/>
  <c r="U469" i="8" s="1"/>
  <c r="T446" i="8"/>
  <c r="U446" i="8" s="1"/>
  <c r="T689" i="8"/>
  <c r="U689" i="8" s="1"/>
  <c r="T781" i="8"/>
  <c r="U781" i="8" s="1"/>
  <c r="T568" i="8"/>
  <c r="U568" i="8" s="1"/>
  <c r="V260" i="8"/>
  <c r="W260" i="8" s="1"/>
  <c r="V805" i="8"/>
  <c r="W805" i="8" s="1"/>
  <c r="V293" i="8"/>
  <c r="W293" i="8" s="1"/>
  <c r="V696" i="8"/>
  <c r="W696" i="8" s="1"/>
  <c r="V380" i="8"/>
  <c r="W380" i="8" s="1"/>
  <c r="V794" i="8"/>
  <c r="W794" i="8" s="1"/>
  <c r="V80" i="8"/>
  <c r="W80" i="8" s="1"/>
  <c r="V273" i="8"/>
  <c r="W273" i="8" s="1"/>
  <c r="V451" i="8"/>
  <c r="W451" i="8" s="1"/>
  <c r="V195" i="8"/>
  <c r="W195" i="8" s="1"/>
  <c r="V301" i="8"/>
  <c r="W301" i="8" s="1"/>
  <c r="V482" i="8"/>
  <c r="W482" i="8" s="1"/>
  <c r="V658" i="8"/>
  <c r="W658" i="8" s="1"/>
  <c r="V122" i="8"/>
  <c r="W122" i="8" s="1"/>
  <c r="V519" i="8"/>
  <c r="W519" i="8" s="1"/>
  <c r="V263" i="8"/>
  <c r="W263" i="8" s="1"/>
  <c r="V849" i="8"/>
  <c r="W849" i="8" s="1"/>
  <c r="V77" i="8"/>
  <c r="W77" i="8" s="1"/>
  <c r="V638" i="8"/>
  <c r="W638" i="8" s="1"/>
  <c r="V382" i="8"/>
  <c r="W382" i="8" s="1"/>
  <c r="V110" i="8"/>
  <c r="W110" i="8" s="1"/>
  <c r="V716" i="8"/>
  <c r="W716" i="8" s="1"/>
  <c r="V533" i="8"/>
  <c r="W533" i="8" s="1"/>
  <c r="V320" i="8"/>
  <c r="W320" i="8" s="1"/>
  <c r="V297" i="8"/>
  <c r="W297" i="8" s="1"/>
  <c r="V349" i="8"/>
  <c r="W349" i="8" s="1"/>
  <c r="V206" i="8"/>
  <c r="W206" i="8" s="1"/>
  <c r="V111" i="8"/>
  <c r="W111" i="8" s="1"/>
  <c r="V486" i="8"/>
  <c r="W486" i="8" s="1"/>
  <c r="V857" i="8"/>
  <c r="W857" i="8" s="1"/>
  <c r="V113" i="8"/>
  <c r="W113" i="8" s="1"/>
  <c r="V636" i="8"/>
  <c r="W636" i="8" s="1"/>
  <c r="V316" i="8"/>
  <c r="W316" i="8" s="1"/>
  <c r="V60" i="8"/>
  <c r="W60" i="8" s="1"/>
  <c r="V453" i="8"/>
  <c r="W453" i="8" s="1"/>
  <c r="V752" i="8"/>
  <c r="W752" i="8" s="1"/>
  <c r="V456" i="8"/>
  <c r="W456" i="8" s="1"/>
  <c r="V109" i="8"/>
  <c r="W109" i="8" s="1"/>
  <c r="V136" i="8"/>
  <c r="W136" i="8" s="1"/>
  <c r="V449" i="8"/>
  <c r="W449" i="8" s="1"/>
  <c r="V507" i="8"/>
  <c r="W507" i="8" s="1"/>
  <c r="V251" i="8"/>
  <c r="W251" i="8" s="1"/>
  <c r="V717" i="8"/>
  <c r="W717" i="8" s="1"/>
  <c r="V586" i="8"/>
  <c r="W586" i="8" s="1"/>
  <c r="V62" i="8"/>
  <c r="W62" i="8" s="1"/>
  <c r="V242" i="8"/>
  <c r="W242" i="8" s="1"/>
  <c r="V575" i="8"/>
  <c r="W575" i="8" s="1"/>
  <c r="V319" i="8"/>
  <c r="W319" i="8" s="1"/>
  <c r="V63" i="8"/>
  <c r="W63" i="8" s="1"/>
  <c r="V241" i="8"/>
  <c r="W241" i="8" s="1"/>
  <c r="V694" i="8"/>
  <c r="W694" i="8" s="1"/>
  <c r="V438" i="8"/>
  <c r="W438" i="8" s="1"/>
  <c r="V170" i="8"/>
  <c r="W170" i="8" s="1"/>
  <c r="V33" i="8"/>
  <c r="W33" i="8" s="1"/>
  <c r="V725" i="8"/>
  <c r="W725" i="8" s="1"/>
  <c r="V541" i="8"/>
  <c r="W541" i="8" s="1"/>
  <c r="V491" i="8"/>
  <c r="W491" i="8" s="1"/>
  <c r="V562" i="8"/>
  <c r="W562" i="8" s="1"/>
  <c r="V495" i="8"/>
  <c r="W495" i="8" s="1"/>
  <c r="V806" i="8"/>
  <c r="W806" i="8" s="1"/>
  <c r="V845" i="8"/>
  <c r="W845" i="8" s="1"/>
  <c r="V369" i="8"/>
  <c r="W369" i="8" s="1"/>
  <c r="V724" i="8"/>
  <c r="W724" i="8" s="1"/>
  <c r="V416" i="8"/>
  <c r="W416" i="8" s="1"/>
  <c r="V148" i="8"/>
  <c r="W148" i="8" s="1"/>
  <c r="V457" i="8"/>
  <c r="W457" i="8" s="1"/>
  <c r="V840" i="8"/>
  <c r="W840" i="8" s="1"/>
  <c r="V572" i="8"/>
  <c r="W572" i="8" s="1"/>
  <c r="V569" i="8"/>
  <c r="W569" i="8" s="1"/>
  <c r="V224" i="8"/>
  <c r="W224" i="8" s="1"/>
  <c r="V713" i="8"/>
  <c r="W713" i="8" s="1"/>
  <c r="V595" i="8"/>
  <c r="W595" i="8" s="1"/>
  <c r="V339" i="8"/>
  <c r="W339" i="8" s="1"/>
  <c r="V83" i="8"/>
  <c r="W83" i="8" s="1"/>
  <c r="V738" i="8"/>
  <c r="W738" i="8" s="1"/>
  <c r="V250" i="8"/>
  <c r="W250" i="8" s="1"/>
  <c r="V426" i="8"/>
  <c r="W426" i="8" s="1"/>
  <c r="V141" i="8"/>
  <c r="W141" i="8" s="1"/>
  <c r="V407" i="8"/>
  <c r="W407" i="8" s="1"/>
  <c r="V151" i="8"/>
  <c r="W151" i="8" s="1"/>
  <c r="V509" i="8"/>
  <c r="W509" i="8" s="1"/>
  <c r="V782" i="8"/>
  <c r="W782" i="8" s="1"/>
  <c r="V526" i="8"/>
  <c r="W526" i="8" s="1"/>
  <c r="V262" i="8"/>
  <c r="W262" i="8" s="1"/>
  <c r="V733" i="8"/>
  <c r="W733" i="8" s="1"/>
  <c r="V280" i="8"/>
  <c r="W280" i="8" s="1"/>
  <c r="V559" i="8"/>
  <c r="W559" i="8" s="1"/>
  <c r="V137" i="8"/>
  <c r="W137" i="8" s="1"/>
  <c r="V68" i="8"/>
  <c r="W68" i="8" s="1"/>
  <c r="V632" i="8"/>
  <c r="W632" i="8" s="1"/>
  <c r="V865" i="8"/>
  <c r="W865" i="8" s="1"/>
  <c r="V131" i="8"/>
  <c r="W131" i="8" s="1"/>
  <c r="V522" i="8"/>
  <c r="W522" i="8" s="1"/>
  <c r="V199" i="8"/>
  <c r="W199" i="8" s="1"/>
  <c r="V574" i="8"/>
  <c r="W574" i="8" s="1"/>
  <c r="V42" i="8"/>
  <c r="W42" i="8" s="1"/>
  <c r="V201" i="8"/>
  <c r="W201" i="8" s="1"/>
  <c r="V576" i="8"/>
  <c r="W576" i="8" s="1"/>
  <c r="V405" i="8"/>
  <c r="W405" i="8" s="1"/>
  <c r="V29" i="8"/>
  <c r="W29" i="8" s="1"/>
  <c r="V523" i="8"/>
  <c r="W523" i="8" s="1"/>
  <c r="V682" i="8"/>
  <c r="W682" i="8" s="1"/>
  <c r="V117" i="8"/>
  <c r="W117" i="8" s="1"/>
  <c r="V481" i="8"/>
  <c r="W481" i="8" s="1"/>
  <c r="V322" i="8"/>
  <c r="W322" i="8" s="1"/>
  <c r="V601" i="8"/>
  <c r="W601" i="8" s="1"/>
  <c r="V804" i="8"/>
  <c r="W804" i="8" s="1"/>
  <c r="V524" i="8"/>
  <c r="W524" i="8" s="1"/>
  <c r="V228" i="8"/>
  <c r="W228" i="8" s="1"/>
  <c r="V705" i="8"/>
  <c r="W705" i="8" s="1"/>
  <c r="V197" i="8"/>
  <c r="W197" i="8" s="1"/>
  <c r="V664" i="8"/>
  <c r="W664" i="8" s="1"/>
  <c r="V344" i="8"/>
  <c r="W344" i="8" s="1"/>
  <c r="V304" i="8"/>
  <c r="W304" i="8" s="1"/>
  <c r="V48" i="8"/>
  <c r="W48" i="8" s="1"/>
  <c r="V177" i="8"/>
  <c r="W177" i="8" s="1"/>
  <c r="V419" i="8"/>
  <c r="W419" i="8" s="1"/>
  <c r="V163" i="8"/>
  <c r="W163" i="8" s="1"/>
  <c r="V85" i="8"/>
  <c r="W85" i="8" s="1"/>
  <c r="V418" i="8"/>
  <c r="W418" i="8" s="1"/>
  <c r="V594" i="8"/>
  <c r="W594" i="8" s="1"/>
  <c r="V54" i="8"/>
  <c r="W54" i="8" s="1"/>
  <c r="V487" i="8"/>
  <c r="W487" i="8" s="1"/>
  <c r="V231" i="8"/>
  <c r="W231" i="8" s="1"/>
  <c r="V757" i="8"/>
  <c r="W757" i="8" s="1"/>
  <c r="V862" i="8"/>
  <c r="W862" i="8" s="1"/>
  <c r="V606" i="8"/>
  <c r="W606" i="8" s="1"/>
  <c r="V350" i="8"/>
  <c r="W350" i="8" s="1"/>
  <c r="V74" i="8"/>
  <c r="W74" i="8" s="1"/>
  <c r="V620" i="8"/>
  <c r="W620" i="8" s="1"/>
  <c r="V501" i="8"/>
  <c r="W501" i="8" s="1"/>
  <c r="V377" i="8"/>
  <c r="W377" i="8" s="1"/>
  <c r="V105" i="8"/>
  <c r="W105" i="8" s="1"/>
  <c r="V786" i="8"/>
  <c r="W786" i="8" s="1"/>
  <c r="V70" i="8"/>
  <c r="W70" i="8" s="1"/>
  <c r="V873" i="8"/>
  <c r="W873" i="8" s="1"/>
  <c r="V390" i="8"/>
  <c r="W390" i="8" s="1"/>
  <c r="V761" i="8"/>
  <c r="W761" i="8" s="1"/>
  <c r="V860" i="8"/>
  <c r="W860" i="8" s="1"/>
  <c r="V600" i="8"/>
  <c r="W600" i="8" s="1"/>
  <c r="V284" i="8"/>
  <c r="W284" i="8" s="1"/>
  <c r="V28" i="8"/>
  <c r="W28" i="8" s="1"/>
  <c r="V357" i="8"/>
  <c r="W357" i="8" s="1"/>
  <c r="V720" i="8"/>
  <c r="W720" i="8" s="1"/>
  <c r="V412" i="8"/>
  <c r="W412" i="8" s="1"/>
  <c r="V842" i="8"/>
  <c r="W842" i="8" s="1"/>
  <c r="V104" i="8"/>
  <c r="W104" i="8" s="1"/>
  <c r="V353" i="8"/>
  <c r="W353" i="8" s="1"/>
  <c r="V475" i="8"/>
  <c r="W475" i="8" s="1"/>
  <c r="V219" i="8"/>
  <c r="W219" i="8" s="1"/>
  <c r="V473" i="8"/>
  <c r="W473" i="8" s="1"/>
  <c r="V530" i="8"/>
  <c r="W530" i="8" s="1"/>
  <c r="V706" i="8"/>
  <c r="W706" i="8" s="1"/>
  <c r="V174" i="8"/>
  <c r="W174" i="8" s="1"/>
  <c r="V543" i="8"/>
  <c r="W543" i="8" s="1"/>
  <c r="V287" i="8"/>
  <c r="W287" i="8" s="1"/>
  <c r="V31" i="8"/>
  <c r="W31" i="8" s="1"/>
  <c r="V145" i="8"/>
  <c r="W145" i="8" s="1"/>
  <c r="V662" i="8"/>
  <c r="W662" i="8" s="1"/>
  <c r="V406" i="8"/>
  <c r="W406" i="8" s="1"/>
  <c r="V134" i="8"/>
  <c r="W134" i="8" s="1"/>
  <c r="V780" i="8"/>
  <c r="W780" i="8" s="1"/>
  <c r="V433" i="8"/>
  <c r="W433" i="8" s="1"/>
  <c r="V810" i="8"/>
  <c r="W810" i="8" s="1"/>
  <c r="V395" i="8"/>
  <c r="W395" i="8" s="1"/>
  <c r="V370" i="8"/>
  <c r="W370" i="8" s="1"/>
  <c r="V399" i="8"/>
  <c r="W399" i="8" s="1"/>
  <c r="V710" i="8"/>
  <c r="W710" i="8" s="1"/>
  <c r="V749" i="8"/>
  <c r="W749" i="8" s="1"/>
  <c r="V281" i="8"/>
  <c r="W281" i="8" s="1"/>
  <c r="V692" i="8"/>
  <c r="W692" i="8" s="1"/>
  <c r="V376" i="8"/>
  <c r="W376" i="8" s="1"/>
  <c r="V116" i="8"/>
  <c r="W116" i="8" s="1"/>
  <c r="V361" i="8"/>
  <c r="W361" i="8" s="1"/>
  <c r="V808" i="8"/>
  <c r="W808" i="8" s="1"/>
  <c r="V528" i="8"/>
  <c r="W528" i="8" s="1"/>
  <c r="V401" i="8"/>
  <c r="W401" i="8" s="1"/>
  <c r="V192" i="8"/>
  <c r="W192" i="8" s="1"/>
  <c r="V617" i="8"/>
  <c r="W617" i="8" s="1"/>
  <c r="V563" i="8"/>
  <c r="W563" i="8" s="1"/>
  <c r="V307" i="8"/>
  <c r="W307" i="8" s="1"/>
  <c r="V51" i="8"/>
  <c r="W51" i="8" s="1"/>
  <c r="V698" i="8"/>
  <c r="W698" i="8" s="1"/>
  <c r="V182" i="8"/>
  <c r="W182" i="8" s="1"/>
  <c r="V362" i="8"/>
  <c r="W362" i="8" s="1"/>
  <c r="V53" i="8"/>
  <c r="W53" i="8" s="1"/>
  <c r="V375" i="8"/>
  <c r="W375" i="8" s="1"/>
  <c r="V119" i="8"/>
  <c r="W119" i="8" s="1"/>
  <c r="V413" i="8"/>
  <c r="W413" i="8" s="1"/>
  <c r="V750" i="8"/>
  <c r="W750" i="8" s="1"/>
  <c r="V494" i="8"/>
  <c r="W494" i="8" s="1"/>
  <c r="V230" i="8"/>
  <c r="W230" i="8" s="1"/>
  <c r="V844" i="8"/>
  <c r="W844" i="8" s="1"/>
  <c r="V497" i="8"/>
  <c r="W497" i="8" s="1"/>
  <c r="V175" i="8"/>
  <c r="W175" i="8" s="1"/>
  <c r="V513" i="8"/>
  <c r="W513" i="8" s="1"/>
  <c r="V196" i="8"/>
  <c r="W196" i="8" s="1"/>
  <c r="V760" i="8"/>
  <c r="W760" i="8" s="1"/>
  <c r="V144" i="8"/>
  <c r="W144" i="8" s="1"/>
  <c r="V259" i="8"/>
  <c r="W259" i="8" s="1"/>
  <c r="V78" i="8"/>
  <c r="W78" i="8" s="1"/>
  <c r="V327" i="8"/>
  <c r="W327" i="8" s="1"/>
  <c r="V702" i="8"/>
  <c r="W702" i="8" s="1"/>
  <c r="V536" i="8"/>
  <c r="W536" i="8" s="1"/>
  <c r="V828" i="8"/>
  <c r="W828" i="8" s="1"/>
  <c r="V777" i="8"/>
  <c r="W777" i="8" s="1"/>
  <c r="V688" i="8"/>
  <c r="W688" i="8" s="1"/>
  <c r="V778" i="8"/>
  <c r="W778" i="8" s="1"/>
  <c r="V641" i="8"/>
  <c r="W641" i="8" s="1"/>
  <c r="V315" i="8"/>
  <c r="W315" i="8" s="1"/>
  <c r="V466" i="8"/>
  <c r="W466" i="8" s="1"/>
  <c r="V106" i="8"/>
  <c r="W106" i="8" s="1"/>
  <c r="V255" i="8"/>
  <c r="W255" i="8" s="1"/>
  <c r="V57" i="8"/>
  <c r="W57" i="8" s="1"/>
  <c r="V374" i="8"/>
  <c r="W374" i="8" s="1"/>
  <c r="V652" i="8"/>
  <c r="W652" i="8" s="1"/>
  <c r="V248" i="8"/>
  <c r="W248" i="8" s="1"/>
  <c r="V217" i="8"/>
  <c r="W217" i="8" s="1"/>
  <c r="V553" i="8"/>
  <c r="W553" i="8" s="1"/>
  <c r="V212" i="8"/>
  <c r="W212" i="8" s="1"/>
  <c r="V648" i="8"/>
  <c r="W648" i="8" s="1"/>
  <c r="V32" i="8"/>
  <c r="W32" i="8" s="1"/>
  <c r="V147" i="8"/>
  <c r="W147" i="8" s="1"/>
  <c r="V554" i="8"/>
  <c r="W554" i="8" s="1"/>
  <c r="V215" i="8"/>
  <c r="W215" i="8" s="1"/>
  <c r="V590" i="8"/>
  <c r="W590" i="8" s="1"/>
  <c r="V24" i="8"/>
  <c r="W24" i="8" s="1"/>
  <c r="V171" i="8"/>
  <c r="W171" i="8" s="1"/>
  <c r="V538" i="8"/>
  <c r="W538" i="8" s="1"/>
  <c r="V271" i="8"/>
  <c r="W271" i="8" s="1"/>
  <c r="V646" i="8"/>
  <c r="W646" i="8" s="1"/>
  <c r="V773" i="8"/>
  <c r="W773" i="8" s="1"/>
  <c r="V305" i="8"/>
  <c r="W305" i="8" s="1"/>
  <c r="V556" i="8"/>
  <c r="W556" i="8" s="1"/>
  <c r="V124" i="8"/>
  <c r="W124" i="8" s="1"/>
  <c r="V816" i="8"/>
  <c r="W816" i="8" s="1"/>
  <c r="V445" i="8"/>
  <c r="W445" i="8" s="1"/>
  <c r="V249" i="8"/>
  <c r="W249" i="8" s="1"/>
  <c r="V187" i="8"/>
  <c r="W187" i="8" s="1"/>
  <c r="V714" i="8"/>
  <c r="W714" i="8" s="1"/>
  <c r="V378" i="8"/>
  <c r="W378" i="8" s="1"/>
  <c r="V383" i="8"/>
  <c r="W383" i="8" s="1"/>
  <c r="V437" i="8"/>
  <c r="W437" i="8" s="1"/>
  <c r="V502" i="8"/>
  <c r="W502" i="8" s="1"/>
  <c r="V721" i="8"/>
  <c r="W721" i="8" s="1"/>
  <c r="V520" i="8"/>
  <c r="W520" i="8" s="1"/>
  <c r="V166" i="8"/>
  <c r="W166" i="8" s="1"/>
  <c r="V661" i="8"/>
  <c r="W661" i="8" s="1"/>
  <c r="V340" i="8"/>
  <c r="W340" i="8" s="1"/>
  <c r="V776" i="8"/>
  <c r="W776" i="8" s="1"/>
  <c r="J8" i="5"/>
  <c r="V237" i="8" l="1"/>
  <c r="W237" i="8" s="1"/>
  <c r="V298" i="8"/>
  <c r="W298" i="8" s="1"/>
  <c r="V814" i="8"/>
  <c r="W814" i="8" s="1"/>
  <c r="V568" i="8"/>
  <c r="W568" i="8" s="1"/>
  <c r="V850" i="8"/>
  <c r="W850" i="8" s="1"/>
  <c r="V43" i="8"/>
  <c r="W43" i="8" s="1"/>
  <c r="V616" i="8"/>
  <c r="W616" i="8" s="1"/>
  <c r="V130" i="8"/>
  <c r="W130" i="8" s="1"/>
  <c r="V872" i="8"/>
  <c r="W872" i="8" s="1"/>
  <c r="V836" i="8"/>
  <c r="W836" i="8" s="1"/>
  <c r="V605" i="8"/>
  <c r="W605" i="8" s="1"/>
  <c r="V550" i="8"/>
  <c r="W550" i="8" s="1"/>
  <c r="V439" i="8"/>
  <c r="W439" i="8" s="1"/>
  <c r="V726" i="8"/>
  <c r="W726" i="8" s="1"/>
  <c r="V465" i="8"/>
  <c r="W465" i="8" s="1"/>
  <c r="V258" i="8"/>
  <c r="W258" i="8" s="1"/>
  <c r="V26" i="8"/>
  <c r="W26" i="8" s="1"/>
  <c r="V730" i="8"/>
  <c r="W730" i="8" s="1"/>
  <c r="V587" i="8"/>
  <c r="W587" i="8" s="1"/>
  <c r="V318" i="8"/>
  <c r="W318" i="8" s="1"/>
  <c r="V784" i="8"/>
  <c r="W784" i="8" s="1"/>
  <c r="V50" i="8"/>
  <c r="W50" i="8" s="1"/>
  <c r="V348" i="8"/>
  <c r="W348" i="8" s="1"/>
  <c r="V142" i="8"/>
  <c r="W142" i="8" s="1"/>
  <c r="V464" i="8"/>
  <c r="W464" i="8" s="1"/>
  <c r="V802" i="8"/>
  <c r="W802" i="8" s="1"/>
  <c r="V756" i="8"/>
  <c r="W756" i="8" s="1"/>
  <c r="V346" i="8"/>
  <c r="W346" i="8" s="1"/>
  <c r="V337" i="8"/>
  <c r="W337" i="8" s="1"/>
  <c r="V650" i="8"/>
  <c r="W650" i="8" s="1"/>
  <c r="V414" i="8"/>
  <c r="W414" i="8" s="1"/>
  <c r="V741" i="8"/>
  <c r="W741" i="8" s="1"/>
  <c r="V95" i="8"/>
  <c r="W95" i="8" s="1"/>
  <c r="V496" i="8"/>
  <c r="W496" i="8" s="1"/>
  <c r="V310" i="8"/>
  <c r="W310" i="8" s="1"/>
  <c r="V469" i="8"/>
  <c r="W469" i="8" s="1"/>
  <c r="V558" i="8"/>
  <c r="W558" i="8" s="1"/>
  <c r="V27" i="8"/>
  <c r="W27" i="8" s="1"/>
  <c r="V209" i="8"/>
  <c r="W209" i="8" s="1"/>
  <c r="V689" i="8"/>
  <c r="W689" i="8" s="1"/>
  <c r="V591" i="8"/>
  <c r="W591" i="8" s="1"/>
  <c r="V607" i="8"/>
  <c r="W607" i="8" s="1"/>
  <c r="V545" i="8"/>
  <c r="W545" i="8" s="1"/>
  <c r="V71" i="8"/>
  <c r="W71" i="8" s="1"/>
  <c r="V769" i="8"/>
  <c r="W769" i="8" s="1"/>
  <c r="V97" i="8"/>
  <c r="W97" i="8" s="1"/>
  <c r="V207" i="8"/>
  <c r="W207" i="8" s="1"/>
  <c r="V812" i="8"/>
  <c r="W812" i="8" s="1"/>
  <c r="V490" i="8"/>
  <c r="W490" i="8" s="1"/>
  <c r="V180" i="8"/>
  <c r="W180" i="8" s="1"/>
  <c r="V202" i="8"/>
  <c r="W202" i="8" s="1"/>
  <c r="V476" i="8"/>
  <c r="W476" i="8" s="1"/>
  <c r="V115" i="8"/>
  <c r="W115" i="8" s="1"/>
  <c r="V345" i="8"/>
  <c r="W345" i="8" s="1"/>
  <c r="V92" i="8"/>
  <c r="W92" i="8" s="1"/>
  <c r="V781" i="8"/>
  <c r="W781" i="8" s="1"/>
  <c r="V446" i="8"/>
  <c r="W446" i="8" s="1"/>
  <c r="V474" i="8"/>
  <c r="W474" i="8" s="1"/>
  <c r="V813" i="8"/>
  <c r="W813" i="8" s="1"/>
  <c r="V76" i="8"/>
  <c r="W76" i="8" s="1"/>
  <c r="V168" i="8"/>
  <c r="W168" i="8" s="1"/>
  <c r="V825" i="8"/>
  <c r="W825" i="8" s="1"/>
  <c r="V317" i="8"/>
  <c r="W317" i="8" s="1"/>
  <c r="V561" i="8"/>
  <c r="W561" i="8" s="1"/>
  <c r="V277" i="8"/>
  <c r="W277" i="8" s="1"/>
  <c r="V422" i="8"/>
  <c r="W422" i="8" s="1"/>
  <c r="V560" i="8"/>
  <c r="W560" i="8" s="1"/>
  <c r="V613" i="8"/>
  <c r="W613" i="8" s="1"/>
  <c r="V183" i="8"/>
  <c r="W183" i="8" s="1"/>
  <c r="V45" i="8"/>
  <c r="W45" i="8" s="1"/>
  <c r="V460" i="8"/>
  <c r="W460" i="8" s="1"/>
  <c r="V392" i="8"/>
  <c r="W392" i="8" s="1"/>
  <c r="V351" i="8"/>
  <c r="W351" i="8" s="1"/>
  <c r="V549" i="8"/>
  <c r="W549" i="8" s="1"/>
  <c r="V668" i="8"/>
  <c r="W668" i="8" s="1"/>
  <c r="V432" i="8"/>
  <c r="W432" i="8" s="1"/>
  <c r="V589" i="8"/>
  <c r="W589" i="8" s="1"/>
  <c r="V256" i="8"/>
  <c r="W256" i="8" s="1"/>
  <c r="V283" i="8"/>
  <c r="W283" i="8" s="1"/>
  <c r="V697" i="8"/>
  <c r="W697" i="8" s="1"/>
  <c r="V684" i="8"/>
  <c r="W684" i="8" s="1"/>
  <c r="V324" i="8"/>
  <c r="W324" i="8" s="1"/>
  <c r="V371" i="8"/>
  <c r="W371" i="8" s="1"/>
  <c r="V25" i="8"/>
  <c r="W25" i="8" s="1"/>
  <c r="V539" i="8"/>
  <c r="W539" i="8" s="1"/>
  <c r="V597" i="8"/>
  <c r="W597" i="8" s="1"/>
  <c r="J9" i="5"/>
  <c r="Z22" i="8" l="1"/>
  <c r="Z23" i="8" s="1"/>
  <c r="Z25" i="8" s="1"/>
  <c r="J10" i="5"/>
  <c r="Z24" i="8" l="1"/>
  <c r="J11" i="5"/>
  <c r="J12" i="5" l="1"/>
  <c r="J13" i="5" l="1"/>
  <c r="J14" i="5" l="1"/>
  <c r="J15" i="5" l="1"/>
  <c r="J16" i="5" l="1"/>
  <c r="J17" i="5" l="1"/>
  <c r="J18" i="5" l="1"/>
  <c r="J19" i="5" l="1"/>
  <c r="J20" i="5" l="1"/>
  <c r="J21" i="5" l="1"/>
  <c r="J22" i="5" l="1"/>
  <c r="J23" i="5" l="1"/>
  <c r="J24" i="5" l="1"/>
  <c r="J25" i="5" l="1"/>
  <c r="J26" i="5" l="1"/>
  <c r="J27" i="5" l="1"/>
  <c r="J28" i="5" l="1"/>
  <c r="J29" i="5" l="1"/>
  <c r="J30" i="5" l="1"/>
  <c r="J31" i="5" l="1"/>
  <c r="J32" i="5" l="1"/>
  <c r="J33" i="5" l="1"/>
  <c r="J34" i="5" l="1"/>
  <c r="J35" i="5" l="1"/>
  <c r="J36" i="5" l="1"/>
  <c r="J37" i="5" l="1"/>
  <c r="J38" i="5" l="1"/>
  <c r="J39" i="5" l="1"/>
  <c r="J40" i="5" l="1"/>
  <c r="J41" i="5" l="1"/>
  <c r="J42" i="5" l="1"/>
  <c r="J43" i="5" l="1"/>
  <c r="J44" i="5" l="1"/>
  <c r="J45" i="5" l="1"/>
  <c r="J46" i="5" l="1"/>
  <c r="J47" i="5" l="1"/>
  <c r="J48" i="5" l="1"/>
  <c r="J49" i="5" l="1"/>
  <c r="J50" i="5" l="1"/>
  <c r="J51" i="5" l="1"/>
  <c r="J52" i="5" l="1"/>
  <c r="J53" i="5" l="1"/>
  <c r="J54" i="5" l="1"/>
  <c r="J55" i="5" l="1"/>
  <c r="J56" i="5" l="1"/>
  <c r="J57" i="5" l="1"/>
  <c r="J58" i="5" l="1"/>
  <c r="J59" i="5" l="1"/>
  <c r="J60" i="5" l="1"/>
  <c r="J61" i="5" l="1"/>
  <c r="J62" i="5" l="1"/>
  <c r="J63" i="5" l="1"/>
  <c r="J64" i="5" l="1"/>
  <c r="J65" i="5" l="1"/>
  <c r="J66" i="5" l="1"/>
  <c r="J67" i="5" l="1"/>
  <c r="J68" i="5" l="1"/>
  <c r="J69" i="5" l="1"/>
  <c r="J70" i="5" l="1"/>
  <c r="J71" i="5" l="1"/>
  <c r="J72" i="5" l="1"/>
  <c r="J73" i="5" l="1"/>
  <c r="J74" i="5" l="1"/>
  <c r="J75" i="5" l="1"/>
  <c r="J76" i="5" l="1"/>
  <c r="J77" i="5" l="1"/>
  <c r="J78" i="5" l="1"/>
  <c r="J79" i="5" l="1"/>
  <c r="J80" i="5" l="1"/>
  <c r="J81" i="5" l="1"/>
  <c r="J82" i="5" l="1"/>
  <c r="J83" i="5" l="1"/>
  <c r="J84" i="5" l="1"/>
  <c r="J85" i="5" l="1"/>
  <c r="J86" i="5" l="1"/>
  <c r="J87" i="5" l="1"/>
  <c r="J88" i="5" l="1"/>
  <c r="J89" i="5" l="1"/>
  <c r="J90" i="5" l="1"/>
  <c r="J91" i="5" l="1"/>
  <c r="J92" i="5" l="1"/>
  <c r="J93" i="5" l="1"/>
  <c r="J94" i="5" l="1"/>
  <c r="J95" i="5" l="1"/>
  <c r="J96" i="5" l="1"/>
  <c r="J97" i="5" l="1"/>
  <c r="J98" i="5" l="1"/>
  <c r="J99" i="5" l="1"/>
  <c r="J100" i="5" l="1"/>
  <c r="J101" i="5" l="1"/>
</calcChain>
</file>

<file path=xl/sharedStrings.xml><?xml version="1.0" encoding="utf-8"?>
<sst xmlns="http://schemas.openxmlformats.org/spreadsheetml/2006/main" count="133" uniqueCount="111">
  <si>
    <t>Probabilidade</t>
  </si>
  <si>
    <t>Z</t>
  </si>
  <si>
    <t>Ano 1</t>
  </si>
  <si>
    <t>Ano 2</t>
  </si>
  <si>
    <t>Ano 3</t>
  </si>
  <si>
    <t>Ano 4</t>
  </si>
  <si>
    <t>Ano 5</t>
  </si>
  <si>
    <t>Ativo A</t>
  </si>
  <si>
    <t>Ativo B</t>
  </si>
  <si>
    <t>Participação</t>
  </si>
  <si>
    <t>ativo B</t>
  </si>
  <si>
    <t>Ret. Da Carteira</t>
  </si>
  <si>
    <t>Risco da carteira</t>
  </si>
  <si>
    <t>Covariância (A, B)</t>
  </si>
  <si>
    <t>Risco</t>
  </si>
  <si>
    <t>Covariância (A, Carteira)</t>
  </si>
  <si>
    <t>Covariância (B, Carteira)</t>
  </si>
  <si>
    <t>Beta-Ativo A</t>
  </si>
  <si>
    <t>Beta-Ativo B</t>
  </si>
  <si>
    <t>VaR Carteira</t>
  </si>
  <si>
    <t>Investimento</t>
  </si>
  <si>
    <t>VaR Marginal Ativo A</t>
  </si>
  <si>
    <t>VaR Marginal Ativo B</t>
  </si>
  <si>
    <t>A</t>
  </si>
  <si>
    <t>B</t>
  </si>
  <si>
    <t>Capital Investido</t>
  </si>
  <si>
    <t>Lucro</t>
  </si>
  <si>
    <t>Volatilidade</t>
  </si>
  <si>
    <t>ROI (A)</t>
  </si>
  <si>
    <t>ROI (B)</t>
  </si>
  <si>
    <t>VaR (A, 95%, 1 período)</t>
  </si>
  <si>
    <t>VaR (B, 95%, 1 período)</t>
  </si>
  <si>
    <t>RAROC (A)</t>
  </si>
  <si>
    <t>RAROC (B)</t>
  </si>
  <si>
    <t>Média</t>
  </si>
  <si>
    <t>Desvio-Padrão</t>
  </si>
  <si>
    <t>Simulações</t>
  </si>
  <si>
    <t>N. Aleatório</t>
  </si>
  <si>
    <t>N. Desvio-Padrão</t>
  </si>
  <si>
    <t>Retorno</t>
  </si>
  <si>
    <t>Valor Atual</t>
  </si>
  <si>
    <t>Preço Atual</t>
  </si>
  <si>
    <t>Diferença</t>
  </si>
  <si>
    <t>Correlação</t>
  </si>
  <si>
    <t>Retorno da Carteira</t>
  </si>
  <si>
    <t>Investimento (%)</t>
  </si>
  <si>
    <t>Nominal</t>
  </si>
  <si>
    <t>(%)</t>
  </si>
  <si>
    <t>Risco da Caretira</t>
  </si>
  <si>
    <t>Nível de Confiança</t>
  </si>
  <si>
    <t>Estatística Z</t>
  </si>
  <si>
    <t>VaR (A, 1 período)</t>
  </si>
  <si>
    <t>VaR (B, 1 período)</t>
  </si>
  <si>
    <t>VaR (Carteira, 1 período)</t>
  </si>
  <si>
    <t>VaR- diminuição do risco (carteira)</t>
  </si>
  <si>
    <t>IVaR (A)- VaR Incremental</t>
  </si>
  <si>
    <t>IVaR (B)- VaR Incremental</t>
  </si>
  <si>
    <t>VaR (B) + IVaR (A)</t>
  </si>
  <si>
    <t>VaR (A) + IVaR (B)</t>
  </si>
  <si>
    <t>COVAR (Ativo A, Ativo B)</t>
  </si>
  <si>
    <t>COVAR (Ativo A, Carteira)</t>
  </si>
  <si>
    <t>COVAR (Ativo B, Carteira)</t>
  </si>
  <si>
    <t>Coeficiente Beta (A)</t>
  </si>
  <si>
    <t>Coeficiente Beta (B)</t>
  </si>
  <si>
    <t>VaR Marginal (A)</t>
  </si>
  <si>
    <t>VaR Marginal (B)</t>
  </si>
  <si>
    <t>VaR Compenente (Ativo A)</t>
  </si>
  <si>
    <t>VaR Componente (Ativo B)</t>
  </si>
  <si>
    <t>VaR Componente (A) + VaR Componente (B)</t>
  </si>
  <si>
    <t>Receita</t>
  </si>
  <si>
    <t>Quantidades Vendidas</t>
  </si>
  <si>
    <t>Preço de Venda</t>
  </si>
  <si>
    <t xml:space="preserve">Custos variáveis unitários </t>
  </si>
  <si>
    <t>Custos fixos (exceto depreciação)</t>
  </si>
  <si>
    <t>Investimento inicial</t>
  </si>
  <si>
    <t>Taxa de desconto</t>
  </si>
  <si>
    <t>12% a.a</t>
  </si>
  <si>
    <t>Informações Iniciais do Projeto</t>
  </si>
  <si>
    <t>Período o do projeto</t>
  </si>
  <si>
    <t>4 anos</t>
  </si>
  <si>
    <t>Valor residual do projeto</t>
  </si>
  <si>
    <t>Fluxo de Caixa Livre</t>
  </si>
  <si>
    <t>(-) Custos Variáveis</t>
  </si>
  <si>
    <t>(=) Margem de Contribuição</t>
  </si>
  <si>
    <t>(-) Custos Fixos</t>
  </si>
  <si>
    <t>(-) Depreciação</t>
  </si>
  <si>
    <t>Depreciação</t>
  </si>
  <si>
    <t>(=) LAJIR</t>
  </si>
  <si>
    <t>IR/CSLL</t>
  </si>
  <si>
    <t>(-) IR/CSLL</t>
  </si>
  <si>
    <t>(=) NOPAT</t>
  </si>
  <si>
    <t>(+) Depreciação</t>
  </si>
  <si>
    <t>(=) Fluxo de Caixa Livre</t>
  </si>
  <si>
    <t>VPL</t>
  </si>
  <si>
    <t>Simulações Informações</t>
  </si>
  <si>
    <t>Menor</t>
  </si>
  <si>
    <t>Maior</t>
  </si>
  <si>
    <t>Custos Variáveis Unitários</t>
  </si>
  <si>
    <t>Custos fixos</t>
  </si>
  <si>
    <t>Número de Simulações</t>
  </si>
  <si>
    <t>Custos Fixos</t>
  </si>
  <si>
    <t>Margem de Contribuição</t>
  </si>
  <si>
    <t>LAJIR</t>
  </si>
  <si>
    <t>NOPAT</t>
  </si>
  <si>
    <t>NOPAT+Depreciação</t>
  </si>
  <si>
    <t>VPL Positivos</t>
  </si>
  <si>
    <t>VPL Negativos</t>
  </si>
  <si>
    <t>Contagem (VPL positivo =1)</t>
  </si>
  <si>
    <t>Probabilidade VPL Positivo</t>
  </si>
  <si>
    <t>Probabilidade VPL Negativo</t>
  </si>
  <si>
    <t>VaR (95%)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</si>
</sst>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8" formatCode="&quot;R$&quot;#,##0.00;[Red]\-&quot;R$&quot;#,##0.00"/>
    <numFmt numFmtId="164" formatCode="0.0000%"/>
    <numFmt numFmtId="165" formatCode="0.000000%"/>
    <numFmt numFmtId="166" formatCode="0.000000"/>
    <numFmt numFmtId="167" formatCode="0.00000"/>
    <numFmt numFmtId="168" formatCode="0.0000"/>
    <numFmt numFmtId="169" formatCode="0.000"/>
    <numFmt numFmtId="170" formatCode="0.000%"/>
  </numFmts>
  <fonts count="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sz val="12"/>
      <color theme="1"/>
      <name val="Times New Roman"/>
      <family val="1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7" tint="0.39997558519241921"/>
        <bgColor indexed="64"/>
      </patternFill>
    </fill>
  </fills>
  <borders count="20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95">
    <xf numFmtId="0" fontId="0" fillId="0" borderId="0" xfId="0"/>
    <xf numFmtId="0" fontId="0" fillId="0" borderId="0" xfId="0" applyAlignment="1">
      <alignment horizontal="center"/>
    </xf>
    <xf numFmtId="0" fontId="3" fillId="0" borderId="0" xfId="0" applyFont="1"/>
    <xf numFmtId="0" fontId="3" fillId="0" borderId="0" xfId="0" applyFont="1" applyAlignment="1">
      <alignment horizontal="center"/>
    </xf>
    <xf numFmtId="10" fontId="3" fillId="0" borderId="0" xfId="1" applyNumberFormat="1" applyFont="1" applyAlignment="1">
      <alignment horizontal="center"/>
    </xf>
    <xf numFmtId="0" fontId="3" fillId="0" borderId="1" xfId="0" applyFont="1" applyBorder="1"/>
    <xf numFmtId="0" fontId="3" fillId="0" borderId="2" xfId="0" applyFont="1" applyBorder="1" applyAlignment="1">
      <alignment horizontal="center"/>
    </xf>
    <xf numFmtId="0" fontId="3" fillId="0" borderId="3" xfId="0" applyFont="1" applyBorder="1" applyAlignment="1">
      <alignment horizontal="center"/>
    </xf>
    <xf numFmtId="0" fontId="3" fillId="0" borderId="4" xfId="0" applyFont="1" applyBorder="1"/>
    <xf numFmtId="10" fontId="3" fillId="0" borderId="0" xfId="1" applyNumberFormat="1" applyFont="1" applyBorder="1" applyAlignment="1">
      <alignment horizontal="center"/>
    </xf>
    <xf numFmtId="10" fontId="3" fillId="2" borderId="5" xfId="1" applyNumberFormat="1" applyFont="1" applyFill="1" applyBorder="1" applyAlignment="1">
      <alignment horizontal="center"/>
    </xf>
    <xf numFmtId="0" fontId="3" fillId="0" borderId="6" xfId="0" applyFont="1" applyBorder="1"/>
    <xf numFmtId="10" fontId="3" fillId="0" borderId="7" xfId="1" applyNumberFormat="1" applyFont="1" applyBorder="1" applyAlignment="1">
      <alignment horizontal="center"/>
    </xf>
    <xf numFmtId="10" fontId="3" fillId="2" borderId="8" xfId="1" applyNumberFormat="1" applyFont="1" applyFill="1" applyBorder="1" applyAlignment="1">
      <alignment horizontal="center"/>
    </xf>
    <xf numFmtId="9" fontId="3" fillId="0" borderId="0" xfId="0" applyNumberFormat="1" applyFont="1" applyBorder="1" applyAlignment="1">
      <alignment horizontal="center"/>
    </xf>
    <xf numFmtId="9" fontId="3" fillId="0" borderId="5" xfId="0" applyNumberFormat="1" applyFont="1" applyBorder="1" applyAlignment="1">
      <alignment horizontal="center"/>
    </xf>
    <xf numFmtId="10" fontId="3" fillId="2" borderId="7" xfId="1" applyNumberFormat="1" applyFont="1" applyFill="1" applyBorder="1" applyAlignment="1">
      <alignment horizontal="center"/>
    </xf>
    <xf numFmtId="10" fontId="3" fillId="2" borderId="3" xfId="1" applyNumberFormat="1" applyFont="1" applyFill="1" applyBorder="1" applyAlignment="1">
      <alignment horizontal="center"/>
    </xf>
    <xf numFmtId="167" fontId="3" fillId="2" borderId="5" xfId="0" applyNumberFormat="1" applyFont="1" applyFill="1" applyBorder="1" applyAlignment="1">
      <alignment horizontal="center"/>
    </xf>
    <xf numFmtId="166" fontId="3" fillId="2" borderId="5" xfId="0" applyNumberFormat="1" applyFont="1" applyFill="1" applyBorder="1" applyAlignment="1">
      <alignment horizontal="center"/>
    </xf>
    <xf numFmtId="168" fontId="3" fillId="2" borderId="5" xfId="0" applyNumberFormat="1" applyFont="1" applyFill="1" applyBorder="1" applyAlignment="1">
      <alignment horizontal="center"/>
    </xf>
    <xf numFmtId="168" fontId="3" fillId="2" borderId="8" xfId="0" applyNumberFormat="1" applyFont="1" applyFill="1" applyBorder="1" applyAlignment="1">
      <alignment horizontal="center"/>
    </xf>
    <xf numFmtId="4" fontId="3" fillId="0" borderId="5" xfId="0" applyNumberFormat="1" applyFont="1" applyBorder="1" applyAlignment="1">
      <alignment horizontal="center"/>
    </xf>
    <xf numFmtId="169" fontId="3" fillId="2" borderId="5" xfId="0" applyNumberFormat="1" applyFont="1" applyFill="1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3" xfId="0" applyBorder="1"/>
    <xf numFmtId="9" fontId="0" fillId="0" borderId="4" xfId="0" applyNumberFormat="1" applyBorder="1" applyAlignment="1">
      <alignment horizontal="center"/>
    </xf>
    <xf numFmtId="169" fontId="0" fillId="2" borderId="0" xfId="0" applyNumberFormat="1" applyFill="1" applyBorder="1" applyAlignment="1">
      <alignment horizontal="center"/>
    </xf>
    <xf numFmtId="165" fontId="0" fillId="0" borderId="6" xfId="0" applyNumberFormat="1" applyBorder="1" applyAlignment="1">
      <alignment horizontal="center"/>
    </xf>
    <xf numFmtId="0" fontId="0" fillId="3" borderId="5" xfId="0" applyFill="1" applyBorder="1" applyAlignment="1">
      <alignment horizontal="center"/>
    </xf>
    <xf numFmtId="0" fontId="3" fillId="0" borderId="1" xfId="0" applyFont="1" applyBorder="1" applyAlignment="1">
      <alignment horizontal="center"/>
    </xf>
    <xf numFmtId="0" fontId="3" fillId="0" borderId="3" xfId="0" applyFont="1" applyBorder="1"/>
    <xf numFmtId="0" fontId="3" fillId="0" borderId="4" xfId="0" applyFont="1" applyBorder="1" applyAlignment="1">
      <alignment horizontal="center"/>
    </xf>
    <xf numFmtId="4" fontId="3" fillId="0" borderId="0" xfId="0" applyNumberFormat="1" applyFont="1" applyBorder="1" applyAlignment="1">
      <alignment horizontal="center"/>
    </xf>
    <xf numFmtId="0" fontId="3" fillId="0" borderId="0" xfId="0" applyFont="1" applyBorder="1" applyAlignment="1">
      <alignment horizontal="center"/>
    </xf>
    <xf numFmtId="0" fontId="3" fillId="0" borderId="6" xfId="0" applyFont="1" applyBorder="1" applyAlignment="1">
      <alignment horizontal="center"/>
    </xf>
    <xf numFmtId="4" fontId="3" fillId="0" borderId="7" xfId="0" applyNumberFormat="1" applyFont="1" applyBorder="1" applyAlignment="1">
      <alignment horizontal="center"/>
    </xf>
    <xf numFmtId="0" fontId="3" fillId="0" borderId="7" xfId="0" applyFont="1" applyBorder="1" applyAlignment="1">
      <alignment horizontal="center"/>
    </xf>
    <xf numFmtId="9" fontId="3" fillId="0" borderId="8" xfId="0" applyNumberFormat="1" applyFont="1" applyBorder="1" applyAlignment="1">
      <alignment horizontal="center"/>
    </xf>
    <xf numFmtId="4" fontId="3" fillId="2" borderId="3" xfId="0" applyNumberFormat="1" applyFont="1" applyFill="1" applyBorder="1" applyAlignment="1">
      <alignment horizontal="center"/>
    </xf>
    <xf numFmtId="4" fontId="3" fillId="2" borderId="8" xfId="0" applyNumberFormat="1" applyFont="1" applyFill="1" applyBorder="1" applyAlignment="1">
      <alignment horizontal="center"/>
    </xf>
    <xf numFmtId="0" fontId="3" fillId="0" borderId="0" xfId="0" applyFont="1" applyBorder="1"/>
    <xf numFmtId="164" fontId="3" fillId="0" borderId="0" xfId="0" applyNumberFormat="1" applyFont="1" applyBorder="1" applyAlignment="1">
      <alignment horizontal="center"/>
    </xf>
    <xf numFmtId="0" fontId="3" fillId="0" borderId="5" xfId="0" applyFont="1" applyBorder="1"/>
    <xf numFmtId="0" fontId="3" fillId="0" borderId="9" xfId="0" applyFont="1" applyBorder="1" applyAlignment="1">
      <alignment horizontal="center"/>
    </xf>
    <xf numFmtId="0" fontId="3" fillId="2" borderId="10" xfId="0" applyFont="1" applyFill="1" applyBorder="1" applyAlignment="1">
      <alignment horizontal="center"/>
    </xf>
    <xf numFmtId="0" fontId="3" fillId="0" borderId="11" xfId="0" applyFont="1" applyBorder="1" applyAlignment="1">
      <alignment horizontal="center"/>
    </xf>
    <xf numFmtId="9" fontId="3" fillId="0" borderId="11" xfId="0" applyNumberFormat="1" applyFont="1" applyBorder="1" applyAlignment="1">
      <alignment horizontal="center"/>
    </xf>
    <xf numFmtId="0" fontId="3" fillId="0" borderId="12" xfId="0" applyFont="1" applyBorder="1" applyAlignment="1">
      <alignment horizontal="center"/>
    </xf>
    <xf numFmtId="0" fontId="3" fillId="0" borderId="13" xfId="0" applyFont="1" applyBorder="1" applyAlignment="1">
      <alignment horizontal="center"/>
    </xf>
    <xf numFmtId="0" fontId="3" fillId="0" borderId="14" xfId="0" applyFont="1" applyBorder="1" applyAlignment="1">
      <alignment horizontal="center"/>
    </xf>
    <xf numFmtId="0" fontId="3" fillId="0" borderId="15" xfId="0" applyFont="1" applyBorder="1" applyAlignment="1">
      <alignment horizontal="center"/>
    </xf>
    <xf numFmtId="9" fontId="3" fillId="0" borderId="16" xfId="0" applyNumberFormat="1" applyFont="1" applyBorder="1" applyAlignment="1">
      <alignment horizontal="center"/>
    </xf>
    <xf numFmtId="0" fontId="3" fillId="0" borderId="17" xfId="0" applyFont="1" applyBorder="1" applyAlignment="1">
      <alignment horizontal="center"/>
    </xf>
    <xf numFmtId="9" fontId="3" fillId="0" borderId="18" xfId="1" applyFont="1" applyBorder="1" applyAlignment="1">
      <alignment horizontal="center"/>
    </xf>
    <xf numFmtId="9" fontId="3" fillId="0" borderId="19" xfId="1" applyFont="1" applyBorder="1" applyAlignment="1">
      <alignment horizontal="center"/>
    </xf>
    <xf numFmtId="3" fontId="3" fillId="0" borderId="11" xfId="0" applyNumberFormat="1" applyFont="1" applyBorder="1" applyAlignment="1">
      <alignment horizontal="center"/>
    </xf>
    <xf numFmtId="3" fontId="3" fillId="0" borderId="16" xfId="0" applyNumberFormat="1" applyFont="1" applyBorder="1" applyAlignment="1">
      <alignment horizontal="center"/>
    </xf>
    <xf numFmtId="170" fontId="3" fillId="0" borderId="0" xfId="0" applyNumberFormat="1" applyFont="1" applyAlignment="1">
      <alignment horizontal="center"/>
    </xf>
    <xf numFmtId="3" fontId="3" fillId="0" borderId="7" xfId="0" applyNumberFormat="1" applyFont="1" applyBorder="1" applyAlignment="1">
      <alignment horizontal="center"/>
    </xf>
    <xf numFmtId="10" fontId="3" fillId="0" borderId="8" xfId="0" applyNumberFormat="1" applyFont="1" applyBorder="1" applyAlignment="1">
      <alignment horizontal="center"/>
    </xf>
    <xf numFmtId="10" fontId="3" fillId="0" borderId="10" xfId="1" applyNumberFormat="1" applyFont="1" applyBorder="1" applyAlignment="1">
      <alignment horizontal="center"/>
    </xf>
    <xf numFmtId="0" fontId="3" fillId="0" borderId="5" xfId="0" applyFont="1" applyBorder="1" applyAlignment="1">
      <alignment horizontal="center"/>
    </xf>
    <xf numFmtId="0" fontId="3" fillId="0" borderId="8" xfId="0" applyFont="1" applyBorder="1" applyAlignment="1">
      <alignment horizontal="center"/>
    </xf>
    <xf numFmtId="9" fontId="3" fillId="2" borderId="3" xfId="0" applyNumberFormat="1" applyFont="1" applyFill="1" applyBorder="1" applyAlignment="1">
      <alignment horizontal="center"/>
    </xf>
    <xf numFmtId="169" fontId="3" fillId="0" borderId="8" xfId="0" applyNumberFormat="1" applyFont="1" applyBorder="1" applyAlignment="1">
      <alignment horizontal="center"/>
    </xf>
    <xf numFmtId="2" fontId="3" fillId="0" borderId="0" xfId="0" applyNumberFormat="1" applyFont="1"/>
    <xf numFmtId="2" fontId="3" fillId="0" borderId="3" xfId="0" applyNumberFormat="1" applyFont="1" applyBorder="1" applyAlignment="1">
      <alignment horizontal="center"/>
    </xf>
    <xf numFmtId="2" fontId="3" fillId="0" borderId="5" xfId="0" applyNumberFormat="1" applyFont="1" applyBorder="1" applyAlignment="1">
      <alignment horizontal="center"/>
    </xf>
    <xf numFmtId="4" fontId="3" fillId="0" borderId="8" xfId="0" applyNumberFormat="1" applyFont="1" applyBorder="1" applyAlignment="1">
      <alignment horizontal="center"/>
    </xf>
    <xf numFmtId="4" fontId="3" fillId="0" borderId="3" xfId="0" applyNumberFormat="1" applyFont="1" applyBorder="1" applyAlignment="1">
      <alignment horizontal="center"/>
    </xf>
    <xf numFmtId="2" fontId="3" fillId="0" borderId="8" xfId="0" applyNumberFormat="1" applyFont="1" applyBorder="1" applyAlignment="1">
      <alignment horizontal="center"/>
    </xf>
    <xf numFmtId="168" fontId="3" fillId="0" borderId="5" xfId="0" applyNumberFormat="1" applyFont="1" applyBorder="1" applyAlignment="1">
      <alignment horizontal="center"/>
    </xf>
    <xf numFmtId="168" fontId="3" fillId="0" borderId="8" xfId="0" applyNumberFormat="1" applyFont="1" applyBorder="1" applyAlignment="1">
      <alignment horizontal="center"/>
    </xf>
    <xf numFmtId="168" fontId="3" fillId="0" borderId="3" xfId="0" applyNumberFormat="1" applyFont="1" applyBorder="1" applyAlignment="1">
      <alignment horizontal="center"/>
    </xf>
    <xf numFmtId="3" fontId="3" fillId="0" borderId="5" xfId="0" applyNumberFormat="1" applyFont="1" applyBorder="1" applyAlignment="1">
      <alignment horizontal="center"/>
    </xf>
    <xf numFmtId="0" fontId="3" fillId="0" borderId="11" xfId="0" applyFont="1" applyBorder="1"/>
    <xf numFmtId="4" fontId="3" fillId="0" borderId="11" xfId="0" applyNumberFormat="1" applyFont="1" applyBorder="1" applyAlignment="1">
      <alignment horizontal="center"/>
    </xf>
    <xf numFmtId="2" fontId="3" fillId="0" borderId="11" xfId="0" applyNumberFormat="1" applyFont="1" applyBorder="1" applyAlignment="1">
      <alignment horizontal="center"/>
    </xf>
    <xf numFmtId="0" fontId="3" fillId="0" borderId="13" xfId="0" applyFont="1" applyBorder="1"/>
    <xf numFmtId="4" fontId="3" fillId="0" borderId="16" xfId="0" applyNumberFormat="1" applyFont="1" applyBorder="1" applyAlignment="1">
      <alignment horizontal="center"/>
    </xf>
    <xf numFmtId="4" fontId="3" fillId="0" borderId="18" xfId="0" applyNumberFormat="1" applyFont="1" applyBorder="1" applyAlignment="1">
      <alignment horizontal="center"/>
    </xf>
    <xf numFmtId="4" fontId="3" fillId="0" borderId="19" xfId="0" applyNumberFormat="1" applyFont="1" applyBorder="1" applyAlignment="1">
      <alignment horizontal="center"/>
    </xf>
    <xf numFmtId="4" fontId="3" fillId="0" borderId="13" xfId="0" applyNumberFormat="1" applyFont="1" applyBorder="1" applyAlignment="1">
      <alignment horizontal="center"/>
    </xf>
    <xf numFmtId="4" fontId="3" fillId="0" borderId="14" xfId="0" applyNumberFormat="1" applyFont="1" applyBorder="1" applyAlignment="1">
      <alignment horizontal="center"/>
    </xf>
    <xf numFmtId="0" fontId="3" fillId="2" borderId="11" xfId="0" applyFont="1" applyFill="1" applyBorder="1"/>
    <xf numFmtId="10" fontId="3" fillId="2" borderId="11" xfId="1" applyNumberFormat="1" applyFont="1" applyFill="1" applyBorder="1" applyAlignment="1">
      <alignment horizontal="center"/>
    </xf>
    <xf numFmtId="4" fontId="3" fillId="0" borderId="15" xfId="0" applyNumberFormat="1" applyFont="1" applyBorder="1" applyAlignment="1">
      <alignment horizontal="center"/>
    </xf>
    <xf numFmtId="4" fontId="3" fillId="0" borderId="17" xfId="0" applyNumberFormat="1" applyFont="1" applyBorder="1" applyAlignment="1">
      <alignment horizontal="center"/>
    </xf>
    <xf numFmtId="8" fontId="3" fillId="2" borderId="10" xfId="0" applyNumberFormat="1" applyFont="1" applyFill="1" applyBorder="1"/>
    <xf numFmtId="8" fontId="3" fillId="0" borderId="11" xfId="0" applyNumberFormat="1" applyFont="1" applyBorder="1" applyAlignment="1">
      <alignment horizontal="center"/>
    </xf>
    <xf numFmtId="4" fontId="3" fillId="0" borderId="0" xfId="0" applyNumberFormat="1" applyFont="1"/>
    <xf numFmtId="0" fontId="3" fillId="2" borderId="5" xfId="0" applyFont="1" applyFill="1" applyBorder="1"/>
    <xf numFmtId="0" fontId="3" fillId="0" borderId="5" xfId="0" applyFont="1" applyFill="1" applyBorder="1"/>
  </cellXfs>
  <cellStyles count="2">
    <cellStyle name="Normal" xfId="0" builtinId="0"/>
    <cellStyle name="Porcentagem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sv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238125</xdr:colOff>
      <xdr:row>4</xdr:row>
      <xdr:rowOff>71437</xdr:rowOff>
    </xdr:from>
    <xdr:ext cx="5191125" cy="407099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" name="CaixaDeTexto 1">
              <a:extLst>
                <a:ext uri="{FF2B5EF4-FFF2-40B4-BE49-F238E27FC236}">
                  <a16:creationId xmlns:a16="http://schemas.microsoft.com/office/drawing/2014/main" id="{EABF4701-6872-4B95-9753-4B5D388268E3}"/>
                </a:ext>
              </a:extLst>
            </xdr:cNvPr>
            <xdr:cNvSpPr txBox="1"/>
          </xdr:nvSpPr>
          <xdr:spPr>
            <a:xfrm>
              <a:off x="7258050" y="890587"/>
              <a:ext cx="5191125" cy="40709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300" b="0" i="1">
                        <a:latin typeface="Cambria Math" panose="02040503050406030204" pitchFamily="18" charset="0"/>
                      </a:rPr>
                      <m:t>𝑉𝑎𝑅</m:t>
                    </m:r>
                    <m:d>
                      <m:dPr>
                        <m:ctrlPr>
                          <a:rPr lang="pt-BR" sz="1300" b="0" i="1">
                            <a:latin typeface="Cambria Math" panose="02040503050406030204" pitchFamily="18" charset="0"/>
                          </a:rPr>
                        </m:ctrlPr>
                      </m:dPr>
                      <m:e>
                        <m:r>
                          <a:rPr lang="pt-BR" sz="1300" b="0" i="1">
                            <a:latin typeface="Cambria Math" panose="02040503050406030204" pitchFamily="18" charset="0"/>
                          </a:rPr>
                          <m:t>𝑐𝑎𝑟𝑡𝑒𝑖𝑟𝑎</m:t>
                        </m:r>
                        <m:r>
                          <a:rPr lang="pt-BR" sz="1300" b="0" i="1">
                            <a:latin typeface="Cambria Math" panose="02040503050406030204" pitchFamily="18" charset="0"/>
                          </a:rPr>
                          <m:t>, </m:t>
                        </m:r>
                        <m:r>
                          <m:rPr>
                            <m:sty m:val="p"/>
                          </m:rPr>
                          <a:rPr lang="el-GR" sz="1300" b="0" i="1">
                            <a:latin typeface="Cambria Math" panose="02040503050406030204" pitchFamily="18" charset="0"/>
                          </a:rPr>
                          <m:t>α</m:t>
                        </m:r>
                        <m:r>
                          <a:rPr lang="pt-BR" sz="1300" b="0" i="1">
                            <a:latin typeface="Cambria Math" panose="02040503050406030204" pitchFamily="18" charset="0"/>
                          </a:rPr>
                          <m:t>%, 1 </m:t>
                        </m:r>
                        <m:r>
                          <a:rPr lang="pt-BR" sz="1300" b="0" i="1">
                            <a:latin typeface="Cambria Math" panose="02040503050406030204" pitchFamily="18" charset="0"/>
                          </a:rPr>
                          <m:t>𝑝𝑒𝑟</m:t>
                        </m:r>
                        <m:r>
                          <a:rPr lang="pt-BR" sz="1300" b="0" i="1">
                            <a:latin typeface="Cambria Math" panose="02040503050406030204" pitchFamily="18" charset="0"/>
                          </a:rPr>
                          <m:t>í</m:t>
                        </m:r>
                        <m:r>
                          <a:rPr lang="pt-BR" sz="1300" b="0" i="1">
                            <a:latin typeface="Cambria Math" panose="02040503050406030204" pitchFamily="18" charset="0"/>
                          </a:rPr>
                          <m:t>𝑜𝑑𝑜</m:t>
                        </m:r>
                      </m:e>
                    </m:d>
                    <m:r>
                      <a:rPr lang="pt-BR" sz="1300" b="0" i="1">
                        <a:latin typeface="Cambria Math" panose="02040503050406030204" pitchFamily="18" charset="0"/>
                      </a:rPr>
                      <m:t>=</m:t>
                    </m:r>
                    <m:rad>
                      <m:radPr>
                        <m:degHide m:val="on"/>
                        <m:ctrlPr>
                          <a:rPr lang="pt-BR" sz="1300" b="0" i="1">
                            <a:latin typeface="Cambria Math" panose="02040503050406030204" pitchFamily="18" charset="0"/>
                          </a:rPr>
                        </m:ctrlPr>
                      </m:radPr>
                      <m:deg/>
                      <m:e>
                        <m:sSubSup>
                          <m:sSubSupPr>
                            <m:ctrlPr>
                              <a:rPr lang="pt-BR" sz="1300" b="0" i="1">
                                <a:latin typeface="Cambria Math" panose="02040503050406030204" pitchFamily="18" charset="0"/>
                              </a:rPr>
                            </m:ctrlPr>
                          </m:sSubSupPr>
                          <m:e>
                            <m:r>
                              <a:rPr lang="pt-BR" sz="1300" b="0" i="1">
                                <a:latin typeface="Cambria Math" panose="02040503050406030204" pitchFamily="18" charset="0"/>
                              </a:rPr>
                              <m:t>𝑉𝑎𝑅</m:t>
                            </m:r>
                          </m:e>
                          <m:sub>
                            <m:r>
                              <a:rPr lang="pt-BR" sz="1300" b="0" i="1">
                                <a:latin typeface="Cambria Math" panose="02040503050406030204" pitchFamily="18" charset="0"/>
                              </a:rPr>
                              <m:t>1</m:t>
                            </m:r>
                          </m:sub>
                          <m:sup>
                            <m:r>
                              <a:rPr lang="pt-BR" sz="1300" b="0" i="1">
                                <a:latin typeface="Cambria Math" panose="02040503050406030204" pitchFamily="18" charset="0"/>
                              </a:rPr>
                              <m:t>2</m:t>
                            </m:r>
                          </m:sup>
                        </m:sSubSup>
                        <m:r>
                          <a:rPr lang="pt-BR" sz="1300" b="0" i="1">
                            <a:latin typeface="Cambria Math" panose="02040503050406030204" pitchFamily="18" charset="0"/>
                          </a:rPr>
                          <m:t>+</m:t>
                        </m:r>
                        <m:sSubSup>
                          <m:sSubSupPr>
                            <m:ctrlPr>
                              <a:rPr lang="pt-BR" sz="1300" b="0" i="1">
                                <a:latin typeface="Cambria Math" panose="02040503050406030204" pitchFamily="18" charset="0"/>
                              </a:rPr>
                            </m:ctrlPr>
                          </m:sSubSupPr>
                          <m:e>
                            <m:r>
                              <a:rPr lang="pt-BR" sz="1300" b="0" i="1">
                                <a:latin typeface="Cambria Math" panose="02040503050406030204" pitchFamily="18" charset="0"/>
                              </a:rPr>
                              <m:t>𝑉𝑎𝑅</m:t>
                            </m:r>
                          </m:e>
                          <m:sub>
                            <m:r>
                              <a:rPr lang="pt-BR" sz="1300" b="0" i="1">
                                <a:latin typeface="Cambria Math" panose="02040503050406030204" pitchFamily="18" charset="0"/>
                              </a:rPr>
                              <m:t>2</m:t>
                            </m:r>
                          </m:sub>
                          <m:sup>
                            <m:r>
                              <a:rPr lang="pt-BR" sz="1300" b="0" i="1">
                                <a:latin typeface="Cambria Math" panose="02040503050406030204" pitchFamily="18" charset="0"/>
                              </a:rPr>
                              <m:t>2</m:t>
                            </m:r>
                          </m:sup>
                        </m:sSubSup>
                        <m:r>
                          <a:rPr lang="pt-BR" sz="1300" b="0" i="1">
                            <a:latin typeface="Cambria Math" panose="02040503050406030204" pitchFamily="18" charset="0"/>
                          </a:rPr>
                          <m:t>+2∗</m:t>
                        </m:r>
                        <m:sSub>
                          <m:sSubPr>
                            <m:ctrlPr>
                              <a:rPr lang="pt-BR" sz="1300" b="0" i="1">
                                <a:latin typeface="Cambria Math" panose="02040503050406030204" pitchFamily="18" charset="0"/>
                              </a:rPr>
                            </m:ctrlPr>
                          </m:sSubPr>
                          <m:e>
                            <m:r>
                              <a:rPr lang="pt-BR" sz="1300" b="0" i="1">
                                <a:latin typeface="Cambria Math" panose="02040503050406030204" pitchFamily="18" charset="0"/>
                              </a:rPr>
                              <m:t>𝑉𝑎𝑅</m:t>
                            </m:r>
                          </m:e>
                          <m:sub>
                            <m:r>
                              <a:rPr lang="pt-BR" sz="1300" b="0" i="1">
                                <a:latin typeface="Cambria Math" panose="02040503050406030204" pitchFamily="18" charset="0"/>
                              </a:rPr>
                              <m:t>1</m:t>
                            </m:r>
                          </m:sub>
                        </m:sSub>
                        <m:r>
                          <a:rPr lang="pt-BR" sz="1300" b="0" i="1">
                            <a:latin typeface="Cambria Math" panose="02040503050406030204" pitchFamily="18" charset="0"/>
                          </a:rPr>
                          <m:t>∗</m:t>
                        </m:r>
                        <m:sSub>
                          <m:sSubPr>
                            <m:ctrlPr>
                              <a:rPr lang="pt-BR" sz="1300" b="0" i="1">
                                <a:latin typeface="Cambria Math" panose="02040503050406030204" pitchFamily="18" charset="0"/>
                              </a:rPr>
                            </m:ctrlPr>
                          </m:sSubPr>
                          <m:e>
                            <m:r>
                              <a:rPr lang="pt-BR" sz="1300" b="0" i="1">
                                <a:latin typeface="Cambria Math" panose="02040503050406030204" pitchFamily="18" charset="0"/>
                              </a:rPr>
                              <m:t>𝑉𝑎𝑟</m:t>
                            </m:r>
                          </m:e>
                          <m:sub>
                            <m:r>
                              <a:rPr lang="pt-BR" sz="1300" b="0" i="1">
                                <a:latin typeface="Cambria Math" panose="02040503050406030204" pitchFamily="18" charset="0"/>
                              </a:rPr>
                              <m:t>2</m:t>
                            </m:r>
                          </m:sub>
                        </m:sSub>
                        <m:r>
                          <a:rPr lang="pt-BR" sz="1300" b="0" i="1">
                            <a:latin typeface="Cambria Math" panose="02040503050406030204" pitchFamily="18" charset="0"/>
                          </a:rPr>
                          <m:t>∗</m:t>
                        </m:r>
                        <m:sSub>
                          <m:sSubPr>
                            <m:ctrlPr>
                              <a:rPr lang="pt-BR" sz="1300" b="0" i="1">
                                <a:latin typeface="Cambria Math" panose="02040503050406030204" pitchFamily="18" charset="0"/>
                              </a:rPr>
                            </m:ctrlPr>
                          </m:sSubPr>
                          <m:e>
                            <m:r>
                              <a:rPr lang="pt-BR" sz="1300" b="0" i="1">
                                <a:latin typeface="Cambria Math" panose="02040503050406030204" pitchFamily="18" charset="0"/>
                              </a:rPr>
                              <m:t>𝑟</m:t>
                            </m:r>
                          </m:e>
                          <m:sub>
                            <m:r>
                              <a:rPr lang="pt-BR" sz="1300" b="0" i="1">
                                <a:latin typeface="Cambria Math" panose="02040503050406030204" pitchFamily="18" charset="0"/>
                              </a:rPr>
                              <m:t>1,2</m:t>
                            </m:r>
                          </m:sub>
                        </m:sSub>
                      </m:e>
                    </m:rad>
                  </m:oMath>
                </m:oMathPara>
              </a14:m>
              <a:endParaRPr lang="pt-BR" sz="1300"/>
            </a:p>
          </xdr:txBody>
        </xdr:sp>
      </mc:Choice>
      <mc:Fallback xmlns="">
        <xdr:sp macro="" textlink="">
          <xdr:nvSpPr>
            <xdr:cNvPr id="2" name="CaixaDeTexto 1">
              <a:extLst>
                <a:ext uri="{FF2B5EF4-FFF2-40B4-BE49-F238E27FC236}">
                  <a16:creationId xmlns:a16="http://schemas.microsoft.com/office/drawing/2014/main" id="{EABF4701-6872-4B95-9753-4B5D388268E3}"/>
                </a:ext>
              </a:extLst>
            </xdr:cNvPr>
            <xdr:cNvSpPr txBox="1"/>
          </xdr:nvSpPr>
          <xdr:spPr>
            <a:xfrm>
              <a:off x="7258050" y="890587"/>
              <a:ext cx="5191125" cy="40709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r>
                <a:rPr lang="pt-BR" sz="1300" b="0" i="0">
                  <a:latin typeface="Cambria Math" panose="02040503050406030204" pitchFamily="18" charset="0"/>
                </a:rPr>
                <a:t>𝑉𝑎𝑅(𝑐𝑎𝑟𝑡𝑒𝑖𝑟𝑎, </a:t>
              </a:r>
              <a:r>
                <a:rPr lang="el-GR" sz="1300" b="0" i="0">
                  <a:latin typeface="Cambria Math" panose="02040503050406030204" pitchFamily="18" charset="0"/>
                </a:rPr>
                <a:t>α</a:t>
              </a:r>
              <a:r>
                <a:rPr lang="pt-BR" sz="1300" b="0" i="0">
                  <a:latin typeface="Cambria Math" panose="02040503050406030204" pitchFamily="18" charset="0"/>
                </a:rPr>
                <a:t>%, 1 𝑝𝑒𝑟í𝑜𝑑𝑜)=√(〖𝑉𝑎𝑅〗_1^2+〖𝑉𝑎𝑅〗_2^2+2∗〖𝑉𝑎𝑅〗_1∗〖𝑉𝑎𝑟〗_2∗𝑟_1,2 )</a:t>
              </a:r>
              <a:endParaRPr lang="pt-BR" sz="1300"/>
            </a:p>
          </xdr:txBody>
        </xdr:sp>
      </mc:Fallback>
    </mc:AlternateContent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295274</xdr:colOff>
      <xdr:row>32</xdr:row>
      <xdr:rowOff>85724</xdr:rowOff>
    </xdr:to>
    <xdr:pic>
      <xdr:nvPicPr>
        <xdr:cNvPr id="2" name="Gráfico 1">
          <a:extLst>
            <a:ext uri="{FF2B5EF4-FFF2-40B4-BE49-F238E27FC236}">
              <a16:creationId xmlns:a16="http://schemas.microsoft.com/office/drawing/2014/main" id="{D79DF5F5-EB86-46B1-9BC1-A9A4D9C78B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0" y="0"/>
          <a:ext cx="7000874" cy="6181724"/>
        </a:xfrm>
        <a:prstGeom prst="rect">
          <a:avLst/>
        </a:prstGeom>
      </xdr:spPr>
    </xdr:pic>
    <xdr:clientData/>
  </xdr:twoCellAnchor>
  <xdr:oneCellAnchor>
    <xdr:from>
      <xdr:col>11</xdr:col>
      <xdr:colOff>380999</xdr:colOff>
      <xdr:row>3</xdr:row>
      <xdr:rowOff>4762</xdr:rowOff>
    </xdr:from>
    <xdr:ext cx="5076826" cy="7096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" name="CaixaDeTexto 2">
              <a:extLst>
                <a:ext uri="{FF2B5EF4-FFF2-40B4-BE49-F238E27FC236}">
                  <a16:creationId xmlns:a16="http://schemas.microsoft.com/office/drawing/2014/main" id="{68B40140-0173-4129-9D0C-42E71C1B6B76}"/>
                </a:ext>
              </a:extLst>
            </xdr:cNvPr>
            <xdr:cNvSpPr txBox="1"/>
          </xdr:nvSpPr>
          <xdr:spPr>
            <a:xfrm>
              <a:off x="7086599" y="576262"/>
              <a:ext cx="5076826" cy="7096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noAutofit/>
            </a:bodyPr>
            <a:lstStyle/>
            <a:p>
              <a:r>
                <a:rPr lang="pt-BR" sz="1800">
                  <a:latin typeface="Times New Roman" panose="02020603050405020304" pitchFamily="18" charset="0"/>
                  <a:cs typeface="Times New Roman" panose="02020603050405020304" pitchFamily="18" charset="0"/>
                </a:rPr>
                <a:t>CVaR=-</a:t>
              </a:r>
              <a14:m>
                <m:oMath xmlns:m="http://schemas.openxmlformats.org/officeDocument/2006/math">
                  <m:d>
                    <m:dPr>
                      <m:ctrlPr>
                        <a:rPr lang="pt-BR" sz="1800" i="1">
                          <a:latin typeface="Cambria Math" panose="02040503050406030204" pitchFamily="18" charset="0"/>
                        </a:rPr>
                      </m:ctrlPr>
                    </m:dPr>
                    <m:e>
                      <m:f>
                        <m:fPr>
                          <m:ctrlPr>
                            <a:rPr lang="pt-BR" sz="1800" i="1">
                              <a:latin typeface="Cambria Math" panose="02040503050406030204" pitchFamily="18" charset="0"/>
                            </a:rPr>
                          </m:ctrlPr>
                        </m:fPr>
                        <m:num>
                          <m:r>
                            <a:rPr lang="pt-BR" sz="1800" b="0" i="1">
                              <a:latin typeface="Cambria Math" panose="02040503050406030204" pitchFamily="18" charset="0"/>
                            </a:rPr>
                            <m:t>3,80%+3,71%+3,43%+2,91%+2,85%</m:t>
                          </m:r>
                        </m:num>
                        <m:den>
                          <m:r>
                            <a:rPr lang="pt-BR" sz="1800" b="0" i="1">
                              <a:latin typeface="Cambria Math" panose="02040503050406030204" pitchFamily="18" charset="0"/>
                            </a:rPr>
                            <m:t>5</m:t>
                          </m:r>
                        </m:den>
                      </m:f>
                    </m:e>
                  </m:d>
                  <m:r>
                    <a:rPr lang="pt-BR" sz="1800" b="0" i="1">
                      <a:latin typeface="Cambria Math" panose="02040503050406030204" pitchFamily="18" charset="0"/>
                    </a:rPr>
                    <m:t>=−3,34%</m:t>
                  </m:r>
                </m:oMath>
              </a14:m>
              <a:endParaRPr lang="pt-BR" sz="1800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Choice>
      <mc:Fallback xmlns="">
        <xdr:sp macro="" textlink="">
          <xdr:nvSpPr>
            <xdr:cNvPr id="3" name="CaixaDeTexto 2">
              <a:extLst>
                <a:ext uri="{FF2B5EF4-FFF2-40B4-BE49-F238E27FC236}">
                  <a16:creationId xmlns:a16="http://schemas.microsoft.com/office/drawing/2014/main" id="{68B40140-0173-4129-9D0C-42E71C1B6B76}"/>
                </a:ext>
              </a:extLst>
            </xdr:cNvPr>
            <xdr:cNvSpPr txBox="1"/>
          </xdr:nvSpPr>
          <xdr:spPr>
            <a:xfrm>
              <a:off x="7086599" y="576262"/>
              <a:ext cx="5076826" cy="7096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noAutofit/>
            </a:bodyPr>
            <a:lstStyle/>
            <a:p>
              <a:r>
                <a:rPr lang="pt-BR" sz="1800">
                  <a:latin typeface="Times New Roman" panose="02020603050405020304" pitchFamily="18" charset="0"/>
                  <a:cs typeface="Times New Roman" panose="02020603050405020304" pitchFamily="18" charset="0"/>
                </a:rPr>
                <a:t>CVaR=-</a:t>
              </a:r>
              <a:r>
                <a:rPr lang="pt-BR" sz="1800" i="0">
                  <a:latin typeface="Cambria Math" panose="02040503050406030204" pitchFamily="18" charset="0"/>
                </a:rPr>
                <a:t>((</a:t>
              </a:r>
              <a:r>
                <a:rPr lang="pt-BR" sz="1800" b="0" i="0">
                  <a:latin typeface="Cambria Math" panose="02040503050406030204" pitchFamily="18" charset="0"/>
                </a:rPr>
                <a:t>3,80%+3,71%+3,43%+2,91%+2,85%)/5)=−3,34%</a:t>
              </a:r>
              <a:endParaRPr lang="pt-BR" sz="1800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Fallback>
    </mc:AlternateContent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333375</xdr:colOff>
      <xdr:row>9</xdr:row>
      <xdr:rowOff>119062</xdr:rowOff>
    </xdr:from>
    <xdr:ext cx="3013710" cy="477182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" name="CaixaDeTexto 1">
              <a:extLst>
                <a:ext uri="{FF2B5EF4-FFF2-40B4-BE49-F238E27FC236}">
                  <a16:creationId xmlns:a16="http://schemas.microsoft.com/office/drawing/2014/main" id="{DFE9D455-B1DF-44A3-A9EB-9CADEFDD05AB}"/>
                </a:ext>
              </a:extLst>
            </xdr:cNvPr>
            <xdr:cNvSpPr txBox="1"/>
          </xdr:nvSpPr>
          <xdr:spPr>
            <a:xfrm>
              <a:off x="3086100" y="1871662"/>
              <a:ext cx="3013710" cy="47718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500" b="0" i="1">
                        <a:latin typeface="Cambria Math" panose="02040503050406030204" pitchFamily="18" charset="0"/>
                      </a:rPr>
                      <m:t>𝑅𝐴𝑅𝑂𝐶</m:t>
                    </m:r>
                    <m:r>
                      <a:rPr lang="pt-BR" sz="1500" b="0" i="1">
                        <a:latin typeface="Cambria Math" panose="02040503050406030204" pitchFamily="18" charset="0"/>
                      </a:rPr>
                      <m:t>=</m:t>
                    </m:r>
                    <m:f>
                      <m:fPr>
                        <m:ctrlPr>
                          <a:rPr lang="pt-BR" sz="1500" b="0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pt-BR" sz="1500" b="0" i="1">
                            <a:latin typeface="Cambria Math" panose="02040503050406030204" pitchFamily="18" charset="0"/>
                          </a:rPr>
                          <m:t>𝐿𝑢𝑐𝑟𝑜</m:t>
                        </m:r>
                        <m:r>
                          <a:rPr lang="pt-BR" sz="1500" b="0" i="1">
                            <a:latin typeface="Cambria Math" panose="02040503050406030204" pitchFamily="18" charset="0"/>
                          </a:rPr>
                          <m:t> </m:t>
                        </m:r>
                        <m:r>
                          <a:rPr lang="pt-BR" sz="1500" b="0" i="1">
                            <a:latin typeface="Cambria Math" panose="02040503050406030204" pitchFamily="18" charset="0"/>
                          </a:rPr>
                          <m:t>𝐴𝑗𝑢𝑠𝑡𝑎𝑑𝑜</m:t>
                        </m:r>
                        <m:r>
                          <a:rPr lang="pt-BR" sz="1500" b="0" i="1">
                            <a:latin typeface="Cambria Math" panose="02040503050406030204" pitchFamily="18" charset="0"/>
                          </a:rPr>
                          <m:t> </m:t>
                        </m:r>
                        <m:r>
                          <a:rPr lang="pt-BR" sz="1500" b="0" i="1">
                            <a:latin typeface="Cambria Math" panose="02040503050406030204" pitchFamily="18" charset="0"/>
                          </a:rPr>
                          <m:t>𝑎𝑜</m:t>
                        </m:r>
                        <m:r>
                          <a:rPr lang="pt-BR" sz="1500" b="0" i="1">
                            <a:latin typeface="Cambria Math" panose="02040503050406030204" pitchFamily="18" charset="0"/>
                          </a:rPr>
                          <m:t> </m:t>
                        </m:r>
                        <m:r>
                          <a:rPr lang="pt-BR" sz="1500" b="0" i="1">
                            <a:latin typeface="Cambria Math" panose="02040503050406030204" pitchFamily="18" charset="0"/>
                          </a:rPr>
                          <m:t>𝑅𝑖𝑠𝑐𝑜</m:t>
                        </m:r>
                      </m:num>
                      <m:den>
                        <m:r>
                          <a:rPr lang="pt-BR" sz="1500" b="0" i="1">
                            <a:latin typeface="Cambria Math" panose="02040503050406030204" pitchFamily="18" charset="0"/>
                          </a:rPr>
                          <m:t>𝐶𝑎𝑝𝑖𝑡𝑎𝑙</m:t>
                        </m:r>
                        <m:r>
                          <a:rPr lang="pt-BR" sz="1500" b="0" i="1">
                            <a:latin typeface="Cambria Math" panose="02040503050406030204" pitchFamily="18" charset="0"/>
                          </a:rPr>
                          <m:t> </m:t>
                        </m:r>
                        <m:r>
                          <a:rPr lang="pt-BR" sz="1500" b="0" i="1">
                            <a:latin typeface="Cambria Math" panose="02040503050406030204" pitchFamily="18" charset="0"/>
                          </a:rPr>
                          <m:t>𝑑𝑒</m:t>
                        </m:r>
                        <m:r>
                          <a:rPr lang="pt-BR" sz="1500" b="0" i="1">
                            <a:latin typeface="Cambria Math" panose="02040503050406030204" pitchFamily="18" charset="0"/>
                          </a:rPr>
                          <m:t> </m:t>
                        </m:r>
                        <m:r>
                          <a:rPr lang="pt-BR" sz="1500" b="0" i="1">
                            <a:latin typeface="Cambria Math" panose="02040503050406030204" pitchFamily="18" charset="0"/>
                          </a:rPr>
                          <m:t>𝑅𝑖𝑠𝑐𝑜</m:t>
                        </m:r>
                      </m:den>
                    </m:f>
                  </m:oMath>
                </m:oMathPara>
              </a14:m>
              <a:endParaRPr lang="pt-BR" sz="1500"/>
            </a:p>
          </xdr:txBody>
        </xdr:sp>
      </mc:Choice>
      <mc:Fallback xmlns="">
        <xdr:sp macro="" textlink="">
          <xdr:nvSpPr>
            <xdr:cNvPr id="2" name="CaixaDeTexto 1">
              <a:extLst>
                <a:ext uri="{FF2B5EF4-FFF2-40B4-BE49-F238E27FC236}">
                  <a16:creationId xmlns:a16="http://schemas.microsoft.com/office/drawing/2014/main" id="{DFE9D455-B1DF-44A3-A9EB-9CADEFDD05AB}"/>
                </a:ext>
              </a:extLst>
            </xdr:cNvPr>
            <xdr:cNvSpPr txBox="1"/>
          </xdr:nvSpPr>
          <xdr:spPr>
            <a:xfrm>
              <a:off x="3086100" y="1871662"/>
              <a:ext cx="3013710" cy="47718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pt-BR" sz="1500" b="0" i="0">
                  <a:latin typeface="Cambria Math" panose="02040503050406030204" pitchFamily="18" charset="0"/>
                </a:rPr>
                <a:t>𝑅𝐴𝑅𝑂𝐶=(𝐿𝑢𝑐𝑟𝑜 𝐴𝑗𝑢𝑠𝑡𝑎𝑑𝑜 𝑎𝑜 𝑅𝑖𝑠𝑐𝑜)/(𝐶𝑎𝑝𝑖𝑡𝑎𝑙 𝑑𝑒 𝑅𝑖𝑠𝑐𝑜)</a:t>
              </a:r>
              <a:endParaRPr lang="pt-BR" sz="1500"/>
            </a:p>
          </xdr:txBody>
        </xdr:sp>
      </mc:Fallback>
    </mc:AlternateContent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18</xdr:col>
      <xdr:colOff>133350</xdr:colOff>
      <xdr:row>24</xdr:row>
      <xdr:rowOff>19050</xdr:rowOff>
    </xdr:to>
    <xdr:pic>
      <xdr:nvPicPr>
        <xdr:cNvPr id="3" name="Imagem 2" descr="Value-at-Risk Estimation and Backtesting - MATLAB &amp;amp; Simulink Example -  MathWorks Nordic">
          <a:extLst>
            <a:ext uri="{FF2B5EF4-FFF2-40B4-BE49-F238E27FC236}">
              <a16:creationId xmlns:a16="http://schemas.microsoft.com/office/drawing/2014/main" id="{AD9BE9F2-956C-48D0-8177-6DF2D56821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106150" cy="4591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C01BAF-2F0A-4087-91DC-BAAC2329E39D}">
  <dimension ref="A1:C18"/>
  <sheetViews>
    <sheetView showGridLines="0" tabSelected="1" workbookViewId="0">
      <selection activeCell="B2" sqref="B2"/>
    </sheetView>
  </sheetViews>
  <sheetFormatPr defaultRowHeight="15" x14ac:dyDescent="0.25"/>
  <cols>
    <col min="1" max="1" width="17.42578125" style="1" customWidth="1"/>
    <col min="2" max="2" width="23.5703125" customWidth="1"/>
    <col min="3" max="3" width="22.28515625" customWidth="1"/>
  </cols>
  <sheetData>
    <row r="1" spans="1:3" x14ac:dyDescent="0.25">
      <c r="A1" s="24" t="s">
        <v>0</v>
      </c>
      <c r="B1" s="25" t="s">
        <v>1</v>
      </c>
      <c r="C1" s="26" t="s">
        <v>0</v>
      </c>
    </row>
    <row r="2" spans="1:3" x14ac:dyDescent="0.25">
      <c r="A2" s="27">
        <v>0.84</v>
      </c>
      <c r="B2" s="28">
        <f>_xlfn.NORM.S.INV(A2)</f>
        <v>0.9944578832097497</v>
      </c>
      <c r="C2" s="30">
        <f>_xlfn.NORM.S.DIST(B2,TRUE)</f>
        <v>0.83999999999999919</v>
      </c>
    </row>
    <row r="3" spans="1:3" x14ac:dyDescent="0.25">
      <c r="A3" s="27">
        <v>0.85</v>
      </c>
      <c r="B3" s="28">
        <f t="shared" ref="B3:B18" si="0">_xlfn.NORM.S.INV(A3)</f>
        <v>1.0364333894937898</v>
      </c>
      <c r="C3" s="30">
        <f t="shared" ref="C3:C18" si="1">_xlfn.NORM.S.DIST(B3,TRUE)</f>
        <v>0.85000000000000009</v>
      </c>
    </row>
    <row r="4" spans="1:3" x14ac:dyDescent="0.25">
      <c r="A4" s="27">
        <v>0.86</v>
      </c>
      <c r="B4" s="28">
        <f t="shared" si="0"/>
        <v>1.0803193408149565</v>
      </c>
      <c r="C4" s="30">
        <f t="shared" si="1"/>
        <v>0.8600000000000001</v>
      </c>
    </row>
    <row r="5" spans="1:3" x14ac:dyDescent="0.25">
      <c r="A5" s="27">
        <v>0.87</v>
      </c>
      <c r="B5" s="28">
        <f t="shared" si="0"/>
        <v>1.1263911290388013</v>
      </c>
      <c r="C5" s="30">
        <f t="shared" si="1"/>
        <v>0.87000000000000011</v>
      </c>
    </row>
    <row r="6" spans="1:3" x14ac:dyDescent="0.25">
      <c r="A6" s="27">
        <v>0.88</v>
      </c>
      <c r="B6" s="28">
        <f t="shared" si="0"/>
        <v>1.1749867920660904</v>
      </c>
      <c r="C6" s="30">
        <f t="shared" si="1"/>
        <v>0.88000000000000012</v>
      </c>
    </row>
    <row r="7" spans="1:3" x14ac:dyDescent="0.25">
      <c r="A7" s="27">
        <v>0.89</v>
      </c>
      <c r="B7" s="28">
        <f t="shared" si="0"/>
        <v>1.2265281200366105</v>
      </c>
      <c r="C7" s="30">
        <f t="shared" si="1"/>
        <v>0.89000000000000012</v>
      </c>
    </row>
    <row r="8" spans="1:3" x14ac:dyDescent="0.25">
      <c r="A8" s="27">
        <v>0.9</v>
      </c>
      <c r="B8" s="28">
        <f t="shared" si="0"/>
        <v>1.2815515655446006</v>
      </c>
      <c r="C8" s="30">
        <f t="shared" si="1"/>
        <v>0.9</v>
      </c>
    </row>
    <row r="9" spans="1:3" x14ac:dyDescent="0.25">
      <c r="A9" s="27">
        <v>0.91</v>
      </c>
      <c r="B9" s="28">
        <f t="shared" si="0"/>
        <v>1.3407550336902161</v>
      </c>
      <c r="C9" s="30">
        <f t="shared" si="1"/>
        <v>0.91</v>
      </c>
    </row>
    <row r="10" spans="1:3" x14ac:dyDescent="0.25">
      <c r="A10" s="27">
        <v>0.92</v>
      </c>
      <c r="B10" s="28">
        <f t="shared" si="0"/>
        <v>1.4050715603096329</v>
      </c>
      <c r="C10" s="30">
        <f t="shared" si="1"/>
        <v>0.92</v>
      </c>
    </row>
    <row r="11" spans="1:3" x14ac:dyDescent="0.25">
      <c r="A11" s="27">
        <v>0.93</v>
      </c>
      <c r="B11" s="28">
        <f t="shared" si="0"/>
        <v>1.4757910281791713</v>
      </c>
      <c r="C11" s="30">
        <f t="shared" si="1"/>
        <v>0.93000000000000016</v>
      </c>
    </row>
    <row r="12" spans="1:3" x14ac:dyDescent="0.25">
      <c r="A12" s="27">
        <v>0.94</v>
      </c>
      <c r="B12" s="28">
        <f t="shared" si="0"/>
        <v>1.5547735945968528</v>
      </c>
      <c r="C12" s="30">
        <f t="shared" si="1"/>
        <v>0.94</v>
      </c>
    </row>
    <row r="13" spans="1:3" x14ac:dyDescent="0.25">
      <c r="A13" s="27">
        <v>0.95</v>
      </c>
      <c r="B13" s="28">
        <f t="shared" si="0"/>
        <v>1.6448536269514715</v>
      </c>
      <c r="C13" s="30">
        <f t="shared" si="1"/>
        <v>0.94999999999999984</v>
      </c>
    </row>
    <row r="14" spans="1:3" x14ac:dyDescent="0.25">
      <c r="A14" s="27">
        <v>0.96</v>
      </c>
      <c r="B14" s="28">
        <f t="shared" si="0"/>
        <v>1.7506860712521695</v>
      </c>
      <c r="C14" s="30">
        <f t="shared" si="1"/>
        <v>0.96</v>
      </c>
    </row>
    <row r="15" spans="1:3" x14ac:dyDescent="0.25">
      <c r="A15" s="27">
        <v>0.97</v>
      </c>
      <c r="B15" s="28">
        <f t="shared" si="0"/>
        <v>1.8807936081512504</v>
      </c>
      <c r="C15" s="30">
        <f t="shared" si="1"/>
        <v>0.97</v>
      </c>
    </row>
    <row r="16" spans="1:3" x14ac:dyDescent="0.25">
      <c r="A16" s="27">
        <v>0.98</v>
      </c>
      <c r="B16" s="28">
        <f t="shared" si="0"/>
        <v>2.0537489106318221</v>
      </c>
      <c r="C16" s="30">
        <f t="shared" si="1"/>
        <v>0.98</v>
      </c>
    </row>
    <row r="17" spans="1:3" x14ac:dyDescent="0.25">
      <c r="A17" s="27">
        <v>0.99</v>
      </c>
      <c r="B17" s="28">
        <f t="shared" si="0"/>
        <v>2.3263478740408408</v>
      </c>
      <c r="C17" s="30">
        <f t="shared" si="1"/>
        <v>0.99</v>
      </c>
    </row>
    <row r="18" spans="1:3" ht="15.75" thickBot="1" x14ac:dyDescent="0.3">
      <c r="A18" s="29">
        <v>0.99999899999999997</v>
      </c>
      <c r="B18" s="28">
        <f t="shared" si="0"/>
        <v>4.7534243088170891</v>
      </c>
      <c r="C18" s="30">
        <f t="shared" si="1"/>
        <v>0.99999899999999997</v>
      </c>
    </row>
  </sheetData>
  <pageMargins left="0.511811024" right="0.511811024" top="0.78740157499999996" bottom="0.78740157499999996" header="0.31496062000000002" footer="0.3149606200000000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03328B-12AB-416F-A3FF-C9BD82B7AE92}">
  <dimension ref="A1:H25"/>
  <sheetViews>
    <sheetView showGridLines="0" workbookViewId="0">
      <selection activeCell="C3" sqref="C3"/>
    </sheetView>
  </sheetViews>
  <sheetFormatPr defaultRowHeight="15.75" x14ac:dyDescent="0.25"/>
  <cols>
    <col min="1" max="1" width="19.5703125" style="3" customWidth="1"/>
    <col min="2" max="2" width="10.140625" style="3" customWidth="1"/>
    <col min="3" max="3" width="10.28515625" style="3" bestFit="1" customWidth="1"/>
    <col min="4" max="4" width="9.140625" style="2"/>
    <col min="5" max="5" width="43" style="2" bestFit="1" customWidth="1"/>
    <col min="6" max="6" width="13.140625" style="2" customWidth="1"/>
    <col min="7" max="16384" width="9.140625" style="2"/>
  </cols>
  <sheetData>
    <row r="1" spans="1:8" x14ac:dyDescent="0.25">
      <c r="A1" s="49"/>
      <c r="B1" s="50" t="s">
        <v>23</v>
      </c>
      <c r="C1" s="51" t="s">
        <v>24</v>
      </c>
      <c r="E1" s="5" t="s">
        <v>49</v>
      </c>
      <c r="F1" s="65">
        <v>0.95</v>
      </c>
    </row>
    <row r="2" spans="1:8" ht="16.5" thickBot="1" x14ac:dyDescent="0.3">
      <c r="A2" s="52" t="s">
        <v>39</v>
      </c>
      <c r="B2" s="48">
        <v>0.08</v>
      </c>
      <c r="C2" s="53">
        <v>0.25</v>
      </c>
      <c r="E2" s="11" t="s">
        <v>50</v>
      </c>
      <c r="F2" s="66">
        <f>_xlfn.NORM.S.INV(F1)</f>
        <v>1.6448536269514715</v>
      </c>
    </row>
    <row r="3" spans="1:8" ht="16.5" thickBot="1" x14ac:dyDescent="0.3">
      <c r="A3" s="52" t="s">
        <v>14</v>
      </c>
      <c r="B3" s="48">
        <v>0.05</v>
      </c>
      <c r="C3" s="53">
        <v>0.12</v>
      </c>
    </row>
    <row r="4" spans="1:8" x14ac:dyDescent="0.25">
      <c r="A4" s="52" t="s">
        <v>20</v>
      </c>
      <c r="B4" s="57">
        <v>5000</v>
      </c>
      <c r="C4" s="58">
        <v>5000</v>
      </c>
      <c r="E4" s="5" t="s">
        <v>51</v>
      </c>
      <c r="F4" s="71">
        <f>B4*B3*F2</f>
        <v>411.2134067378679</v>
      </c>
      <c r="G4" s="92"/>
      <c r="H4" s="92"/>
    </row>
    <row r="5" spans="1:8" ht="16.5" thickBot="1" x14ac:dyDescent="0.3">
      <c r="A5" s="54" t="s">
        <v>45</v>
      </c>
      <c r="B5" s="55">
        <f>B4/(B4+C4)</f>
        <v>0.5</v>
      </c>
      <c r="C5" s="56">
        <f>C4/(C4+B4)</f>
        <v>0.5</v>
      </c>
      <c r="E5" s="8" t="s">
        <v>52</v>
      </c>
      <c r="F5" s="22">
        <f>C4*C3*F2</f>
        <v>986.91217617088296</v>
      </c>
    </row>
    <row r="6" spans="1:8" ht="16.5" thickBot="1" x14ac:dyDescent="0.3">
      <c r="A6" s="33"/>
      <c r="B6" s="35"/>
      <c r="C6" s="63"/>
      <c r="E6" s="8" t="s">
        <v>53</v>
      </c>
      <c r="F6" s="22">
        <f>(B4+C4)*B12*F2</f>
        <v>1276.749752728578</v>
      </c>
      <c r="H6" s="67"/>
    </row>
    <row r="7" spans="1:8" ht="16.5" thickBot="1" x14ac:dyDescent="0.3">
      <c r="A7" s="45" t="s">
        <v>43</v>
      </c>
      <c r="B7" s="46">
        <v>0.6</v>
      </c>
      <c r="C7" s="63"/>
      <c r="E7" s="11" t="s">
        <v>54</v>
      </c>
      <c r="F7" s="70">
        <f>F6-(F4+F5)</f>
        <v>-121.3758301801729</v>
      </c>
    </row>
    <row r="8" spans="1:8" ht="16.5" thickBot="1" x14ac:dyDescent="0.3">
      <c r="A8" s="33"/>
      <c r="B8" s="35"/>
      <c r="C8" s="63"/>
      <c r="F8" s="67"/>
      <c r="H8" s="67">
        <f>SQRT(F4^2+F5^2+2*F4*F5*B7)</f>
        <v>1276.749752728578</v>
      </c>
    </row>
    <row r="9" spans="1:8" x14ac:dyDescent="0.25">
      <c r="A9" s="31"/>
      <c r="B9" s="6" t="s">
        <v>46</v>
      </c>
      <c r="C9" s="7" t="s">
        <v>47</v>
      </c>
      <c r="E9" s="5" t="s">
        <v>55</v>
      </c>
      <c r="F9" s="71">
        <f>F6-F5</f>
        <v>289.837576557695</v>
      </c>
    </row>
    <row r="10" spans="1:8" ht="16.5" thickBot="1" x14ac:dyDescent="0.3">
      <c r="A10" s="36" t="s">
        <v>44</v>
      </c>
      <c r="B10" s="60">
        <f>B4*B2+C4*C2</f>
        <v>1650</v>
      </c>
      <c r="C10" s="61">
        <f>B5*B2+C5*C2</f>
        <v>0.16500000000000001</v>
      </c>
      <c r="E10" s="8" t="s">
        <v>56</v>
      </c>
      <c r="F10" s="22">
        <f>F6-F4</f>
        <v>865.53634599071006</v>
      </c>
    </row>
    <row r="11" spans="1:8" ht="16.5" thickBot="1" x14ac:dyDescent="0.3">
      <c r="A11" s="33"/>
      <c r="B11" s="35"/>
      <c r="C11" s="63"/>
      <c r="E11" s="8" t="s">
        <v>57</v>
      </c>
      <c r="F11" s="22">
        <f>F5+F9</f>
        <v>1276.749752728578</v>
      </c>
    </row>
    <row r="12" spans="1:8" ht="16.5" thickBot="1" x14ac:dyDescent="0.3">
      <c r="A12" s="45" t="s">
        <v>48</v>
      </c>
      <c r="B12" s="62">
        <f>SQRT(B5^2*B3^2+C5^2*C3^2+2*B5*C5*B3*C3*B7)</f>
        <v>7.7620873481300118E-2</v>
      </c>
      <c r="C12" s="64"/>
      <c r="E12" s="11" t="s">
        <v>58</v>
      </c>
      <c r="F12" s="70">
        <f>F4+F10</f>
        <v>1276.749752728578</v>
      </c>
    </row>
    <row r="13" spans="1:8" ht="16.5" thickBot="1" x14ac:dyDescent="0.3"/>
    <row r="14" spans="1:8" x14ac:dyDescent="0.25">
      <c r="B14" s="59"/>
      <c r="E14" s="5" t="s">
        <v>59</v>
      </c>
      <c r="F14" s="7">
        <f>B7*B3*C3</f>
        <v>3.5999999999999999E-3</v>
      </c>
    </row>
    <row r="15" spans="1:8" x14ac:dyDescent="0.25">
      <c r="E15" s="8" t="s">
        <v>60</v>
      </c>
      <c r="F15" s="63">
        <f>B5*B3^2+C5*F14</f>
        <v>3.0500000000000002E-3</v>
      </c>
    </row>
    <row r="16" spans="1:8" x14ac:dyDescent="0.25">
      <c r="E16" s="8" t="s">
        <v>61</v>
      </c>
      <c r="F16" s="63">
        <f>C5*C3^2+B5*F14</f>
        <v>8.9999999999999993E-3</v>
      </c>
    </row>
    <row r="17" spans="5:6" x14ac:dyDescent="0.25">
      <c r="E17" s="8" t="s">
        <v>62</v>
      </c>
      <c r="F17" s="73">
        <f>F15/B12^2</f>
        <v>0.50622406639004158</v>
      </c>
    </row>
    <row r="18" spans="5:6" ht="16.5" thickBot="1" x14ac:dyDescent="0.3">
      <c r="E18" s="11" t="s">
        <v>63</v>
      </c>
      <c r="F18" s="74">
        <f>F16/B12^2</f>
        <v>1.4937759336099583</v>
      </c>
    </row>
    <row r="19" spans="5:6" ht="16.5" thickBot="1" x14ac:dyDescent="0.3"/>
    <row r="20" spans="5:6" x14ac:dyDescent="0.25">
      <c r="E20" s="5" t="s">
        <v>64</v>
      </c>
      <c r="F20" s="75">
        <f>(F6/(B4+C4))*F17</f>
        <v>6.4632145158874083E-2</v>
      </c>
    </row>
    <row r="21" spans="5:6" ht="16.5" thickBot="1" x14ac:dyDescent="0.3">
      <c r="E21" s="11" t="s">
        <v>65</v>
      </c>
      <c r="F21" s="74">
        <f>(F6/(B4+C4))*F18</f>
        <v>0.19071780538684149</v>
      </c>
    </row>
    <row r="22" spans="5:6" ht="16.5" thickBot="1" x14ac:dyDescent="0.3"/>
    <row r="23" spans="5:6" x14ac:dyDescent="0.25">
      <c r="E23" s="5" t="s">
        <v>66</v>
      </c>
      <c r="F23" s="68">
        <f>F20*(B4/(B4+C4))*(B4+C4)</f>
        <v>323.16072579437042</v>
      </c>
    </row>
    <row r="24" spans="5:6" x14ac:dyDescent="0.25">
      <c r="E24" s="8" t="s">
        <v>67</v>
      </c>
      <c r="F24" s="69">
        <f>F21*(C4/(C4+B4)*(C4+B4))</f>
        <v>953.58902693420748</v>
      </c>
    </row>
    <row r="25" spans="5:6" ht="16.5" thickBot="1" x14ac:dyDescent="0.3">
      <c r="E25" s="11" t="s">
        <v>68</v>
      </c>
      <c r="F25" s="72">
        <f>F23+F24</f>
        <v>1276.749752728578</v>
      </c>
    </row>
  </sheetData>
  <pageMargins left="0.511811024" right="0.511811024" top="0.78740157499999996" bottom="0.78740157499999996" header="0.31496062000000002" footer="0.31496062000000002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065E4D-EFF7-4067-84B6-B7B9BAF7ABA3}">
  <dimension ref="A1:D23"/>
  <sheetViews>
    <sheetView showGridLines="0" topLeftCell="A9" workbookViewId="0">
      <selection activeCell="B17" sqref="B17"/>
    </sheetView>
  </sheetViews>
  <sheetFormatPr defaultRowHeight="15.75" x14ac:dyDescent="0.25"/>
  <cols>
    <col min="1" max="1" width="23.42578125" style="2" bestFit="1" customWidth="1"/>
    <col min="2" max="2" width="13.85546875" style="2" customWidth="1"/>
    <col min="3" max="3" width="18.28515625" style="2" customWidth="1"/>
    <col min="4" max="4" width="17.7109375" style="2" customWidth="1"/>
    <col min="5" max="16384" width="9.140625" style="2"/>
  </cols>
  <sheetData>
    <row r="1" spans="1:4" x14ac:dyDescent="0.25">
      <c r="A1" s="5"/>
      <c r="B1" s="6" t="s">
        <v>7</v>
      </c>
      <c r="C1" s="6" t="s">
        <v>8</v>
      </c>
      <c r="D1" s="7" t="s">
        <v>11</v>
      </c>
    </row>
    <row r="2" spans="1:4" x14ac:dyDescent="0.25">
      <c r="A2" s="8" t="s">
        <v>2</v>
      </c>
      <c r="B2" s="9">
        <v>0.1341</v>
      </c>
      <c r="C2" s="9">
        <v>0.26619999999999999</v>
      </c>
      <c r="D2" s="10">
        <f>B2*$B$9+C2*$C$9</f>
        <v>0.20014999999999999</v>
      </c>
    </row>
    <row r="3" spans="1:4" x14ac:dyDescent="0.25">
      <c r="A3" s="8" t="s">
        <v>3</v>
      </c>
      <c r="B3" s="9">
        <v>9.4000000000000004E-3</v>
      </c>
      <c r="C3" s="9">
        <v>0.45129999999999998</v>
      </c>
      <c r="D3" s="10">
        <f t="shared" ref="D3:D6" si="0">B3*$B$9+C3*$C$9</f>
        <v>0.23035</v>
      </c>
    </row>
    <row r="4" spans="1:4" x14ac:dyDescent="0.25">
      <c r="A4" s="8" t="s">
        <v>4</v>
      </c>
      <c r="B4" s="9">
        <v>0.1021</v>
      </c>
      <c r="C4" s="9">
        <v>0.2021</v>
      </c>
      <c r="D4" s="10">
        <f t="shared" si="0"/>
        <v>0.15210000000000001</v>
      </c>
    </row>
    <row r="5" spans="1:4" x14ac:dyDescent="0.25">
      <c r="A5" s="8" t="s">
        <v>5</v>
      </c>
      <c r="B5" s="9">
        <v>4.9099999999999998E-2</v>
      </c>
      <c r="C5" s="9">
        <v>0.17369999999999999</v>
      </c>
      <c r="D5" s="10">
        <f t="shared" si="0"/>
        <v>0.1114</v>
      </c>
    </row>
    <row r="6" spans="1:4" ht="16.5" thickBot="1" x14ac:dyDescent="0.3">
      <c r="A6" s="11" t="s">
        <v>6</v>
      </c>
      <c r="B6" s="12">
        <v>0.1053</v>
      </c>
      <c r="C6" s="12">
        <v>0.15670000000000001</v>
      </c>
      <c r="D6" s="10">
        <f t="shared" si="0"/>
        <v>0.13100000000000001</v>
      </c>
    </row>
    <row r="7" spans="1:4" ht="16.5" thickBot="1" x14ac:dyDescent="0.3"/>
    <row r="8" spans="1:4" x14ac:dyDescent="0.25">
      <c r="A8" s="5"/>
      <c r="B8" s="6" t="s">
        <v>7</v>
      </c>
      <c r="C8" s="7" t="s">
        <v>10</v>
      </c>
    </row>
    <row r="9" spans="1:4" x14ac:dyDescent="0.25">
      <c r="A9" s="8" t="s">
        <v>9</v>
      </c>
      <c r="B9" s="14">
        <v>0.5</v>
      </c>
      <c r="C9" s="15">
        <v>0.5</v>
      </c>
    </row>
    <row r="10" spans="1:4" ht="16.5" thickBot="1" x14ac:dyDescent="0.3">
      <c r="A10" s="11" t="s">
        <v>14</v>
      </c>
      <c r="B10" s="16">
        <f>_xlfn.STDEV.S(B2:B6)</f>
        <v>4.9986198095074222E-2</v>
      </c>
      <c r="C10" s="16">
        <f>_xlfn.STDEV.S(C2:C6)</f>
        <v>0.12000533321482003</v>
      </c>
    </row>
    <row r="11" spans="1:4" ht="16.5" thickBot="1" x14ac:dyDescent="0.3"/>
    <row r="12" spans="1:4" x14ac:dyDescent="0.25">
      <c r="A12" s="5" t="s">
        <v>12</v>
      </c>
      <c r="B12" s="17">
        <f>_xlfn.STDEV.S(D2:D6)</f>
        <v>4.9248134482435021E-2</v>
      </c>
    </row>
    <row r="13" spans="1:4" x14ac:dyDescent="0.25">
      <c r="A13" s="8" t="s">
        <v>13</v>
      </c>
      <c r="B13" s="18">
        <f>_xlfn.COVARIANCE.S(B2:B6,C2:C6)</f>
        <v>-3.5991924999999995E-3</v>
      </c>
    </row>
    <row r="14" spans="1:4" x14ac:dyDescent="0.25">
      <c r="A14" s="8" t="s">
        <v>15</v>
      </c>
      <c r="B14" s="19">
        <f>_xlfn.COVARIANCE.S(B2:B6,D2:D6)</f>
        <v>-5.5028624999999996E-4</v>
      </c>
    </row>
    <row r="15" spans="1:4" x14ac:dyDescent="0.25">
      <c r="A15" s="8" t="s">
        <v>16</v>
      </c>
      <c r="B15" s="18">
        <f>_xlfn.COVARIANCE.S(C2:C6,D2:D6)</f>
        <v>5.4010437499999991E-3</v>
      </c>
    </row>
    <row r="16" spans="1:4" x14ac:dyDescent="0.25">
      <c r="A16" s="8" t="s">
        <v>17</v>
      </c>
      <c r="B16" s="20">
        <f>B14/B12^2</f>
        <v>-0.22688672851611269</v>
      </c>
    </row>
    <row r="17" spans="1:2" ht="16.5" thickBot="1" x14ac:dyDescent="0.3">
      <c r="A17" s="11" t="s">
        <v>18</v>
      </c>
      <c r="B17" s="21">
        <f>B15/B12^2</f>
        <v>2.2268867285161078</v>
      </c>
    </row>
    <row r="19" spans="1:2" ht="16.5" thickBot="1" x14ac:dyDescent="0.3"/>
    <row r="20" spans="1:2" x14ac:dyDescent="0.25">
      <c r="A20" s="5" t="s">
        <v>19</v>
      </c>
      <c r="B20" s="7">
        <v>809.34</v>
      </c>
    </row>
    <row r="21" spans="1:2" x14ac:dyDescent="0.25">
      <c r="A21" s="8" t="s">
        <v>20</v>
      </c>
      <c r="B21" s="22">
        <f>10000</f>
        <v>10000</v>
      </c>
    </row>
    <row r="22" spans="1:2" x14ac:dyDescent="0.25">
      <c r="A22" s="8" t="s">
        <v>21</v>
      </c>
      <c r="B22" s="23">
        <f>(B20/B21)*B16</f>
        <v>-1.8362850485723066E-2</v>
      </c>
    </row>
    <row r="23" spans="1:2" ht="16.5" thickBot="1" x14ac:dyDescent="0.3">
      <c r="A23" s="11" t="s">
        <v>22</v>
      </c>
      <c r="B23" s="21">
        <f>(B20/B21)*B17</f>
        <v>0.18023085048572268</v>
      </c>
    </row>
  </sheetData>
  <phoneticPr fontId="2" type="noConversion"/>
  <pageMargins left="0.511811024" right="0.511811024" top="0.78740157499999996" bottom="0.78740157499999996" header="0.31496062000000002" footer="0.3149606200000000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B3792E-0E37-490D-AD7A-74D850D21674}">
  <dimension ref="A1:N101"/>
  <sheetViews>
    <sheetView showGridLines="0" workbookViewId="0">
      <selection activeCell="M1" sqref="M1"/>
    </sheetView>
  </sheetViews>
  <sheetFormatPr defaultRowHeight="15.75" x14ac:dyDescent="0.25"/>
  <cols>
    <col min="1" max="1" width="16.7109375" style="2" customWidth="1"/>
    <col min="2" max="3" width="9.140625" style="2"/>
    <col min="4" max="4" width="11.85546875" style="2" customWidth="1"/>
    <col min="5" max="6" width="12.5703125" style="2" customWidth="1"/>
    <col min="7" max="7" width="16.5703125" style="2" customWidth="1"/>
    <col min="8" max="8" width="13.7109375" style="3" customWidth="1"/>
    <col min="9" max="9" width="13.28515625" style="2" customWidth="1"/>
    <col min="10" max="10" width="11.7109375" style="3" customWidth="1"/>
    <col min="11" max="11" width="10.42578125" style="2" customWidth="1"/>
    <col min="12" max="12" width="9.140625" style="2"/>
    <col min="13" max="13" width="10.42578125" style="2" customWidth="1"/>
    <col min="14" max="16384" width="9.140625" style="2"/>
  </cols>
  <sheetData>
    <row r="1" spans="1:14" x14ac:dyDescent="0.25">
      <c r="A1" s="2" t="s">
        <v>34</v>
      </c>
      <c r="B1" s="4">
        <v>6.9999999999999999E-4</v>
      </c>
      <c r="D1" s="5" t="s">
        <v>36</v>
      </c>
      <c r="E1" s="6" t="s">
        <v>37</v>
      </c>
      <c r="F1" s="6" t="s">
        <v>37</v>
      </c>
      <c r="G1" s="6" t="s">
        <v>38</v>
      </c>
      <c r="H1" s="6" t="s">
        <v>39</v>
      </c>
      <c r="I1" s="6" t="s">
        <v>40</v>
      </c>
      <c r="J1" s="6" t="s">
        <v>41</v>
      </c>
      <c r="K1" s="7" t="s">
        <v>42</v>
      </c>
      <c r="L1" s="3"/>
      <c r="M1" s="7" t="s">
        <v>42</v>
      </c>
    </row>
    <row r="2" spans="1:14" x14ac:dyDescent="0.25">
      <c r="A2" s="2" t="s">
        <v>35</v>
      </c>
      <c r="B2" s="4">
        <v>2.0799999999999999E-2</v>
      </c>
      <c r="D2" s="33">
        <v>1</v>
      </c>
      <c r="E2" s="42">
        <f ca="1">RAND()</f>
        <v>0.19944675497509512</v>
      </c>
      <c r="F2" s="42">
        <v>0.17306516256776494</v>
      </c>
      <c r="G2" s="35">
        <f>_xlfn.NORM.S.INV(F2)</f>
        <v>-0.94212172072019273</v>
      </c>
      <c r="H2" s="43">
        <f>$B$1+$B$2*G2</f>
        <v>-1.8896131790980007E-2</v>
      </c>
      <c r="I2" s="42">
        <f>19.85*EXP(H2)</f>
        <v>19.478433425445193</v>
      </c>
      <c r="J2" s="35">
        <f>19.85</f>
        <v>19.850000000000001</v>
      </c>
      <c r="K2" s="44">
        <f>J2-I2</f>
        <v>0.37156657455480868</v>
      </c>
      <c r="M2" s="44">
        <v>-0.88110945368344318</v>
      </c>
    </row>
    <row r="3" spans="1:14" x14ac:dyDescent="0.25">
      <c r="D3" s="33">
        <v>2</v>
      </c>
      <c r="E3" s="42">
        <f t="shared" ref="E3:F66" ca="1" si="0">RAND()</f>
        <v>0.84564757650844991</v>
      </c>
      <c r="F3" s="42">
        <v>0.36757798176727008</v>
      </c>
      <c r="G3" s="35">
        <f t="shared" ref="G3:G66" si="1">_xlfn.NORM.S.INV(F3)</f>
        <v>-0.33827499731795069</v>
      </c>
      <c r="H3" s="43">
        <f t="shared" ref="H3:H66" si="2">$B$1+$B$2*G3</f>
        <v>-6.3361199442133736E-3</v>
      </c>
      <c r="I3" s="42">
        <f t="shared" ref="I3:I66" si="3">19.85*EXP(H3)</f>
        <v>19.724625632067955</v>
      </c>
      <c r="J3" s="35">
        <f>J2</f>
        <v>19.850000000000001</v>
      </c>
      <c r="K3" s="44">
        <f t="shared" ref="K3:M66" si="4">J3-I3</f>
        <v>0.12537436793204648</v>
      </c>
      <c r="M3" s="44">
        <v>-0.79818777647707506</v>
      </c>
    </row>
    <row r="4" spans="1:14" x14ac:dyDescent="0.25">
      <c r="D4" s="33">
        <v>3</v>
      </c>
      <c r="E4" s="42">
        <f t="shared" ca="1" si="0"/>
        <v>0.90522964221627045</v>
      </c>
      <c r="F4" s="42">
        <v>0.5962768301630974</v>
      </c>
      <c r="G4" s="35">
        <f t="shared" si="1"/>
        <v>0.24372173385953022</v>
      </c>
      <c r="H4" s="43">
        <f t="shared" si="2"/>
        <v>5.7694120642782284E-3</v>
      </c>
      <c r="I4" s="42">
        <f t="shared" si="3"/>
        <v>19.96485383042706</v>
      </c>
      <c r="J4" s="35">
        <f t="shared" ref="J4:J67" si="5">J3</f>
        <v>19.850000000000001</v>
      </c>
      <c r="K4" s="44">
        <f t="shared" si="4"/>
        <v>-0.11485383042705877</v>
      </c>
      <c r="M4" s="44">
        <v>-0.74119066242735698</v>
      </c>
    </row>
    <row r="5" spans="1:14" x14ac:dyDescent="0.25">
      <c r="D5" s="33">
        <v>4</v>
      </c>
      <c r="E5" s="42">
        <f t="shared" ca="1" si="0"/>
        <v>0.15136361807283805</v>
      </c>
      <c r="F5" s="42">
        <v>0.70283313817209758</v>
      </c>
      <c r="G5" s="35">
        <f t="shared" si="1"/>
        <v>0.53256646153061815</v>
      </c>
      <c r="H5" s="43">
        <f t="shared" si="2"/>
        <v>1.1777382399836856E-2</v>
      </c>
      <c r="I5" s="42">
        <f t="shared" si="3"/>
        <v>20.085163125444598</v>
      </c>
      <c r="J5" s="35">
        <f t="shared" si="5"/>
        <v>19.850000000000001</v>
      </c>
      <c r="K5" s="44">
        <f t="shared" si="4"/>
        <v>-0.23516312544459694</v>
      </c>
      <c r="M5" s="44">
        <v>-0.74095028749911762</v>
      </c>
    </row>
    <row r="6" spans="1:14" x14ac:dyDescent="0.25">
      <c r="D6" s="33">
        <v>5</v>
      </c>
      <c r="E6" s="42">
        <f t="shared" ca="1" si="0"/>
        <v>0.63522068462744363</v>
      </c>
      <c r="F6" s="42">
        <v>3.0893301498441161E-2</v>
      </c>
      <c r="G6" s="35">
        <f t="shared" si="1"/>
        <v>-1.8678240288318606</v>
      </c>
      <c r="H6" s="43">
        <f t="shared" si="2"/>
        <v>-3.8150739799702703E-2</v>
      </c>
      <c r="I6" s="42">
        <f t="shared" si="3"/>
        <v>19.106971478546846</v>
      </c>
      <c r="J6" s="35">
        <f t="shared" si="5"/>
        <v>19.850000000000001</v>
      </c>
      <c r="K6" s="44">
        <f t="shared" si="4"/>
        <v>0.74302852145315512</v>
      </c>
      <c r="M6" s="44">
        <v>-0.71197268938920288</v>
      </c>
    </row>
    <row r="7" spans="1:14" x14ac:dyDescent="0.25">
      <c r="D7" s="33">
        <v>6</v>
      </c>
      <c r="E7" s="42">
        <f t="shared" ca="1" si="0"/>
        <v>5.278061270084744E-2</v>
      </c>
      <c r="F7" s="42">
        <v>0.88869835453827284</v>
      </c>
      <c r="G7" s="35">
        <f t="shared" si="1"/>
        <v>1.219634950657029</v>
      </c>
      <c r="H7" s="43">
        <f t="shared" si="2"/>
        <v>2.6068406973666202E-2</v>
      </c>
      <c r="I7" s="42">
        <f t="shared" si="3"/>
        <v>20.374261521099434</v>
      </c>
      <c r="J7" s="35">
        <f t="shared" si="5"/>
        <v>19.850000000000001</v>
      </c>
      <c r="K7" s="44">
        <f t="shared" si="4"/>
        <v>-0.52426152109943303</v>
      </c>
      <c r="M7" s="93">
        <v>-0.65395215334428869</v>
      </c>
      <c r="N7" s="2" t="s">
        <v>110</v>
      </c>
    </row>
    <row r="8" spans="1:14" x14ac:dyDescent="0.25">
      <c r="D8" s="33">
        <v>7</v>
      </c>
      <c r="E8" s="42">
        <f t="shared" ca="1" si="0"/>
        <v>0.40308588467977802</v>
      </c>
      <c r="F8" s="42">
        <v>7.5852270442119729E-2</v>
      </c>
      <c r="G8" s="35">
        <f t="shared" si="1"/>
        <v>-1.433536621991619</v>
      </c>
      <c r="H8" s="43">
        <f t="shared" si="2"/>
        <v>-2.9117561737425676E-2</v>
      </c>
      <c r="I8" s="42">
        <f t="shared" si="3"/>
        <v>19.280350054971681</v>
      </c>
      <c r="J8" s="35">
        <f t="shared" si="5"/>
        <v>19.850000000000001</v>
      </c>
      <c r="K8" s="44">
        <f t="shared" si="4"/>
        <v>0.56964994502832056</v>
      </c>
      <c r="M8" s="44">
        <v>-0.63122319676250527</v>
      </c>
    </row>
    <row r="9" spans="1:14" x14ac:dyDescent="0.25">
      <c r="D9" s="33">
        <v>8</v>
      </c>
      <c r="E9" s="42">
        <f t="shared" ca="1" si="0"/>
        <v>0.65991875269458378</v>
      </c>
      <c r="F9" s="42">
        <v>8.3515266844244818E-2</v>
      </c>
      <c r="G9" s="35">
        <f t="shared" si="1"/>
        <v>-1.3818084178306842</v>
      </c>
      <c r="H9" s="43">
        <f t="shared" si="2"/>
        <v>-2.8041615090878231E-2</v>
      </c>
      <c r="I9" s="42">
        <f t="shared" si="3"/>
        <v>19.301105847017666</v>
      </c>
      <c r="J9" s="35">
        <f t="shared" si="5"/>
        <v>19.850000000000001</v>
      </c>
      <c r="K9" s="44">
        <f t="shared" si="4"/>
        <v>0.54889415298233502</v>
      </c>
      <c r="M9" s="44">
        <v>-0.62682527810468969</v>
      </c>
    </row>
    <row r="10" spans="1:14" x14ac:dyDescent="0.25">
      <c r="D10" s="33">
        <v>9</v>
      </c>
      <c r="E10" s="42">
        <f t="shared" ca="1" si="0"/>
        <v>0.3288588332956176</v>
      </c>
      <c r="F10" s="42">
        <v>0.65181750241995828</v>
      </c>
      <c r="G10" s="35">
        <f t="shared" si="1"/>
        <v>0.39023200795916652</v>
      </c>
      <c r="H10" s="43">
        <f t="shared" si="2"/>
        <v>8.8168257655506631E-3</v>
      </c>
      <c r="I10" s="42">
        <f t="shared" si="3"/>
        <v>20.025787797881012</v>
      </c>
      <c r="J10" s="35">
        <f t="shared" si="5"/>
        <v>19.850000000000001</v>
      </c>
      <c r="K10" s="44">
        <f t="shared" si="4"/>
        <v>-0.17578779788101073</v>
      </c>
      <c r="M10" s="44">
        <v>-0.61856767607049434</v>
      </c>
    </row>
    <row r="11" spans="1:14" x14ac:dyDescent="0.25">
      <c r="D11" s="33">
        <v>10</v>
      </c>
      <c r="E11" s="42">
        <f t="shared" ca="1" si="0"/>
        <v>0.94425576709857062</v>
      </c>
      <c r="F11" s="42">
        <v>0.11678244189233578</v>
      </c>
      <c r="G11" s="35">
        <f t="shared" si="1"/>
        <v>-1.1912259782312764</v>
      </c>
      <c r="H11" s="43">
        <f t="shared" si="2"/>
        <v>-2.407750034721055E-2</v>
      </c>
      <c r="I11" s="42">
        <f t="shared" si="3"/>
        <v>19.377769496634457</v>
      </c>
      <c r="J11" s="35">
        <f t="shared" si="5"/>
        <v>19.850000000000001</v>
      </c>
      <c r="K11" s="44">
        <f t="shared" si="4"/>
        <v>0.47223050336554451</v>
      </c>
      <c r="M11" s="44">
        <v>-0.59292455460358084</v>
      </c>
    </row>
    <row r="12" spans="1:14" x14ac:dyDescent="0.25">
      <c r="D12" s="33">
        <v>11</v>
      </c>
      <c r="E12" s="42">
        <f t="shared" ca="1" si="0"/>
        <v>0.26331700312811435</v>
      </c>
      <c r="F12" s="42">
        <v>0.79137728887555869</v>
      </c>
      <c r="G12" s="35">
        <f t="shared" si="1"/>
        <v>0.81120941066462859</v>
      </c>
      <c r="H12" s="43">
        <f t="shared" si="2"/>
        <v>1.7573155741824272E-2</v>
      </c>
      <c r="I12" s="42">
        <f t="shared" si="3"/>
        <v>20.201910171360879</v>
      </c>
      <c r="J12" s="35">
        <f t="shared" si="5"/>
        <v>19.850000000000001</v>
      </c>
      <c r="K12" s="44">
        <f t="shared" si="4"/>
        <v>-0.35191017136087765</v>
      </c>
      <c r="M12" s="44">
        <v>-0.56138346157276686</v>
      </c>
    </row>
    <row r="13" spans="1:14" x14ac:dyDescent="0.25">
      <c r="D13" s="33">
        <v>12</v>
      </c>
      <c r="E13" s="42">
        <f t="shared" ca="1" si="0"/>
        <v>0.85651938127549476</v>
      </c>
      <c r="F13" s="42">
        <v>0.92530009872931607</v>
      </c>
      <c r="G13" s="35">
        <f t="shared" si="1"/>
        <v>1.4416547227902692</v>
      </c>
      <c r="H13" s="43">
        <f t="shared" si="2"/>
        <v>3.0686418234037598E-2</v>
      </c>
      <c r="I13" s="42">
        <f t="shared" si="3"/>
        <v>20.468567676070496</v>
      </c>
      <c r="J13" s="35">
        <f t="shared" si="5"/>
        <v>19.850000000000001</v>
      </c>
      <c r="K13" s="44">
        <f t="shared" si="4"/>
        <v>-0.61856767607049434</v>
      </c>
      <c r="M13" s="94">
        <v>-0.52426152109943303</v>
      </c>
    </row>
    <row r="14" spans="1:14" x14ac:dyDescent="0.25">
      <c r="D14" s="33">
        <v>13</v>
      </c>
      <c r="E14" s="42">
        <f t="shared" ca="1" si="0"/>
        <v>0.16045106081632321</v>
      </c>
      <c r="F14" s="42">
        <v>8.5628917185887166E-2</v>
      </c>
      <c r="G14" s="35">
        <f t="shared" si="1"/>
        <v>-1.3681733083786776</v>
      </c>
      <c r="H14" s="43">
        <f t="shared" si="2"/>
        <v>-2.7758004814276493E-2</v>
      </c>
      <c r="I14" s="42">
        <f t="shared" si="3"/>
        <v>19.306580615299236</v>
      </c>
      <c r="J14" s="35">
        <f t="shared" si="5"/>
        <v>19.850000000000001</v>
      </c>
      <c r="K14" s="44">
        <f t="shared" si="4"/>
        <v>0.54341938470076556</v>
      </c>
      <c r="M14" s="44">
        <v>-0.51060497166118779</v>
      </c>
    </row>
    <row r="15" spans="1:14" x14ac:dyDescent="0.25">
      <c r="D15" s="33">
        <v>14</v>
      </c>
      <c r="E15" s="42">
        <f t="shared" ca="1" si="0"/>
        <v>0.78306123638255887</v>
      </c>
      <c r="F15" s="42">
        <v>0.87400187552635711</v>
      </c>
      <c r="G15" s="35">
        <f t="shared" si="1"/>
        <v>1.1455141218898262</v>
      </c>
      <c r="H15" s="43">
        <f t="shared" si="2"/>
        <v>2.4526693735308382E-2</v>
      </c>
      <c r="I15" s="42">
        <f t="shared" si="3"/>
        <v>20.342874453536322</v>
      </c>
      <c r="J15" s="35">
        <f t="shared" si="5"/>
        <v>19.850000000000001</v>
      </c>
      <c r="K15" s="44">
        <f t="shared" si="4"/>
        <v>-0.49287445353632009</v>
      </c>
      <c r="M15" s="44">
        <v>-0.49800768621155456</v>
      </c>
    </row>
    <row r="16" spans="1:14" x14ac:dyDescent="0.25">
      <c r="D16" s="33">
        <v>15</v>
      </c>
      <c r="E16" s="42">
        <f t="shared" ca="1" si="0"/>
        <v>0.69401270057775566</v>
      </c>
      <c r="F16" s="42">
        <v>0.72961260512058324</v>
      </c>
      <c r="G16" s="35">
        <f t="shared" si="1"/>
        <v>0.61164177913554563</v>
      </c>
      <c r="H16" s="43">
        <f t="shared" si="2"/>
        <v>1.3422149006019348E-2</v>
      </c>
      <c r="I16" s="42">
        <f t="shared" si="3"/>
        <v>20.118225713700031</v>
      </c>
      <c r="J16" s="35">
        <f t="shared" si="5"/>
        <v>19.850000000000001</v>
      </c>
      <c r="K16" s="44">
        <f t="shared" si="4"/>
        <v>-0.2682257137000299</v>
      </c>
      <c r="M16" s="44">
        <v>-0.49287445353632009</v>
      </c>
    </row>
    <row r="17" spans="4:13" x14ac:dyDescent="0.25">
      <c r="D17" s="33">
        <v>16</v>
      </c>
      <c r="E17" s="42">
        <f t="shared" ca="1" si="0"/>
        <v>0.4060307866893107</v>
      </c>
      <c r="F17" s="42">
        <v>0.63028903500304334</v>
      </c>
      <c r="G17" s="35">
        <f t="shared" si="1"/>
        <v>0.33261895940927083</v>
      </c>
      <c r="H17" s="43">
        <f t="shared" si="2"/>
        <v>7.6184743557128334E-3</v>
      </c>
      <c r="I17" s="42">
        <f t="shared" si="3"/>
        <v>20.00180424007559</v>
      </c>
      <c r="J17" s="35">
        <f t="shared" si="5"/>
        <v>19.850000000000001</v>
      </c>
      <c r="K17" s="44">
        <f t="shared" si="4"/>
        <v>-0.15180424007558813</v>
      </c>
      <c r="M17" s="44">
        <v>-0.43349183102180788</v>
      </c>
    </row>
    <row r="18" spans="4:13" x14ac:dyDescent="0.25">
      <c r="D18" s="33">
        <v>17</v>
      </c>
      <c r="E18" s="42">
        <f t="shared" ca="1" si="0"/>
        <v>0.73492347921838641</v>
      </c>
      <c r="F18" s="42">
        <v>0.64432749816931123</v>
      </c>
      <c r="G18" s="35">
        <f t="shared" si="1"/>
        <v>0.37005031171060648</v>
      </c>
      <c r="H18" s="43">
        <f t="shared" si="2"/>
        <v>8.3970464835806148E-3</v>
      </c>
      <c r="I18" s="42">
        <f t="shared" si="3"/>
        <v>20.017383151230021</v>
      </c>
      <c r="J18" s="35">
        <f t="shared" si="5"/>
        <v>19.850000000000001</v>
      </c>
      <c r="K18" s="44">
        <f t="shared" si="4"/>
        <v>-0.16738315123001968</v>
      </c>
      <c r="M18" s="44">
        <v>-0.4257898583501003</v>
      </c>
    </row>
    <row r="19" spans="4:13" x14ac:dyDescent="0.25">
      <c r="D19" s="33">
        <v>18</v>
      </c>
      <c r="E19" s="42">
        <f t="shared" ca="1" si="0"/>
        <v>0.17030864534541512</v>
      </c>
      <c r="F19" s="42">
        <v>0.13354041888555068</v>
      </c>
      <c r="G19" s="35">
        <f t="shared" si="1"/>
        <v>-1.1098101657735875</v>
      </c>
      <c r="H19" s="43">
        <f t="shared" si="2"/>
        <v>-2.2384051448090619E-2</v>
      </c>
      <c r="I19" s="42">
        <f t="shared" si="3"/>
        <v>19.410612560232018</v>
      </c>
      <c r="J19" s="35">
        <f t="shared" si="5"/>
        <v>19.850000000000001</v>
      </c>
      <c r="K19" s="44">
        <f t="shared" si="4"/>
        <v>0.43938743976798378</v>
      </c>
      <c r="M19" s="44">
        <v>-0.35191017136087765</v>
      </c>
    </row>
    <row r="20" spans="4:13" x14ac:dyDescent="0.25">
      <c r="D20" s="33">
        <v>19</v>
      </c>
      <c r="E20" s="42">
        <f t="shared" ca="1" si="0"/>
        <v>0.26038285481006962</v>
      </c>
      <c r="F20" s="42">
        <v>0.39285778624610479</v>
      </c>
      <c r="G20" s="35">
        <f t="shared" si="1"/>
        <v>-0.27187833194174627</v>
      </c>
      <c r="H20" s="43">
        <f t="shared" si="2"/>
        <v>-4.9550693043883222E-3</v>
      </c>
      <c r="I20" s="42">
        <f t="shared" si="3"/>
        <v>19.751885157977604</v>
      </c>
      <c r="J20" s="35">
        <f t="shared" si="5"/>
        <v>19.850000000000001</v>
      </c>
      <c r="K20" s="44">
        <f t="shared" si="4"/>
        <v>9.8114842022397397E-2</v>
      </c>
      <c r="M20" s="44">
        <v>-0.3500220385548225</v>
      </c>
    </row>
    <row r="21" spans="4:13" x14ac:dyDescent="0.25">
      <c r="D21" s="33">
        <v>20</v>
      </c>
      <c r="E21" s="42">
        <f t="shared" ca="1" si="0"/>
        <v>0.52020637433926054</v>
      </c>
      <c r="F21" s="42">
        <v>0.43992352192813877</v>
      </c>
      <c r="G21" s="35">
        <f t="shared" si="1"/>
        <v>-0.15116311753724151</v>
      </c>
      <c r="H21" s="43">
        <f t="shared" si="2"/>
        <v>-2.4441928447746231E-3</v>
      </c>
      <c r="I21" s="42">
        <f t="shared" si="3"/>
        <v>19.801542016483832</v>
      </c>
      <c r="J21" s="35">
        <f t="shared" si="5"/>
        <v>19.850000000000001</v>
      </c>
      <c r="K21" s="44">
        <f t="shared" si="4"/>
        <v>4.8457983516168923E-2</v>
      </c>
      <c r="M21" s="44">
        <v>-0.33841986777846245</v>
      </c>
    </row>
    <row r="22" spans="4:13" x14ac:dyDescent="0.25">
      <c r="D22" s="33">
        <v>21</v>
      </c>
      <c r="E22" s="42">
        <f t="shared" ca="1" si="0"/>
        <v>0.4226249573638764</v>
      </c>
      <c r="F22" s="42">
        <v>7.0886222538269816E-2</v>
      </c>
      <c r="G22" s="35">
        <f t="shared" si="1"/>
        <v>-1.4692225160539785</v>
      </c>
      <c r="H22" s="43">
        <f t="shared" si="2"/>
        <v>-2.9859828333922752E-2</v>
      </c>
      <c r="I22" s="42">
        <f t="shared" si="3"/>
        <v>19.26604420519115</v>
      </c>
      <c r="J22" s="35">
        <f t="shared" si="5"/>
        <v>19.850000000000001</v>
      </c>
      <c r="K22" s="44">
        <f t="shared" si="4"/>
        <v>0.58395579480885118</v>
      </c>
      <c r="M22" s="44">
        <v>-0.33348071576920546</v>
      </c>
    </row>
    <row r="23" spans="4:13" x14ac:dyDescent="0.25">
      <c r="D23" s="33">
        <v>22</v>
      </c>
      <c r="E23" s="42">
        <f t="shared" ca="1" si="0"/>
        <v>0.21329634166279288</v>
      </c>
      <c r="F23" s="42">
        <v>0.32038776777737665</v>
      </c>
      <c r="G23" s="35">
        <f t="shared" si="1"/>
        <v>-0.46661474517019158</v>
      </c>
      <c r="H23" s="43">
        <f t="shared" si="2"/>
        <v>-9.0055866995399844E-3</v>
      </c>
      <c r="I23" s="42">
        <f t="shared" si="3"/>
        <v>19.672041616548899</v>
      </c>
      <c r="J23" s="35">
        <f t="shared" si="5"/>
        <v>19.850000000000001</v>
      </c>
      <c r="K23" s="44">
        <f t="shared" si="4"/>
        <v>0.17795838345110226</v>
      </c>
      <c r="M23" s="44">
        <v>-0.31768940251010136</v>
      </c>
    </row>
    <row r="24" spans="4:13" x14ac:dyDescent="0.25">
      <c r="D24" s="33">
        <v>23</v>
      </c>
      <c r="E24" s="42">
        <f t="shared" ca="1" si="0"/>
        <v>0.86280669043735414</v>
      </c>
      <c r="F24" s="42">
        <v>0.92799864710761282</v>
      </c>
      <c r="G24" s="35">
        <f t="shared" si="1"/>
        <v>1.4610464088646591</v>
      </c>
      <c r="H24" s="43">
        <f t="shared" si="2"/>
        <v>3.1089765304384908E-2</v>
      </c>
      <c r="I24" s="42">
        <f t="shared" si="3"/>
        <v>20.476825278104691</v>
      </c>
      <c r="J24" s="35">
        <f t="shared" si="5"/>
        <v>19.850000000000001</v>
      </c>
      <c r="K24" s="44">
        <f t="shared" si="4"/>
        <v>-0.62682527810468969</v>
      </c>
      <c r="M24" s="44">
        <v>-0.29069684512488081</v>
      </c>
    </row>
    <row r="25" spans="4:13" x14ac:dyDescent="0.25">
      <c r="D25" s="33">
        <v>24</v>
      </c>
      <c r="E25" s="42">
        <f t="shared" ca="1" si="0"/>
        <v>0.54446108472091748</v>
      </c>
      <c r="F25" s="42">
        <v>0.49909406059007633</v>
      </c>
      <c r="G25" s="35">
        <f t="shared" si="1"/>
        <v>-2.2708552917339729E-3</v>
      </c>
      <c r="H25" s="43">
        <f t="shared" si="2"/>
        <v>6.5276620993193332E-4</v>
      </c>
      <c r="I25" s="42">
        <f t="shared" si="3"/>
        <v>19.862961639266967</v>
      </c>
      <c r="J25" s="35">
        <f t="shared" si="5"/>
        <v>19.850000000000001</v>
      </c>
      <c r="K25" s="44">
        <f t="shared" si="4"/>
        <v>-1.2961639266965364E-2</v>
      </c>
      <c r="M25" s="44">
        <v>-0.28598143907263562</v>
      </c>
    </row>
    <row r="26" spans="4:13" x14ac:dyDescent="0.25">
      <c r="D26" s="33">
        <v>25</v>
      </c>
      <c r="E26" s="42">
        <f t="shared" ca="1" si="0"/>
        <v>0.11130690777781493</v>
      </c>
      <c r="F26" s="42">
        <v>0.2839438100515822</v>
      </c>
      <c r="G26" s="35">
        <f t="shared" si="1"/>
        <v>-0.57116526676546076</v>
      </c>
      <c r="H26" s="43">
        <f t="shared" si="2"/>
        <v>-1.1180237548721585E-2</v>
      </c>
      <c r="I26" s="42">
        <f t="shared" si="3"/>
        <v>19.629308276430397</v>
      </c>
      <c r="J26" s="35">
        <f t="shared" si="5"/>
        <v>19.850000000000001</v>
      </c>
      <c r="K26" s="44">
        <f t="shared" si="4"/>
        <v>0.22069172356960465</v>
      </c>
      <c r="M26" s="44">
        <v>-0.2682257137000299</v>
      </c>
    </row>
    <row r="27" spans="4:13" x14ac:dyDescent="0.25">
      <c r="D27" s="33">
        <v>26</v>
      </c>
      <c r="E27" s="42">
        <f t="shared" ca="1" si="0"/>
        <v>0.84368623219221439</v>
      </c>
      <c r="F27" s="42">
        <v>0.68390397963965244</v>
      </c>
      <c r="G27" s="35">
        <f t="shared" si="1"/>
        <v>0.47864381742395312</v>
      </c>
      <c r="H27" s="43">
        <f t="shared" si="2"/>
        <v>1.0655791402418223E-2</v>
      </c>
      <c r="I27" s="42">
        <f t="shared" si="3"/>
        <v>20.062648415809463</v>
      </c>
      <c r="J27" s="35">
        <f t="shared" si="5"/>
        <v>19.850000000000001</v>
      </c>
      <c r="K27" s="44">
        <f t="shared" si="4"/>
        <v>-0.21264841580946126</v>
      </c>
      <c r="M27" s="44">
        <v>-0.23924585495360873</v>
      </c>
    </row>
    <row r="28" spans="4:13" x14ac:dyDescent="0.25">
      <c r="D28" s="33">
        <v>27</v>
      </c>
      <c r="E28" s="42">
        <f t="shared" ca="1" si="0"/>
        <v>0.38932993612644029</v>
      </c>
      <c r="F28" s="42">
        <v>0.18998132761300179</v>
      </c>
      <c r="G28" s="35">
        <f t="shared" si="1"/>
        <v>-0.87796510618034307</v>
      </c>
      <c r="H28" s="43">
        <f t="shared" si="2"/>
        <v>-1.7561674208551134E-2</v>
      </c>
      <c r="I28" s="42">
        <f t="shared" si="3"/>
        <v>19.504443919714358</v>
      </c>
      <c r="J28" s="35">
        <f t="shared" si="5"/>
        <v>19.850000000000001</v>
      </c>
      <c r="K28" s="44">
        <f t="shared" si="4"/>
        <v>0.34555608028564322</v>
      </c>
      <c r="M28" s="44">
        <v>-0.23924489841735408</v>
      </c>
    </row>
    <row r="29" spans="4:13" x14ac:dyDescent="0.25">
      <c r="D29" s="33">
        <v>28</v>
      </c>
      <c r="E29" s="42">
        <f t="shared" ca="1" si="0"/>
        <v>0.94585443416777104</v>
      </c>
      <c r="F29" s="42">
        <v>0.9164198395491947</v>
      </c>
      <c r="G29" s="35">
        <f t="shared" si="1"/>
        <v>1.3813859585655111</v>
      </c>
      <c r="H29" s="43">
        <f t="shared" si="2"/>
        <v>2.9432827938162629E-2</v>
      </c>
      <c r="I29" s="42">
        <f t="shared" si="3"/>
        <v>20.442924554603582</v>
      </c>
      <c r="J29" s="35">
        <f t="shared" si="5"/>
        <v>19.850000000000001</v>
      </c>
      <c r="K29" s="44">
        <f t="shared" si="4"/>
        <v>-0.59292455460358084</v>
      </c>
      <c r="M29" s="44">
        <v>-0.23516312544459694</v>
      </c>
    </row>
    <row r="30" spans="4:13" x14ac:dyDescent="0.25">
      <c r="D30" s="33">
        <v>29</v>
      </c>
      <c r="E30" s="42">
        <f t="shared" ca="1" si="0"/>
        <v>0.43279136309382371</v>
      </c>
      <c r="F30" s="42">
        <v>0.5770892468515586</v>
      </c>
      <c r="G30" s="35">
        <f t="shared" si="1"/>
        <v>0.19445260087844099</v>
      </c>
      <c r="H30" s="43">
        <f t="shared" si="2"/>
        <v>4.7446140982715726E-3</v>
      </c>
      <c r="I30" s="42">
        <f t="shared" si="3"/>
        <v>19.944404368902994</v>
      </c>
      <c r="J30" s="35">
        <f t="shared" si="5"/>
        <v>19.850000000000001</v>
      </c>
      <c r="K30" s="44">
        <f t="shared" si="4"/>
        <v>-9.440436890299253E-2</v>
      </c>
      <c r="M30" s="44">
        <v>-0.22669010382030663</v>
      </c>
    </row>
    <row r="31" spans="4:13" x14ac:dyDescent="0.25">
      <c r="D31" s="33">
        <v>30</v>
      </c>
      <c r="E31" s="42">
        <f t="shared" ca="1" si="0"/>
        <v>0.86297939452401606</v>
      </c>
      <c r="F31" s="42">
        <v>0.74707436805671024</v>
      </c>
      <c r="G31" s="35">
        <f t="shared" si="1"/>
        <v>0.66531151992797499</v>
      </c>
      <c r="H31" s="43">
        <f t="shared" si="2"/>
        <v>1.4538479614501878E-2</v>
      </c>
      <c r="I31" s="42">
        <f t="shared" si="3"/>
        <v>20.140696845124882</v>
      </c>
      <c r="J31" s="35">
        <f t="shared" si="5"/>
        <v>19.850000000000001</v>
      </c>
      <c r="K31" s="44">
        <f t="shared" si="4"/>
        <v>-0.29069684512488081</v>
      </c>
      <c r="M31" s="44">
        <v>-0.21264841580946126</v>
      </c>
    </row>
    <row r="32" spans="4:13" x14ac:dyDescent="0.25">
      <c r="D32" s="33">
        <v>31</v>
      </c>
      <c r="E32" s="42">
        <f t="shared" ca="1" si="0"/>
        <v>0.59280355310056609</v>
      </c>
      <c r="F32" s="42">
        <v>0.9800313107805857</v>
      </c>
      <c r="G32" s="35">
        <f t="shared" si="1"/>
        <v>2.0543960151241705</v>
      </c>
      <c r="H32" s="43">
        <f t="shared" si="2"/>
        <v>4.3431437114582742E-2</v>
      </c>
      <c r="I32" s="42">
        <f t="shared" si="3"/>
        <v>20.731109453683445</v>
      </c>
      <c r="J32" s="35">
        <f t="shared" si="5"/>
        <v>19.850000000000001</v>
      </c>
      <c r="K32" s="44">
        <f t="shared" si="4"/>
        <v>-0.88110945368344318</v>
      </c>
      <c r="M32" s="44">
        <v>-0.20562220134297604</v>
      </c>
    </row>
    <row r="33" spans="4:13" x14ac:dyDescent="0.25">
      <c r="D33" s="33">
        <v>32</v>
      </c>
      <c r="E33" s="42">
        <f t="shared" ca="1" si="0"/>
        <v>0.59985510047719237</v>
      </c>
      <c r="F33" s="42">
        <v>0.50746565710298797</v>
      </c>
      <c r="G33" s="35">
        <f t="shared" si="1"/>
        <v>1.8714719568495075E-2</v>
      </c>
      <c r="H33" s="43">
        <f t="shared" si="2"/>
        <v>1.0892661670246977E-3</v>
      </c>
      <c r="I33" s="42">
        <f t="shared" si="3"/>
        <v>19.871633713712615</v>
      </c>
      <c r="J33" s="35">
        <f t="shared" si="5"/>
        <v>19.850000000000001</v>
      </c>
      <c r="K33" s="44">
        <f t="shared" si="4"/>
        <v>-2.1633713712613911E-2</v>
      </c>
      <c r="M33" s="44">
        <v>-0.17578779788101073</v>
      </c>
    </row>
    <row r="34" spans="4:13" x14ac:dyDescent="0.25">
      <c r="D34" s="33">
        <v>33</v>
      </c>
      <c r="E34" s="42">
        <f t="shared" ca="1" si="0"/>
        <v>0.24625579868930647</v>
      </c>
      <c r="F34" s="42">
        <v>5.6428856638061742E-2</v>
      </c>
      <c r="G34" s="35">
        <f t="shared" si="1"/>
        <v>-1.585478256678881</v>
      </c>
      <c r="H34" s="43">
        <f t="shared" si="2"/>
        <v>-3.2277947738920724E-2</v>
      </c>
      <c r="I34" s="42">
        <f t="shared" si="3"/>
        <v>19.21951289165068</v>
      </c>
      <c r="J34" s="35">
        <f t="shared" si="5"/>
        <v>19.850000000000001</v>
      </c>
      <c r="K34" s="44">
        <f t="shared" si="4"/>
        <v>0.63048710834932109</v>
      </c>
      <c r="M34" s="44">
        <v>-0.17002335992318862</v>
      </c>
    </row>
    <row r="35" spans="4:13" x14ac:dyDescent="0.25">
      <c r="D35" s="33">
        <v>34</v>
      </c>
      <c r="E35" s="42">
        <f t="shared" ca="1" si="0"/>
        <v>0.92640304347764102</v>
      </c>
      <c r="F35" s="42">
        <v>0.50967771566527842</v>
      </c>
      <c r="G35" s="35">
        <f t="shared" si="1"/>
        <v>2.42608154444225E-2</v>
      </c>
      <c r="H35" s="43">
        <f t="shared" si="2"/>
        <v>1.2046249612439881E-3</v>
      </c>
      <c r="I35" s="42">
        <f t="shared" si="3"/>
        <v>19.873926213644467</v>
      </c>
      <c r="J35" s="35">
        <f t="shared" si="5"/>
        <v>19.850000000000001</v>
      </c>
      <c r="K35" s="44">
        <f t="shared" si="4"/>
        <v>-2.3926213644465122E-2</v>
      </c>
      <c r="M35" s="44">
        <v>-0.16738315123001968</v>
      </c>
    </row>
    <row r="36" spans="4:13" x14ac:dyDescent="0.25">
      <c r="D36" s="33">
        <v>35</v>
      </c>
      <c r="E36" s="42">
        <f t="shared" ca="1" si="0"/>
        <v>0.40614288224264095</v>
      </c>
      <c r="F36" s="42">
        <v>0.10586846897243674</v>
      </c>
      <c r="G36" s="35">
        <f t="shared" si="1"/>
        <v>-1.2488035425374924</v>
      </c>
      <c r="H36" s="43">
        <f t="shared" si="2"/>
        <v>-2.5275113684779842E-2</v>
      </c>
      <c r="I36" s="42">
        <f t="shared" si="3"/>
        <v>19.354576312438432</v>
      </c>
      <c r="J36" s="35">
        <f t="shared" si="5"/>
        <v>19.850000000000001</v>
      </c>
      <c r="K36" s="44">
        <f t="shared" si="4"/>
        <v>0.49542368756156918</v>
      </c>
      <c r="M36" s="44">
        <v>-0.15180424007558813</v>
      </c>
    </row>
    <row r="37" spans="4:13" x14ac:dyDescent="0.25">
      <c r="D37" s="33">
        <v>36</v>
      </c>
      <c r="E37" s="42">
        <f t="shared" ca="1" si="0"/>
        <v>0.8881730999219537</v>
      </c>
      <c r="F37" s="42">
        <v>0.60515514139940663</v>
      </c>
      <c r="G37" s="35">
        <f t="shared" si="1"/>
        <v>0.26671355407955144</v>
      </c>
      <c r="H37" s="43">
        <f t="shared" si="2"/>
        <v>6.2476419248546702E-3</v>
      </c>
      <c r="I37" s="42">
        <f t="shared" si="3"/>
        <v>19.974403903073757</v>
      </c>
      <c r="J37" s="35">
        <f t="shared" si="5"/>
        <v>19.850000000000001</v>
      </c>
      <c r="K37" s="44">
        <f t="shared" si="4"/>
        <v>-0.12440390307375537</v>
      </c>
      <c r="M37" s="44">
        <v>-0.14346990106963986</v>
      </c>
    </row>
    <row r="38" spans="4:13" x14ac:dyDescent="0.25">
      <c r="D38" s="33">
        <v>37</v>
      </c>
      <c r="E38" s="42">
        <f t="shared" ca="1" si="0"/>
        <v>0.51720012881583655</v>
      </c>
      <c r="F38" s="42">
        <v>0.31709380615785687</v>
      </c>
      <c r="G38" s="35">
        <f t="shared" si="1"/>
        <v>-0.47584106399321802</v>
      </c>
      <c r="H38" s="43">
        <f t="shared" si="2"/>
        <v>-9.197494131058935E-3</v>
      </c>
      <c r="I38" s="42">
        <f t="shared" si="3"/>
        <v>19.668266767791881</v>
      </c>
      <c r="J38" s="35">
        <f t="shared" si="5"/>
        <v>19.850000000000001</v>
      </c>
      <c r="K38" s="44">
        <f t="shared" si="4"/>
        <v>0.18173323220812065</v>
      </c>
      <c r="M38" s="44">
        <v>-0.12601606292316347</v>
      </c>
    </row>
    <row r="39" spans="4:13" x14ac:dyDescent="0.25">
      <c r="D39" s="33">
        <v>38</v>
      </c>
      <c r="E39" s="42">
        <f t="shared" ca="1" si="0"/>
        <v>5.1854246101706858E-2</v>
      </c>
      <c r="F39" s="42">
        <v>6.0702800919832045E-2</v>
      </c>
      <c r="G39" s="35">
        <f t="shared" si="1"/>
        <v>-1.5489006618113708</v>
      </c>
      <c r="H39" s="43">
        <f t="shared" si="2"/>
        <v>-3.1517133765676511E-2</v>
      </c>
      <c r="I39" s="42">
        <f t="shared" si="3"/>
        <v>19.2341409295198</v>
      </c>
      <c r="J39" s="35">
        <f t="shared" si="5"/>
        <v>19.850000000000001</v>
      </c>
      <c r="K39" s="44">
        <f t="shared" si="4"/>
        <v>0.61585907048020161</v>
      </c>
      <c r="M39" s="44">
        <v>-0.12440390307375537</v>
      </c>
    </row>
    <row r="40" spans="4:13" x14ac:dyDescent="0.25">
      <c r="D40" s="33">
        <v>39</v>
      </c>
      <c r="E40" s="42">
        <f t="shared" ca="1" si="0"/>
        <v>0.66264900623089806</v>
      </c>
      <c r="F40" s="42">
        <v>0.23060316434990269</v>
      </c>
      <c r="G40" s="35">
        <f t="shared" si="1"/>
        <v>-0.73686191137141621</v>
      </c>
      <c r="H40" s="43">
        <f t="shared" si="2"/>
        <v>-1.4626727756525458E-2</v>
      </c>
      <c r="I40" s="42">
        <f t="shared" si="3"/>
        <v>19.561772505207617</v>
      </c>
      <c r="J40" s="35">
        <f t="shared" si="5"/>
        <v>19.850000000000001</v>
      </c>
      <c r="K40" s="44">
        <f t="shared" si="4"/>
        <v>0.28822749479238396</v>
      </c>
      <c r="M40" s="44">
        <v>-0.1239503923476839</v>
      </c>
    </row>
    <row r="41" spans="4:13" x14ac:dyDescent="0.25">
      <c r="D41" s="33">
        <v>40</v>
      </c>
      <c r="E41" s="42">
        <f t="shared" ca="1" si="0"/>
        <v>0.8212578470599351</v>
      </c>
      <c r="F41" s="42">
        <v>0.70620719624561878</v>
      </c>
      <c r="G41" s="35">
        <f t="shared" si="1"/>
        <v>0.54233810861671339</v>
      </c>
      <c r="H41" s="43">
        <f t="shared" si="2"/>
        <v>1.1980632659227637E-2</v>
      </c>
      <c r="I41" s="42">
        <f t="shared" si="3"/>
        <v>20.08924585495361</v>
      </c>
      <c r="J41" s="35">
        <f t="shared" si="5"/>
        <v>19.850000000000001</v>
      </c>
      <c r="K41" s="44">
        <f t="shared" si="4"/>
        <v>-0.23924585495360873</v>
      </c>
      <c r="M41" s="44">
        <v>-0.1226403281675168</v>
      </c>
    </row>
    <row r="42" spans="4:13" x14ac:dyDescent="0.25">
      <c r="D42" s="33">
        <v>41</v>
      </c>
      <c r="E42" s="42">
        <f t="shared" ca="1" si="0"/>
        <v>9.1475287746101697E-2</v>
      </c>
      <c r="F42" s="42">
        <v>0.33011553446569719</v>
      </c>
      <c r="G42" s="35">
        <f t="shared" si="1"/>
        <v>-0.43959416313198346</v>
      </c>
      <c r="H42" s="43">
        <f t="shared" si="2"/>
        <v>-8.4435585931452572E-3</v>
      </c>
      <c r="I42" s="42">
        <f t="shared" si="3"/>
        <v>19.683100964388611</v>
      </c>
      <c r="J42" s="35">
        <f t="shared" si="5"/>
        <v>19.850000000000001</v>
      </c>
      <c r="K42" s="44">
        <f t="shared" si="4"/>
        <v>0.16689903561139019</v>
      </c>
      <c r="M42" s="44">
        <v>-0.12168827676055471</v>
      </c>
    </row>
    <row r="43" spans="4:13" x14ac:dyDescent="0.25">
      <c r="D43" s="33">
        <v>42</v>
      </c>
      <c r="E43" s="42">
        <f t="shared" ca="1" si="0"/>
        <v>0.26869460712388771</v>
      </c>
      <c r="F43" s="42">
        <v>0.27860964327004867</v>
      </c>
      <c r="G43" s="35">
        <f t="shared" si="1"/>
        <v>-0.58697680246981876</v>
      </c>
      <c r="H43" s="43">
        <f t="shared" si="2"/>
        <v>-1.150911749137223E-2</v>
      </c>
      <c r="I43" s="42">
        <f t="shared" si="3"/>
        <v>19.622853652106592</v>
      </c>
      <c r="J43" s="35">
        <f t="shared" si="5"/>
        <v>19.850000000000001</v>
      </c>
      <c r="K43" s="44">
        <f t="shared" si="4"/>
        <v>0.22714634789340948</v>
      </c>
      <c r="M43" s="44">
        <v>-0.11485383042705877</v>
      </c>
    </row>
    <row r="44" spans="4:13" x14ac:dyDescent="0.25">
      <c r="D44" s="33">
        <v>43</v>
      </c>
      <c r="E44" s="42">
        <f t="shared" ca="1" si="0"/>
        <v>0.71886426480798604</v>
      </c>
      <c r="F44" s="42">
        <v>0.88246485001123853</v>
      </c>
      <c r="G44" s="35">
        <f t="shared" si="1"/>
        <v>1.1873989347833163</v>
      </c>
      <c r="H44" s="43">
        <f t="shared" si="2"/>
        <v>2.5397897843492976E-2</v>
      </c>
      <c r="I44" s="42">
        <f t="shared" si="3"/>
        <v>20.360604971661189</v>
      </c>
      <c r="J44" s="35">
        <f t="shared" si="5"/>
        <v>19.850000000000001</v>
      </c>
      <c r="K44" s="44">
        <f t="shared" si="4"/>
        <v>-0.51060497166118779</v>
      </c>
      <c r="M44" s="44">
        <v>-0.10634089674954339</v>
      </c>
    </row>
    <row r="45" spans="4:13" x14ac:dyDescent="0.25">
      <c r="D45" s="33">
        <v>44</v>
      </c>
      <c r="E45" s="42">
        <f t="shared" ca="1" si="0"/>
        <v>0.51019720196513674</v>
      </c>
      <c r="F45" s="42">
        <v>0.1892040395506378</v>
      </c>
      <c r="G45" s="35">
        <f t="shared" si="1"/>
        <v>-0.88083325212400421</v>
      </c>
      <c r="H45" s="43">
        <f t="shared" si="2"/>
        <v>-1.7621331644179287E-2</v>
      </c>
      <c r="I45" s="42">
        <f t="shared" si="3"/>
        <v>19.503280369314314</v>
      </c>
      <c r="J45" s="35">
        <f t="shared" si="5"/>
        <v>19.850000000000001</v>
      </c>
      <c r="K45" s="44">
        <f t="shared" si="4"/>
        <v>0.34671963068568701</v>
      </c>
      <c r="M45" s="44">
        <v>-9.9312513602267671E-2</v>
      </c>
    </row>
    <row r="46" spans="4:13" x14ac:dyDescent="0.25">
      <c r="D46" s="33">
        <v>45</v>
      </c>
      <c r="E46" s="42">
        <f t="shared" ca="1" si="0"/>
        <v>9.2328088340986048E-3</v>
      </c>
      <c r="F46" s="42">
        <v>0.38114620473955063</v>
      </c>
      <c r="G46" s="35">
        <f t="shared" si="1"/>
        <v>-0.30247182380586823</v>
      </c>
      <c r="H46" s="43">
        <f t="shared" si="2"/>
        <v>-5.5914139351620588E-3</v>
      </c>
      <c r="I46" s="42">
        <f t="shared" si="3"/>
        <v>19.739320150171292</v>
      </c>
      <c r="J46" s="35">
        <f t="shared" si="5"/>
        <v>19.850000000000001</v>
      </c>
      <c r="K46" s="44">
        <f t="shared" si="4"/>
        <v>0.11067984982870982</v>
      </c>
      <c r="M46" s="44">
        <v>-9.440436890299253E-2</v>
      </c>
    </row>
    <row r="47" spans="4:13" x14ac:dyDescent="0.25">
      <c r="D47" s="33">
        <v>46</v>
      </c>
      <c r="E47" s="42">
        <f t="shared" ca="1" si="0"/>
        <v>2.5715549960256379E-2</v>
      </c>
      <c r="F47" s="42">
        <v>3.8218797224392476E-2</v>
      </c>
      <c r="G47" s="35">
        <f t="shared" si="1"/>
        <v>-1.771740795028697</v>
      </c>
      <c r="H47" s="43">
        <f t="shared" si="2"/>
        <v>-3.6152208536596897E-2</v>
      </c>
      <c r="I47" s="42">
        <f t="shared" si="3"/>
        <v>19.145195541659913</v>
      </c>
      <c r="J47" s="35">
        <f t="shared" si="5"/>
        <v>19.850000000000001</v>
      </c>
      <c r="K47" s="44">
        <f t="shared" si="4"/>
        <v>0.70480445834008876</v>
      </c>
      <c r="M47" s="44">
        <v>-8.943929065134526E-2</v>
      </c>
    </row>
    <row r="48" spans="4:13" x14ac:dyDescent="0.25">
      <c r="D48" s="33">
        <v>47</v>
      </c>
      <c r="E48" s="42">
        <f t="shared" ca="1" si="0"/>
        <v>0.20157876357297921</v>
      </c>
      <c r="F48" s="42">
        <v>0.78203788190725199</v>
      </c>
      <c r="G48" s="35">
        <f t="shared" si="1"/>
        <v>0.77909418352462456</v>
      </c>
      <c r="H48" s="43">
        <f t="shared" si="2"/>
        <v>1.6905159017312189E-2</v>
      </c>
      <c r="I48" s="42">
        <f t="shared" si="3"/>
        <v>20.188419867778464</v>
      </c>
      <c r="J48" s="35">
        <f t="shared" si="5"/>
        <v>19.850000000000001</v>
      </c>
      <c r="K48" s="44">
        <f t="shared" si="4"/>
        <v>-0.33841986777846245</v>
      </c>
      <c r="M48" s="44">
        <v>-7.5129217617490696E-2</v>
      </c>
    </row>
    <row r="49" spans="4:13" x14ac:dyDescent="0.25">
      <c r="D49" s="33">
        <v>48</v>
      </c>
      <c r="E49" s="42">
        <f t="shared" ca="1" si="0"/>
        <v>1.4672351955519525E-2</v>
      </c>
      <c r="F49" s="42">
        <v>0.79008487562884766</v>
      </c>
      <c r="G49" s="35">
        <f t="shared" si="1"/>
        <v>0.80671578321779036</v>
      </c>
      <c r="H49" s="43">
        <f t="shared" si="2"/>
        <v>1.7479688290930037E-2</v>
      </c>
      <c r="I49" s="42">
        <f t="shared" si="3"/>
        <v>20.200022038554824</v>
      </c>
      <c r="J49" s="35">
        <f t="shared" si="5"/>
        <v>19.850000000000001</v>
      </c>
      <c r="K49" s="44">
        <f t="shared" si="4"/>
        <v>-0.3500220385548225</v>
      </c>
      <c r="M49" s="44">
        <v>-5.5428825893859113E-2</v>
      </c>
    </row>
    <row r="50" spans="4:13" x14ac:dyDescent="0.25">
      <c r="D50" s="33">
        <v>49</v>
      </c>
      <c r="E50" s="42">
        <f t="shared" ca="1" si="0"/>
        <v>0.17993966305567499</v>
      </c>
      <c r="F50" s="42">
        <v>0.47322167367449819</v>
      </c>
      <c r="G50" s="35">
        <f t="shared" si="1"/>
        <v>-6.7173794000006171E-2</v>
      </c>
      <c r="H50" s="43">
        <f t="shared" si="2"/>
        <v>-6.9721491520012828E-4</v>
      </c>
      <c r="I50" s="42">
        <f t="shared" si="3"/>
        <v>19.83616510744044</v>
      </c>
      <c r="J50" s="35">
        <f t="shared" si="5"/>
        <v>19.850000000000001</v>
      </c>
      <c r="K50" s="44">
        <f t="shared" si="4"/>
        <v>1.3834892559561496E-2</v>
      </c>
      <c r="M50" s="44">
        <v>-5.5071935407667638E-2</v>
      </c>
    </row>
    <row r="51" spans="4:13" x14ac:dyDescent="0.25">
      <c r="D51" s="33">
        <v>50</v>
      </c>
      <c r="E51" s="42">
        <f t="shared" ca="1" si="0"/>
        <v>8.7811418692655741E-2</v>
      </c>
      <c r="F51" s="42">
        <v>0.46324424002147813</v>
      </c>
      <c r="G51" s="35">
        <f t="shared" si="1"/>
        <v>-9.2263761014258344E-2</v>
      </c>
      <c r="H51" s="43">
        <f t="shared" si="2"/>
        <v>-1.2190862290965736E-3</v>
      </c>
      <c r="I51" s="42">
        <f t="shared" si="3"/>
        <v>19.825815882609817</v>
      </c>
      <c r="J51" s="35">
        <f t="shared" si="5"/>
        <v>19.850000000000001</v>
      </c>
      <c r="K51" s="44">
        <f t="shared" si="4"/>
        <v>2.4184117390184667E-2</v>
      </c>
      <c r="M51" s="44">
        <v>-2.6498090477971914E-2</v>
      </c>
    </row>
    <row r="52" spans="4:13" x14ac:dyDescent="0.25">
      <c r="D52" s="33">
        <v>51</v>
      </c>
      <c r="E52" s="42">
        <f t="shared" ca="1" si="0"/>
        <v>4.0132915772904676E-3</v>
      </c>
      <c r="F52" s="42">
        <v>0.5588153877897587</v>
      </c>
      <c r="G52" s="35">
        <f t="shared" si="1"/>
        <v>0.14796647703972815</v>
      </c>
      <c r="H52" s="43">
        <f t="shared" si="2"/>
        <v>3.7777027224263453E-3</v>
      </c>
      <c r="I52" s="42">
        <f t="shared" si="3"/>
        <v>19.925129217617492</v>
      </c>
      <c r="J52" s="35">
        <f t="shared" si="5"/>
        <v>19.850000000000001</v>
      </c>
      <c r="K52" s="44">
        <f t="shared" si="4"/>
        <v>-7.5129217617490696E-2</v>
      </c>
      <c r="M52" s="44">
        <v>-2.5949834687320816E-2</v>
      </c>
    </row>
    <row r="53" spans="4:13" x14ac:dyDescent="0.25">
      <c r="D53" s="33">
        <v>52</v>
      </c>
      <c r="E53" s="42">
        <f t="shared" ca="1" si="0"/>
        <v>0.2768643181971786</v>
      </c>
      <c r="F53" s="42">
        <v>0.37839338682036994</v>
      </c>
      <c r="G53" s="35">
        <f t="shared" si="1"/>
        <v>-0.30970306254139818</v>
      </c>
      <c r="H53" s="43">
        <f t="shared" si="2"/>
        <v>-5.7418237008610819E-3</v>
      </c>
      <c r="I53" s="42">
        <f t="shared" si="3"/>
        <v>19.736351386923534</v>
      </c>
      <c r="J53" s="35">
        <f t="shared" si="5"/>
        <v>19.850000000000001</v>
      </c>
      <c r="K53" s="44">
        <f t="shared" si="4"/>
        <v>0.11364861307646734</v>
      </c>
      <c r="M53" s="44">
        <v>-2.5599273095174624E-2</v>
      </c>
    </row>
    <row r="54" spans="4:13" x14ac:dyDescent="0.25">
      <c r="D54" s="33">
        <v>53</v>
      </c>
      <c r="E54" s="42">
        <f t="shared" ca="1" si="0"/>
        <v>0.65581388974663812</v>
      </c>
      <c r="F54" s="42">
        <v>0.83810736717040291</v>
      </c>
      <c r="G54" s="35">
        <f t="shared" si="1"/>
        <v>0.98670910407251844</v>
      </c>
      <c r="H54" s="43">
        <f t="shared" si="2"/>
        <v>2.1223549364708383E-2</v>
      </c>
      <c r="I54" s="42">
        <f t="shared" si="3"/>
        <v>20.275789858350102</v>
      </c>
      <c r="J54" s="35">
        <f t="shared" si="5"/>
        <v>19.850000000000001</v>
      </c>
      <c r="K54" s="44">
        <f t="shared" si="4"/>
        <v>-0.4257898583501003</v>
      </c>
      <c r="M54" s="44">
        <v>-2.3926213644465122E-2</v>
      </c>
    </row>
    <row r="55" spans="4:13" x14ac:dyDescent="0.25">
      <c r="D55" s="33">
        <v>54</v>
      </c>
      <c r="E55" s="42">
        <f t="shared" ca="1" si="0"/>
        <v>0.4933608761452255</v>
      </c>
      <c r="F55" s="42">
        <v>0.57239797884583854</v>
      </c>
      <c r="G55" s="35">
        <f t="shared" si="1"/>
        <v>0.18248255664469265</v>
      </c>
      <c r="H55" s="43">
        <f t="shared" si="2"/>
        <v>4.495637178209607E-3</v>
      </c>
      <c r="I55" s="42">
        <f t="shared" si="3"/>
        <v>19.939439290651347</v>
      </c>
      <c r="J55" s="35">
        <f t="shared" si="5"/>
        <v>19.850000000000001</v>
      </c>
      <c r="K55" s="44">
        <f t="shared" si="4"/>
        <v>-8.943929065134526E-2</v>
      </c>
      <c r="M55" s="44">
        <v>-2.1633713712613911E-2</v>
      </c>
    </row>
    <row r="56" spans="4:13" x14ac:dyDescent="0.25">
      <c r="D56" s="33">
        <v>55</v>
      </c>
      <c r="E56" s="42">
        <f t="shared" ca="1" si="0"/>
        <v>0.92247359149900277</v>
      </c>
      <c r="F56" s="42">
        <v>0.60473481998209277</v>
      </c>
      <c r="G56" s="35">
        <f t="shared" si="1"/>
        <v>0.26562197468023135</v>
      </c>
      <c r="H56" s="43">
        <f t="shared" si="2"/>
        <v>6.2249370733488121E-3</v>
      </c>
      <c r="I56" s="42">
        <f t="shared" si="3"/>
        <v>19.973950392347685</v>
      </c>
      <c r="J56" s="35">
        <f t="shared" si="5"/>
        <v>19.850000000000001</v>
      </c>
      <c r="K56" s="44">
        <f t="shared" si="4"/>
        <v>-0.1239503923476839</v>
      </c>
      <c r="M56" s="44">
        <v>-1.2961639266965364E-2</v>
      </c>
    </row>
    <row r="57" spans="4:13" x14ac:dyDescent="0.25">
      <c r="D57" s="33">
        <v>56</v>
      </c>
      <c r="E57" s="42">
        <f t="shared" ca="1" si="0"/>
        <v>0.83069428075060037</v>
      </c>
      <c r="F57" s="42">
        <v>0.14022942059676835</v>
      </c>
      <c r="G57" s="35">
        <f t="shared" si="1"/>
        <v>-1.0792891656554155</v>
      </c>
      <c r="H57" s="43">
        <f t="shared" si="2"/>
        <v>-2.1749214645632644E-2</v>
      </c>
      <c r="I57" s="42">
        <f t="shared" si="3"/>
        <v>19.422939043682195</v>
      </c>
      <c r="J57" s="35">
        <f t="shared" si="5"/>
        <v>19.850000000000001</v>
      </c>
      <c r="K57" s="44">
        <f t="shared" si="4"/>
        <v>0.42706095631780627</v>
      </c>
      <c r="M57" s="44">
        <v>1.3834892559561496E-2</v>
      </c>
    </row>
    <row r="58" spans="4:13" x14ac:dyDescent="0.25">
      <c r="D58" s="33">
        <v>57</v>
      </c>
      <c r="E58" s="42">
        <f t="shared" ca="1" si="0"/>
        <v>0.83737394008731791</v>
      </c>
      <c r="F58" s="42">
        <v>0.95802857654355567</v>
      </c>
      <c r="G58" s="35">
        <f t="shared" si="1"/>
        <v>1.7282531589862389</v>
      </c>
      <c r="H58" s="43">
        <f t="shared" si="2"/>
        <v>3.6647665706913767E-2</v>
      </c>
      <c r="I58" s="42">
        <f t="shared" si="3"/>
        <v>20.590950287499119</v>
      </c>
      <c r="J58" s="35">
        <f t="shared" si="5"/>
        <v>19.850000000000001</v>
      </c>
      <c r="K58" s="44">
        <f t="shared" si="4"/>
        <v>-0.74095028749911762</v>
      </c>
      <c r="M58" s="44">
        <v>2.4184117390184667E-2</v>
      </c>
    </row>
    <row r="59" spans="4:13" x14ac:dyDescent="0.25">
      <c r="D59" s="33">
        <v>58</v>
      </c>
      <c r="E59" s="42">
        <f t="shared" ca="1" si="0"/>
        <v>0.71519905463515598</v>
      </c>
      <c r="F59" s="42">
        <v>0.9044193658523898</v>
      </c>
      <c r="G59" s="35">
        <f t="shared" si="1"/>
        <v>1.307151485956936</v>
      </c>
      <c r="H59" s="43">
        <f t="shared" si="2"/>
        <v>2.7888750907904266E-2</v>
      </c>
      <c r="I59" s="42">
        <f t="shared" si="3"/>
        <v>20.411383461572768</v>
      </c>
      <c r="J59" s="35">
        <f t="shared" si="5"/>
        <v>19.850000000000001</v>
      </c>
      <c r="K59" s="44">
        <f t="shared" si="4"/>
        <v>-0.56138346157276686</v>
      </c>
      <c r="M59" s="44">
        <v>4.8457983516168923E-2</v>
      </c>
    </row>
    <row r="60" spans="4:13" x14ac:dyDescent="0.25">
      <c r="D60" s="33">
        <v>59</v>
      </c>
      <c r="E60" s="42">
        <f t="shared" ca="1" si="0"/>
        <v>0.4157801067104645</v>
      </c>
      <c r="F60" s="42">
        <v>0.42939047303157063</v>
      </c>
      <c r="G60" s="35">
        <f t="shared" si="1"/>
        <v>-0.1779261852932924</v>
      </c>
      <c r="H60" s="43">
        <f t="shared" si="2"/>
        <v>-3.0008646541004819E-3</v>
      </c>
      <c r="I60" s="42">
        <f t="shared" si="3"/>
        <v>19.790522123778452</v>
      </c>
      <c r="J60" s="35">
        <f t="shared" si="5"/>
        <v>19.850000000000001</v>
      </c>
      <c r="K60" s="44">
        <f t="shared" si="4"/>
        <v>5.9477876221549764E-2</v>
      </c>
      <c r="M60" s="44">
        <v>5.9477876221549764E-2</v>
      </c>
    </row>
    <row r="61" spans="4:13" x14ac:dyDescent="0.25">
      <c r="D61" s="33">
        <v>60</v>
      </c>
      <c r="E61" s="42">
        <f t="shared" ca="1" si="0"/>
        <v>0.38100659886607846</v>
      </c>
      <c r="F61" s="42">
        <v>0.18882744517465078</v>
      </c>
      <c r="G61" s="35">
        <f t="shared" si="1"/>
        <v>-0.88222547124278339</v>
      </c>
      <c r="H61" s="43">
        <f t="shared" si="2"/>
        <v>-1.7650289801849895E-2</v>
      </c>
      <c r="I61" s="42">
        <f t="shared" si="3"/>
        <v>19.502715598423691</v>
      </c>
      <c r="J61" s="35">
        <f t="shared" si="5"/>
        <v>19.850000000000001</v>
      </c>
      <c r="K61" s="44">
        <f t="shared" si="4"/>
        <v>0.34728440157631013</v>
      </c>
      <c r="M61" s="44">
        <v>7.5036622109259099E-2</v>
      </c>
    </row>
    <row r="62" spans="4:13" x14ac:dyDescent="0.25">
      <c r="D62" s="33">
        <v>61</v>
      </c>
      <c r="E62" s="42">
        <f t="shared" ca="1" si="0"/>
        <v>0.10705406767472059</v>
      </c>
      <c r="F62" s="42">
        <v>0.51162987293630657</v>
      </c>
      <c r="G62" s="35">
        <f t="shared" si="1"/>
        <v>2.9155898547571762E-2</v>
      </c>
      <c r="H62" s="43">
        <f t="shared" si="2"/>
        <v>1.3064426897894926E-3</v>
      </c>
      <c r="I62" s="42">
        <f t="shared" si="3"/>
        <v>19.875949834687322</v>
      </c>
      <c r="J62" s="35">
        <f t="shared" si="5"/>
        <v>19.850000000000001</v>
      </c>
      <c r="K62" s="44">
        <f t="shared" si="4"/>
        <v>-2.5949834687320816E-2</v>
      </c>
      <c r="M62" s="44">
        <v>8.452976357886044E-2</v>
      </c>
    </row>
    <row r="63" spans="4:13" x14ac:dyDescent="0.25">
      <c r="D63" s="33">
        <v>62</v>
      </c>
      <c r="E63" s="42">
        <f t="shared" ca="1" si="0"/>
        <v>0.76728893183178537</v>
      </c>
      <c r="F63" s="42">
        <v>0.5396477398181746</v>
      </c>
      <c r="G63" s="35">
        <f t="shared" si="1"/>
        <v>9.9546310054468928E-2</v>
      </c>
      <c r="H63" s="43">
        <f t="shared" si="2"/>
        <v>2.7705632491329536E-3</v>
      </c>
      <c r="I63" s="42">
        <f t="shared" si="3"/>
        <v>19.905071935407669</v>
      </c>
      <c r="J63" s="35">
        <f t="shared" si="5"/>
        <v>19.850000000000001</v>
      </c>
      <c r="K63" s="44">
        <f t="shared" si="4"/>
        <v>-5.5071935407667638E-2</v>
      </c>
      <c r="M63" s="44">
        <v>9.8114842022397397E-2</v>
      </c>
    </row>
    <row r="64" spans="4:13" x14ac:dyDescent="0.25">
      <c r="D64" s="33">
        <v>63</v>
      </c>
      <c r="E64" s="42">
        <f t="shared" ca="1" si="0"/>
        <v>0.97272122722054177</v>
      </c>
      <c r="F64" s="42">
        <v>0.58171486003836814</v>
      </c>
      <c r="G64" s="35">
        <f t="shared" si="1"/>
        <v>0.20628245854967023</v>
      </c>
      <c r="H64" s="43">
        <f t="shared" si="2"/>
        <v>4.9906751378331407E-3</v>
      </c>
      <c r="I64" s="42">
        <f t="shared" si="3"/>
        <v>19.949312513602269</v>
      </c>
      <c r="J64" s="35">
        <f t="shared" si="5"/>
        <v>19.850000000000001</v>
      </c>
      <c r="K64" s="44">
        <f t="shared" si="4"/>
        <v>-9.9312513602267671E-2</v>
      </c>
      <c r="M64" s="44">
        <v>0.11067984982870982</v>
      </c>
    </row>
    <row r="65" spans="4:13" x14ac:dyDescent="0.25">
      <c r="D65" s="33">
        <v>64</v>
      </c>
      <c r="E65" s="42">
        <f t="shared" ca="1" si="0"/>
        <v>4.3660064484781769E-3</v>
      </c>
      <c r="F65" s="42">
        <v>0.76721353458413333</v>
      </c>
      <c r="G65" s="35">
        <f t="shared" si="1"/>
        <v>0.72970106363561793</v>
      </c>
      <c r="H65" s="43">
        <f t="shared" si="2"/>
        <v>1.5877782123620853E-2</v>
      </c>
      <c r="I65" s="42">
        <f t="shared" si="3"/>
        <v>20.167689402510103</v>
      </c>
      <c r="J65" s="35">
        <f t="shared" si="5"/>
        <v>19.850000000000001</v>
      </c>
      <c r="K65" s="44">
        <f t="shared" si="4"/>
        <v>-0.31768940251010136</v>
      </c>
      <c r="M65" s="44">
        <v>0.11364861307646734</v>
      </c>
    </row>
    <row r="66" spans="4:13" x14ac:dyDescent="0.25">
      <c r="D66" s="33">
        <v>65</v>
      </c>
      <c r="E66" s="42">
        <f t="shared" ca="1" si="0"/>
        <v>0.44942522129117923</v>
      </c>
      <c r="F66" s="42">
        <v>0.64668689604202034</v>
      </c>
      <c r="G66" s="35">
        <f t="shared" si="1"/>
        <v>0.37639103762136483</v>
      </c>
      <c r="H66" s="43">
        <f t="shared" si="2"/>
        <v>8.5289335825243871E-3</v>
      </c>
      <c r="I66" s="42">
        <f t="shared" si="3"/>
        <v>20.02002335992319</v>
      </c>
      <c r="J66" s="35">
        <f t="shared" si="5"/>
        <v>19.850000000000001</v>
      </c>
      <c r="K66" s="44">
        <f t="shared" si="4"/>
        <v>-0.17002335992318862</v>
      </c>
      <c r="M66" s="44">
        <v>0.12537436793204648</v>
      </c>
    </row>
    <row r="67" spans="4:13" x14ac:dyDescent="0.25">
      <c r="D67" s="33">
        <v>66</v>
      </c>
      <c r="E67" s="42">
        <f t="shared" ref="E67:F101" ca="1" si="6">RAND()</f>
        <v>0.5645210320916727</v>
      </c>
      <c r="F67" s="42">
        <v>9.4314025211966412E-2</v>
      </c>
      <c r="G67" s="35">
        <f t="shared" ref="G67:G101" si="7">_xlfn.NORM.S.INV(F67)</f>
        <v>-1.3146485349027892</v>
      </c>
      <c r="H67" s="43">
        <f t="shared" ref="H67:H101" si="8">$B$1+$B$2*G67</f>
        <v>-2.6644689525978014E-2</v>
      </c>
      <c r="I67" s="42">
        <f t="shared" ref="I67:I101" si="9">19.85*EXP(H67)</f>
        <v>19.328086896077242</v>
      </c>
      <c r="J67" s="35">
        <f t="shared" si="5"/>
        <v>19.850000000000001</v>
      </c>
      <c r="K67" s="44">
        <f t="shared" ref="K67:M101" si="10">J67-I67</f>
        <v>0.5219131039227598</v>
      </c>
      <c r="M67" s="44">
        <v>0.14018269164549935</v>
      </c>
    </row>
    <row r="68" spans="4:13" x14ac:dyDescent="0.25">
      <c r="D68" s="33">
        <v>67</v>
      </c>
      <c r="E68" s="42">
        <f t="shared" ca="1" si="6"/>
        <v>0.38463376597615517</v>
      </c>
      <c r="F68" s="42">
        <v>0.87649535043336002</v>
      </c>
      <c r="G68" s="35">
        <f t="shared" si="7"/>
        <v>1.1576441137108398</v>
      </c>
      <c r="H68" s="43">
        <f t="shared" si="8"/>
        <v>2.4778997565185465E-2</v>
      </c>
      <c r="I68" s="42">
        <f t="shared" si="9"/>
        <v>20.348007686211556</v>
      </c>
      <c r="J68" s="35">
        <f t="shared" ref="J68:J101" si="11">J67</f>
        <v>19.850000000000001</v>
      </c>
      <c r="K68" s="44">
        <f t="shared" si="10"/>
        <v>-0.49800768621155456</v>
      </c>
      <c r="M68" s="44">
        <v>0.16635346359069203</v>
      </c>
    </row>
    <row r="69" spans="4:13" x14ac:dyDescent="0.25">
      <c r="D69" s="33">
        <v>68</v>
      </c>
      <c r="E69" s="42">
        <f t="shared" ca="1" si="6"/>
        <v>0.73635244594443416</v>
      </c>
      <c r="F69" s="42">
        <v>0.74346158056766176</v>
      </c>
      <c r="G69" s="35">
        <f t="shared" si="7"/>
        <v>0.65405427505358504</v>
      </c>
      <c r="H69" s="43">
        <f t="shared" si="8"/>
        <v>1.4304328921114568E-2</v>
      </c>
      <c r="I69" s="42">
        <f t="shared" si="9"/>
        <v>20.135981439072637</v>
      </c>
      <c r="J69" s="35">
        <f t="shared" si="11"/>
        <v>19.850000000000001</v>
      </c>
      <c r="K69" s="44">
        <f t="shared" si="10"/>
        <v>-0.28598143907263562</v>
      </c>
      <c r="M69" s="44">
        <v>0.16689903561139019</v>
      </c>
    </row>
    <row r="70" spans="4:13" x14ac:dyDescent="0.25">
      <c r="D70" s="33">
        <v>69</v>
      </c>
      <c r="E70" s="42">
        <f t="shared" ca="1" si="6"/>
        <v>0.85778441087557689</v>
      </c>
      <c r="F70" s="42">
        <v>0.21108817501802557</v>
      </c>
      <c r="G70" s="35">
        <f t="shared" si="7"/>
        <v>-0.80265122810388767</v>
      </c>
      <c r="H70" s="43">
        <f t="shared" si="8"/>
        <v>-1.5995145544560864E-2</v>
      </c>
      <c r="I70" s="42">
        <f t="shared" si="9"/>
        <v>19.535022134761686</v>
      </c>
      <c r="J70" s="35">
        <f t="shared" si="11"/>
        <v>19.850000000000001</v>
      </c>
      <c r="K70" s="44">
        <f t="shared" si="10"/>
        <v>0.3149778652383155</v>
      </c>
      <c r="M70" s="44">
        <v>0.17795838345110226</v>
      </c>
    </row>
    <row r="71" spans="4:13" x14ac:dyDescent="0.25">
      <c r="D71" s="33">
        <v>70</v>
      </c>
      <c r="E71" s="42">
        <f t="shared" ca="1" si="6"/>
        <v>0.1549990748154414</v>
      </c>
      <c r="F71" s="42">
        <v>0.60263629915902273</v>
      </c>
      <c r="G71" s="35">
        <f t="shared" si="7"/>
        <v>0.2601767966426155</v>
      </c>
      <c r="H71" s="43">
        <f t="shared" si="8"/>
        <v>6.1116773701664021E-3</v>
      </c>
      <c r="I71" s="42">
        <f t="shared" si="9"/>
        <v>19.971688276760556</v>
      </c>
      <c r="J71" s="35">
        <f t="shared" si="11"/>
        <v>19.850000000000001</v>
      </c>
      <c r="K71" s="44">
        <f t="shared" si="10"/>
        <v>-0.12168827676055471</v>
      </c>
      <c r="M71" s="44">
        <v>0.18173323220812065</v>
      </c>
    </row>
    <row r="72" spans="4:13" x14ac:dyDescent="0.25">
      <c r="D72" s="33">
        <v>71</v>
      </c>
      <c r="E72" s="42">
        <f t="shared" ca="1" si="6"/>
        <v>0.31471540917465346</v>
      </c>
      <c r="F72" s="42">
        <v>0.5112917242313737</v>
      </c>
      <c r="G72" s="35">
        <f t="shared" si="7"/>
        <v>2.8307935483078344E-2</v>
      </c>
      <c r="H72" s="43">
        <f t="shared" si="8"/>
        <v>1.2888050580480296E-3</v>
      </c>
      <c r="I72" s="42">
        <f t="shared" si="9"/>
        <v>19.875599273095176</v>
      </c>
      <c r="J72" s="35">
        <f t="shared" si="11"/>
        <v>19.850000000000001</v>
      </c>
      <c r="K72" s="44">
        <f t="shared" si="10"/>
        <v>-2.5599273095174624E-2</v>
      </c>
      <c r="M72" s="44">
        <v>0.20184716307236528</v>
      </c>
    </row>
    <row r="73" spans="4:13" x14ac:dyDescent="0.25">
      <c r="D73" s="33">
        <v>72</v>
      </c>
      <c r="E73" s="42">
        <f t="shared" ca="1" si="6"/>
        <v>5.7719172768033622E-2</v>
      </c>
      <c r="F73" s="42">
        <v>6.6840662184221578E-2</v>
      </c>
      <c r="G73" s="35">
        <f t="shared" si="7"/>
        <v>-1.499741699699112</v>
      </c>
      <c r="H73" s="43">
        <f t="shared" si="8"/>
        <v>-3.0494627353741529E-2</v>
      </c>
      <c r="I73" s="42">
        <f t="shared" si="9"/>
        <v>19.253818020209593</v>
      </c>
      <c r="J73" s="35">
        <f t="shared" si="11"/>
        <v>19.850000000000001</v>
      </c>
      <c r="K73" s="44">
        <f t="shared" si="10"/>
        <v>0.59618197979040843</v>
      </c>
      <c r="M73" s="44">
        <v>0.2195217620184664</v>
      </c>
    </row>
    <row r="74" spans="4:13" x14ac:dyDescent="0.25">
      <c r="D74" s="33">
        <v>73</v>
      </c>
      <c r="E74" s="42">
        <f t="shared" ca="1" si="6"/>
        <v>1.7187776777281671E-2</v>
      </c>
      <c r="F74" s="42">
        <v>0.95159776553281405</v>
      </c>
      <c r="G74" s="35">
        <f t="shared" si="7"/>
        <v>1.6605469605070902</v>
      </c>
      <c r="H74" s="43">
        <f t="shared" si="8"/>
        <v>3.5239376778547472E-2</v>
      </c>
      <c r="I74" s="42">
        <f t="shared" si="9"/>
        <v>20.561972689389204</v>
      </c>
      <c r="J74" s="35">
        <f t="shared" si="11"/>
        <v>19.850000000000001</v>
      </c>
      <c r="K74" s="44">
        <f t="shared" si="10"/>
        <v>-0.71197268938920288</v>
      </c>
      <c r="M74" s="44">
        <v>0.22069172356960465</v>
      </c>
    </row>
    <row r="75" spans="4:13" x14ac:dyDescent="0.25">
      <c r="D75" s="33">
        <v>74</v>
      </c>
      <c r="E75" s="42">
        <f t="shared" ca="1" si="6"/>
        <v>0.27990665793718839</v>
      </c>
      <c r="F75" s="42">
        <v>0.93633235967082706</v>
      </c>
      <c r="G75" s="35">
        <f t="shared" si="7"/>
        <v>1.5246946345175458</v>
      </c>
      <c r="H75" s="43">
        <f t="shared" si="8"/>
        <v>3.2413648397964949E-2</v>
      </c>
      <c r="I75" s="42">
        <f t="shared" si="9"/>
        <v>20.50395215334429</v>
      </c>
      <c r="J75" s="35">
        <f t="shared" si="11"/>
        <v>19.850000000000001</v>
      </c>
      <c r="K75" s="44">
        <f t="shared" si="10"/>
        <v>-0.65395215334428869</v>
      </c>
      <c r="M75" s="44">
        <v>0.22714634789340948</v>
      </c>
    </row>
    <row r="76" spans="4:13" x14ac:dyDescent="0.25">
      <c r="D76" s="33">
        <v>75</v>
      </c>
      <c r="E76" s="42">
        <f t="shared" ca="1" si="6"/>
        <v>0.42799238693252706</v>
      </c>
      <c r="F76" s="42">
        <v>0.58831690505011924</v>
      </c>
      <c r="G76" s="35">
        <f t="shared" si="7"/>
        <v>0.22321755473496266</v>
      </c>
      <c r="H76" s="43">
        <f t="shared" si="8"/>
        <v>5.3429251384872235E-3</v>
      </c>
      <c r="I76" s="42">
        <f t="shared" si="9"/>
        <v>19.956340896749545</v>
      </c>
      <c r="J76" s="35">
        <f t="shared" si="11"/>
        <v>19.850000000000001</v>
      </c>
      <c r="K76" s="44">
        <f t="shared" si="10"/>
        <v>-0.10634089674954339</v>
      </c>
      <c r="M76" s="44">
        <v>0.28822749479238396</v>
      </c>
    </row>
    <row r="77" spans="4:13" x14ac:dyDescent="0.25">
      <c r="D77" s="33">
        <v>76</v>
      </c>
      <c r="E77" s="42">
        <f t="shared" ca="1" si="6"/>
        <v>0.91667682205635426</v>
      </c>
      <c r="F77" s="42">
        <v>0.19482315559397778</v>
      </c>
      <c r="G77" s="35">
        <f t="shared" si="7"/>
        <v>-0.8602589582016823</v>
      </c>
      <c r="H77" s="43">
        <f t="shared" si="8"/>
        <v>-1.719338633059499E-2</v>
      </c>
      <c r="I77" s="42">
        <f t="shared" si="9"/>
        <v>19.511628492890662</v>
      </c>
      <c r="J77" s="35">
        <f t="shared" si="11"/>
        <v>19.850000000000001</v>
      </c>
      <c r="K77" s="44">
        <f t="shared" si="10"/>
        <v>0.33837150710933983</v>
      </c>
      <c r="M77" s="44">
        <v>0.30346727693101272</v>
      </c>
    </row>
    <row r="78" spans="4:13" x14ac:dyDescent="0.25">
      <c r="D78" s="33">
        <v>77</v>
      </c>
      <c r="E78" s="42">
        <f t="shared" ca="1" si="6"/>
        <v>0.22518376044697941</v>
      </c>
      <c r="F78" s="42">
        <v>0.62270091913884884</v>
      </c>
      <c r="G78" s="35">
        <f t="shared" si="7"/>
        <v>0.31258212307347205</v>
      </c>
      <c r="H78" s="43">
        <f t="shared" si="8"/>
        <v>7.2017081599282185E-3</v>
      </c>
      <c r="I78" s="42">
        <f t="shared" si="9"/>
        <v>19.993469901069641</v>
      </c>
      <c r="J78" s="35">
        <f t="shared" si="11"/>
        <v>19.850000000000001</v>
      </c>
      <c r="K78" s="44">
        <f t="shared" si="10"/>
        <v>-0.14346990106963986</v>
      </c>
      <c r="M78" s="44">
        <v>0.3149778652383155</v>
      </c>
    </row>
    <row r="79" spans="4:13" x14ac:dyDescent="0.25">
      <c r="D79" s="33">
        <v>78</v>
      </c>
      <c r="E79" s="42">
        <f t="shared" ca="1" si="6"/>
        <v>0.97741592237197661</v>
      </c>
      <c r="F79" s="42">
        <v>0.1342227062254191</v>
      </c>
      <c r="G79" s="35">
        <f t="shared" si="7"/>
        <v>-1.1066496954996041</v>
      </c>
      <c r="H79" s="43">
        <f t="shared" si="8"/>
        <v>-2.2318313666391764E-2</v>
      </c>
      <c r="I79" s="42">
        <f t="shared" si="9"/>
        <v>19.411888612785116</v>
      </c>
      <c r="J79" s="35">
        <f t="shared" si="11"/>
        <v>19.850000000000001</v>
      </c>
      <c r="K79" s="44">
        <f t="shared" si="10"/>
        <v>0.43811138721488518</v>
      </c>
      <c r="M79" s="44">
        <v>0.32738860359810928</v>
      </c>
    </row>
    <row r="80" spans="4:13" x14ac:dyDescent="0.25">
      <c r="D80" s="33">
        <v>79</v>
      </c>
      <c r="E80" s="42">
        <f t="shared" ca="1" si="6"/>
        <v>0.32906402852204175</v>
      </c>
      <c r="F80" s="42">
        <v>0.21936745343689268</v>
      </c>
      <c r="G80" s="35">
        <f t="shared" si="7"/>
        <v>-0.77433128604247492</v>
      </c>
      <c r="H80" s="43">
        <f t="shared" si="8"/>
        <v>-1.5406090749683479E-2</v>
      </c>
      <c r="I80" s="42">
        <f t="shared" si="9"/>
        <v>19.546532723068989</v>
      </c>
      <c r="J80" s="35">
        <f t="shared" si="11"/>
        <v>19.850000000000001</v>
      </c>
      <c r="K80" s="44">
        <f t="shared" si="10"/>
        <v>0.30346727693101272</v>
      </c>
      <c r="M80" s="44">
        <v>0.33837150710933983</v>
      </c>
    </row>
    <row r="81" spans="4:13" x14ac:dyDescent="0.25">
      <c r="D81" s="33">
        <v>80</v>
      </c>
      <c r="E81" s="42">
        <f t="shared" ca="1" si="6"/>
        <v>0.63016142048850177</v>
      </c>
      <c r="F81" s="42">
        <v>0.84254390978253946</v>
      </c>
      <c r="G81" s="35">
        <f t="shared" si="7"/>
        <v>1.0049681627493925</v>
      </c>
      <c r="H81" s="43">
        <f t="shared" si="8"/>
        <v>2.1603337785187363E-2</v>
      </c>
      <c r="I81" s="42">
        <f t="shared" si="9"/>
        <v>20.283491831021809</v>
      </c>
      <c r="J81" s="35">
        <f t="shared" si="11"/>
        <v>19.850000000000001</v>
      </c>
      <c r="K81" s="44">
        <f t="shared" si="10"/>
        <v>-0.43349183102180788</v>
      </c>
      <c r="M81" s="44">
        <v>0.34555608028564322</v>
      </c>
    </row>
    <row r="82" spans="4:13" x14ac:dyDescent="0.25">
      <c r="D82" s="33">
        <v>81</v>
      </c>
      <c r="E82" s="42">
        <f t="shared" ca="1" si="6"/>
        <v>0.83618867577880618</v>
      </c>
      <c r="F82" s="42">
        <v>0.51215868696013034</v>
      </c>
      <c r="G82" s="35">
        <f t="shared" si="7"/>
        <v>3.0482028275483079E-2</v>
      </c>
      <c r="H82" s="43">
        <f t="shared" si="8"/>
        <v>1.3340261881300479E-3</v>
      </c>
      <c r="I82" s="42">
        <f t="shared" si="9"/>
        <v>19.876498090477973</v>
      </c>
      <c r="J82" s="35">
        <f t="shared" si="11"/>
        <v>19.850000000000001</v>
      </c>
      <c r="K82" s="44">
        <f t="shared" si="10"/>
        <v>-2.6498090477971914E-2</v>
      </c>
      <c r="M82" s="44">
        <v>0.34605215975595982</v>
      </c>
    </row>
    <row r="83" spans="4:13" x14ac:dyDescent="0.25">
      <c r="D83" s="33">
        <v>82</v>
      </c>
      <c r="E83" s="42">
        <f t="shared" ca="1" si="6"/>
        <v>0.58244721123631404</v>
      </c>
      <c r="F83" s="42">
        <v>0.35405989840914154</v>
      </c>
      <c r="G83" s="35">
        <f t="shared" si="7"/>
        <v>-0.37438245163699124</v>
      </c>
      <c r="H83" s="43">
        <f t="shared" si="8"/>
        <v>-7.0871549940494175E-3</v>
      </c>
      <c r="I83" s="42">
        <f t="shared" si="9"/>
        <v>19.709817308354502</v>
      </c>
      <c r="J83" s="35">
        <f t="shared" si="11"/>
        <v>19.850000000000001</v>
      </c>
      <c r="K83" s="44">
        <f t="shared" si="10"/>
        <v>0.14018269164549935</v>
      </c>
      <c r="M83" s="44">
        <v>0.34671963068568701</v>
      </c>
    </row>
    <row r="84" spans="4:13" x14ac:dyDescent="0.25">
      <c r="D84" s="33">
        <v>83</v>
      </c>
      <c r="E84" s="42">
        <f t="shared" ca="1" si="6"/>
        <v>0.13555576678947268</v>
      </c>
      <c r="F84" s="42">
        <v>0.60351989370212045</v>
      </c>
      <c r="G84" s="35">
        <f t="shared" si="7"/>
        <v>0.26246857141340629</v>
      </c>
      <c r="H84" s="43">
        <f t="shared" si="8"/>
        <v>6.1593462853988508E-3</v>
      </c>
      <c r="I84" s="42">
        <f t="shared" si="9"/>
        <v>19.972640328167518</v>
      </c>
      <c r="J84" s="35">
        <f t="shared" si="11"/>
        <v>19.850000000000001</v>
      </c>
      <c r="K84" s="44">
        <f t="shared" si="10"/>
        <v>-0.1226403281675168</v>
      </c>
      <c r="M84" s="44">
        <v>0.34728440157631013</v>
      </c>
    </row>
    <row r="85" spans="4:13" x14ac:dyDescent="0.25">
      <c r="D85" s="33">
        <v>84</v>
      </c>
      <c r="E85" s="42">
        <f t="shared" ca="1" si="6"/>
        <v>6.9159024472179254E-2</v>
      </c>
      <c r="F85" s="42">
        <v>0.28491569607082889</v>
      </c>
      <c r="G85" s="35">
        <f t="shared" si="7"/>
        <v>-0.56829983337891266</v>
      </c>
      <c r="H85" s="43">
        <f t="shared" si="8"/>
        <v>-1.1120636534281383E-2</v>
      </c>
      <c r="I85" s="42">
        <f t="shared" si="9"/>
        <v>19.630478237981535</v>
      </c>
      <c r="J85" s="35">
        <f t="shared" si="11"/>
        <v>19.850000000000001</v>
      </c>
      <c r="K85" s="44">
        <f t="shared" si="10"/>
        <v>0.2195217620184664</v>
      </c>
      <c r="M85" s="44">
        <v>0.37156657455480868</v>
      </c>
    </row>
    <row r="86" spans="4:13" x14ac:dyDescent="0.25">
      <c r="D86" s="33">
        <v>85</v>
      </c>
      <c r="E86" s="42">
        <f t="shared" ca="1" si="6"/>
        <v>0.91120754064818443</v>
      </c>
      <c r="F86" s="42">
        <v>0.40562140065845109</v>
      </c>
      <c r="G86" s="35">
        <f t="shared" si="7"/>
        <v>-0.23882304316877048</v>
      </c>
      <c r="H86" s="43">
        <f t="shared" si="8"/>
        <v>-4.2675192979104255E-3</v>
      </c>
      <c r="I86" s="42">
        <f t="shared" si="9"/>
        <v>19.765470236421141</v>
      </c>
      <c r="J86" s="35">
        <f t="shared" si="11"/>
        <v>19.850000000000001</v>
      </c>
      <c r="K86" s="44">
        <f t="shared" si="10"/>
        <v>8.452976357886044E-2</v>
      </c>
      <c r="M86" s="44">
        <v>0.42706095631780627</v>
      </c>
    </row>
    <row r="87" spans="4:13" x14ac:dyDescent="0.25">
      <c r="D87" s="33">
        <v>86</v>
      </c>
      <c r="E87" s="42">
        <f t="shared" ca="1" si="6"/>
        <v>0.30114647952491547</v>
      </c>
      <c r="F87" s="42">
        <v>0.29978029165115039</v>
      </c>
      <c r="G87" s="35">
        <f t="shared" si="7"/>
        <v>-0.52503252145660739</v>
      </c>
      <c r="H87" s="43">
        <f t="shared" si="8"/>
        <v>-1.0220676446297434E-2</v>
      </c>
      <c r="I87" s="42">
        <f t="shared" si="9"/>
        <v>19.648152836927636</v>
      </c>
      <c r="J87" s="35">
        <f t="shared" si="11"/>
        <v>19.850000000000001</v>
      </c>
      <c r="K87" s="44">
        <f t="shared" si="10"/>
        <v>0.20184716307236528</v>
      </c>
      <c r="M87" s="44">
        <v>0.43811138721488518</v>
      </c>
    </row>
    <row r="88" spans="4:13" x14ac:dyDescent="0.25">
      <c r="D88" s="33">
        <v>87</v>
      </c>
      <c r="E88" s="42">
        <f t="shared" ca="1" si="6"/>
        <v>0.19645779620578996</v>
      </c>
      <c r="F88" s="42">
        <v>0.95807884067198434</v>
      </c>
      <c r="G88" s="35">
        <f t="shared" si="7"/>
        <v>1.7288143967785548</v>
      </c>
      <c r="H88" s="43">
        <f t="shared" si="8"/>
        <v>3.6659339452993933E-2</v>
      </c>
      <c r="I88" s="42">
        <f t="shared" si="9"/>
        <v>20.591190662427358</v>
      </c>
      <c r="J88" s="35">
        <f t="shared" si="11"/>
        <v>19.850000000000001</v>
      </c>
      <c r="K88" s="44">
        <f t="shared" si="10"/>
        <v>-0.74119066242735698</v>
      </c>
      <c r="M88" s="44">
        <v>0.43938743976798378</v>
      </c>
    </row>
    <row r="89" spans="4:13" x14ac:dyDescent="0.25">
      <c r="D89" s="33">
        <v>88</v>
      </c>
      <c r="E89" s="42">
        <f t="shared" ca="1" si="6"/>
        <v>0.48234552299824929</v>
      </c>
      <c r="F89" s="42">
        <v>0.67788894094360508</v>
      </c>
      <c r="G89" s="35">
        <f t="shared" si="7"/>
        <v>0.46180367099269215</v>
      </c>
      <c r="H89" s="43">
        <f t="shared" si="8"/>
        <v>1.0305516356647995E-2</v>
      </c>
      <c r="I89" s="42">
        <f t="shared" si="9"/>
        <v>20.055622201342977</v>
      </c>
      <c r="J89" s="35">
        <f t="shared" si="11"/>
        <v>19.850000000000001</v>
      </c>
      <c r="K89" s="44">
        <f t="shared" si="10"/>
        <v>-0.20562220134297604</v>
      </c>
      <c r="M89" s="44">
        <v>0.47223050336554451</v>
      </c>
    </row>
    <row r="90" spans="4:13" x14ac:dyDescent="0.25">
      <c r="D90" s="33">
        <v>89</v>
      </c>
      <c r="E90" s="42">
        <f t="shared" ca="1" si="6"/>
        <v>0.16591501879881609</v>
      </c>
      <c r="F90" s="42">
        <v>0.69577271593317735</v>
      </c>
      <c r="G90" s="35">
        <f t="shared" si="7"/>
        <v>0.51228070367087641</v>
      </c>
      <c r="H90" s="43">
        <f t="shared" si="8"/>
        <v>1.1355438636354229E-2</v>
      </c>
      <c r="I90" s="42">
        <f t="shared" si="9"/>
        <v>20.076690103820308</v>
      </c>
      <c r="J90" s="35">
        <f t="shared" si="11"/>
        <v>19.850000000000001</v>
      </c>
      <c r="K90" s="44">
        <f t="shared" si="10"/>
        <v>-0.22669010382030663</v>
      </c>
      <c r="M90" s="44">
        <v>0.49542368756156918</v>
      </c>
    </row>
    <row r="91" spans="4:13" x14ac:dyDescent="0.25">
      <c r="D91" s="33">
        <v>90</v>
      </c>
      <c r="E91" s="42">
        <f t="shared" ca="1" si="6"/>
        <v>0.44400724345967946</v>
      </c>
      <c r="F91" s="42">
        <v>0.53998991109998973</v>
      </c>
      <c r="G91" s="35">
        <f t="shared" si="7"/>
        <v>0.10040830355487734</v>
      </c>
      <c r="H91" s="43">
        <f t="shared" si="8"/>
        <v>2.7884927139414485E-3</v>
      </c>
      <c r="I91" s="42">
        <f t="shared" si="9"/>
        <v>19.905428825893861</v>
      </c>
      <c r="J91" s="35">
        <f t="shared" si="11"/>
        <v>19.850000000000001</v>
      </c>
      <c r="K91" s="44">
        <f t="shared" si="10"/>
        <v>-5.5428825893859113E-2</v>
      </c>
      <c r="M91" s="44">
        <v>0.5219131039227598</v>
      </c>
    </row>
    <row r="92" spans="4:13" x14ac:dyDescent="0.25">
      <c r="D92" s="33">
        <v>91</v>
      </c>
      <c r="E92" s="42">
        <f t="shared" ca="1" si="6"/>
        <v>6.9252494790388974E-2</v>
      </c>
      <c r="F92" s="42">
        <v>0.77855750855778016</v>
      </c>
      <c r="G92" s="35">
        <f t="shared" si="7"/>
        <v>0.76733059404942883</v>
      </c>
      <c r="H92" s="43">
        <f t="shared" si="8"/>
        <v>1.6660476356228117E-2</v>
      </c>
      <c r="I92" s="42">
        <f t="shared" si="9"/>
        <v>20.183480715769207</v>
      </c>
      <c r="J92" s="35">
        <f t="shared" si="11"/>
        <v>19.850000000000001</v>
      </c>
      <c r="K92" s="44">
        <f t="shared" si="10"/>
        <v>-0.33348071576920546</v>
      </c>
      <c r="M92" s="44">
        <v>0.54341938470076556</v>
      </c>
    </row>
    <row r="93" spans="4:13" x14ac:dyDescent="0.25">
      <c r="D93" s="33">
        <v>92</v>
      </c>
      <c r="E93" s="42">
        <f t="shared" ca="1" si="6"/>
        <v>0.16340421462582233</v>
      </c>
      <c r="F93" s="42">
        <v>0.33059833103043801</v>
      </c>
      <c r="G93" s="35">
        <f t="shared" si="7"/>
        <v>-0.4382615956358667</v>
      </c>
      <c r="H93" s="43">
        <f t="shared" si="8"/>
        <v>-8.4158411892260275E-3</v>
      </c>
      <c r="I93" s="42">
        <f t="shared" si="9"/>
        <v>19.683646536409309</v>
      </c>
      <c r="J93" s="35">
        <f t="shared" si="11"/>
        <v>19.850000000000001</v>
      </c>
      <c r="K93" s="44">
        <f t="shared" si="10"/>
        <v>0.16635346359069203</v>
      </c>
      <c r="M93" s="44">
        <v>0.54889415298233502</v>
      </c>
    </row>
    <row r="94" spans="4:13" x14ac:dyDescent="0.25">
      <c r="D94" s="33">
        <v>93</v>
      </c>
      <c r="E94" s="42">
        <f t="shared" ca="1" si="6"/>
        <v>0.5590196617005595</v>
      </c>
      <c r="F94" s="42">
        <v>0.92940459973441736</v>
      </c>
      <c r="G94" s="35">
        <f t="shared" si="7"/>
        <v>1.4713710412969314</v>
      </c>
      <c r="H94" s="43">
        <f t="shared" si="8"/>
        <v>3.1304517658976176E-2</v>
      </c>
      <c r="I94" s="42">
        <f t="shared" si="9"/>
        <v>20.481223196762507</v>
      </c>
      <c r="J94" s="35">
        <f t="shared" si="11"/>
        <v>19.850000000000001</v>
      </c>
      <c r="K94" s="44">
        <f t="shared" si="10"/>
        <v>-0.63122319676250527</v>
      </c>
      <c r="M94" s="44">
        <v>0.56964994502832056</v>
      </c>
    </row>
    <row r="95" spans="4:13" x14ac:dyDescent="0.25">
      <c r="D95" s="33">
        <v>94</v>
      </c>
      <c r="E95" s="42">
        <f t="shared" ca="1" si="6"/>
        <v>0.14442413484222028</v>
      </c>
      <c r="F95" s="42">
        <v>0.96867794785626538</v>
      </c>
      <c r="G95" s="35">
        <f t="shared" si="7"/>
        <v>1.8617091064625608</v>
      </c>
      <c r="H95" s="43">
        <f t="shared" si="8"/>
        <v>3.9423549414421263E-2</v>
      </c>
      <c r="I95" s="42">
        <f t="shared" si="9"/>
        <v>20.648187776477076</v>
      </c>
      <c r="J95" s="35">
        <f t="shared" si="11"/>
        <v>19.850000000000001</v>
      </c>
      <c r="K95" s="44">
        <f t="shared" si="10"/>
        <v>-0.79818777647707506</v>
      </c>
      <c r="M95" s="44">
        <v>0.58395579480885118</v>
      </c>
    </row>
    <row r="96" spans="4:13" x14ac:dyDescent="0.25">
      <c r="D96" s="33">
        <v>95</v>
      </c>
      <c r="E96" s="42">
        <f t="shared" ca="1" si="6"/>
        <v>0.51617642771294026</v>
      </c>
      <c r="F96" s="42">
        <v>2.221436076409733E-2</v>
      </c>
      <c r="G96" s="35">
        <f t="shared" si="7"/>
        <v>-2.0100233127785803</v>
      </c>
      <c r="H96" s="43">
        <f t="shared" si="8"/>
        <v>-4.1108484905794468E-2</v>
      </c>
      <c r="I96" s="42">
        <f t="shared" si="9"/>
        <v>19.050541421165676</v>
      </c>
      <c r="J96" s="35">
        <f t="shared" si="11"/>
        <v>19.850000000000001</v>
      </c>
      <c r="K96" s="44">
        <f t="shared" si="10"/>
        <v>0.79945857883432581</v>
      </c>
      <c r="M96" s="44">
        <v>0.59618197979040843</v>
      </c>
    </row>
    <row r="97" spans="4:13" x14ac:dyDescent="0.25">
      <c r="D97" s="33">
        <v>96</v>
      </c>
      <c r="E97" s="42">
        <f t="shared" ca="1" si="6"/>
        <v>0.92995866277585348</v>
      </c>
      <c r="F97" s="42">
        <v>0.20236468978170497</v>
      </c>
      <c r="G97" s="35">
        <f t="shared" si="7"/>
        <v>-0.83320454532199972</v>
      </c>
      <c r="H97" s="43">
        <f t="shared" si="8"/>
        <v>-1.6630654542697593E-2</v>
      </c>
      <c r="I97" s="42">
        <f t="shared" si="9"/>
        <v>19.522611396401892</v>
      </c>
      <c r="J97" s="35">
        <f t="shared" si="11"/>
        <v>19.850000000000001</v>
      </c>
      <c r="K97" s="44">
        <f t="shared" si="10"/>
        <v>0.32738860359810928</v>
      </c>
      <c r="M97" s="44">
        <v>0.61585907048020161</v>
      </c>
    </row>
    <row r="98" spans="4:13" x14ac:dyDescent="0.25">
      <c r="D98" s="33">
        <v>97</v>
      </c>
      <c r="E98" s="42">
        <f t="shared" ca="1" si="6"/>
        <v>0.7154465904884898</v>
      </c>
      <c r="F98" s="42">
        <v>0.60664824750226909</v>
      </c>
      <c r="G98" s="35">
        <f t="shared" si="7"/>
        <v>0.2705937478385026</v>
      </c>
      <c r="H98" s="43">
        <f t="shared" si="8"/>
        <v>6.3283499550408542E-3</v>
      </c>
      <c r="I98" s="42">
        <f t="shared" si="9"/>
        <v>19.976016062923165</v>
      </c>
      <c r="J98" s="35">
        <f t="shared" si="11"/>
        <v>19.850000000000001</v>
      </c>
      <c r="K98" s="44">
        <f t="shared" si="10"/>
        <v>-0.12601606292316347</v>
      </c>
      <c r="M98" s="44">
        <v>0.63048710834932109</v>
      </c>
    </row>
    <row r="99" spans="4:13" x14ac:dyDescent="0.25">
      <c r="D99" s="33">
        <v>98</v>
      </c>
      <c r="E99" s="42">
        <f t="shared" ca="1" si="6"/>
        <v>0.42852249899041983</v>
      </c>
      <c r="F99" s="42">
        <v>0.70620640790272105</v>
      </c>
      <c r="G99" s="35">
        <f t="shared" si="7"/>
        <v>0.54233581946552178</v>
      </c>
      <c r="H99" s="43">
        <f t="shared" si="8"/>
        <v>1.1980585044882851E-2</v>
      </c>
      <c r="I99" s="42">
        <f t="shared" si="9"/>
        <v>20.089244898417356</v>
      </c>
      <c r="J99" s="35">
        <f t="shared" si="11"/>
        <v>19.850000000000001</v>
      </c>
      <c r="K99" s="44">
        <f t="shared" si="10"/>
        <v>-0.23924489841735408</v>
      </c>
      <c r="M99" s="44">
        <v>0.70480445834008876</v>
      </c>
    </row>
    <row r="100" spans="4:13" x14ac:dyDescent="0.25">
      <c r="D100" s="33">
        <v>99</v>
      </c>
      <c r="E100" s="42">
        <f t="shared" ca="1" si="6"/>
        <v>0.45266082065451929</v>
      </c>
      <c r="F100" s="42">
        <v>0.4145960827595252</v>
      </c>
      <c r="G100" s="35">
        <f t="shared" si="7"/>
        <v>-0.21573776062413985</v>
      </c>
      <c r="H100" s="43">
        <f t="shared" si="8"/>
        <v>-3.7873454209821087E-3</v>
      </c>
      <c r="I100" s="42">
        <f t="shared" si="9"/>
        <v>19.774963377890742</v>
      </c>
      <c r="J100" s="35">
        <f t="shared" si="11"/>
        <v>19.850000000000001</v>
      </c>
      <c r="K100" s="44">
        <f t="shared" si="10"/>
        <v>7.5036622109259099E-2</v>
      </c>
      <c r="M100" s="44">
        <v>0.74302852145315512</v>
      </c>
    </row>
    <row r="101" spans="4:13" ht="16.5" thickBot="1" x14ac:dyDescent="0.3">
      <c r="D101" s="36">
        <v>100</v>
      </c>
      <c r="E101" s="42">
        <f t="shared" ca="1" si="6"/>
        <v>5.782047126621559E-2</v>
      </c>
      <c r="F101" s="42">
        <v>0.18964969693921196</v>
      </c>
      <c r="G101" s="35">
        <f t="shared" si="7"/>
        <v>-0.8791879186809225</v>
      </c>
      <c r="H101" s="43">
        <f t="shared" si="8"/>
        <v>-1.7587108708563188E-2</v>
      </c>
      <c r="I101" s="42">
        <f t="shared" si="9"/>
        <v>19.503947840244042</v>
      </c>
      <c r="J101" s="38">
        <f t="shared" si="11"/>
        <v>19.850000000000001</v>
      </c>
      <c r="K101" s="44">
        <f t="shared" si="10"/>
        <v>0.34605215975595982</v>
      </c>
      <c r="M101" s="44">
        <v>0.79945857883432581</v>
      </c>
    </row>
  </sheetData>
  <sortState xmlns:xlrd2="http://schemas.microsoft.com/office/spreadsheetml/2017/richdata2" ref="M2:M101">
    <sortCondition ref="M2:M101"/>
  </sortState>
  <pageMargins left="0.511811024" right="0.511811024" top="0.78740157499999996" bottom="0.78740157499999996" header="0.31496062000000002" footer="0.3149606200000000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2F6CB1-8FB1-45B4-A5BD-CBD3687AC20F}">
  <dimension ref="A1:Z1021"/>
  <sheetViews>
    <sheetView showGridLines="0" topLeftCell="D19" workbookViewId="0">
      <selection activeCell="E19" sqref="E19"/>
    </sheetView>
  </sheetViews>
  <sheetFormatPr defaultRowHeight="15.75" x14ac:dyDescent="0.25"/>
  <cols>
    <col min="1" max="1" width="31.28515625" style="2" bestFit="1" customWidth="1"/>
    <col min="2" max="2" width="22.42578125" style="2" customWidth="1"/>
    <col min="3" max="3" width="15.28515625" style="2" bestFit="1" customWidth="1"/>
    <col min="4" max="4" width="24.28515625" style="2" bestFit="1" customWidth="1"/>
    <col min="5" max="5" width="26.5703125" style="2" bestFit="1" customWidth="1"/>
    <col min="6" max="6" width="14" style="2" bestFit="1" customWidth="1"/>
    <col min="7" max="7" width="17.42578125" style="2" customWidth="1"/>
    <col min="8" max="8" width="24.5703125" style="2" customWidth="1"/>
    <col min="9" max="9" width="23" style="2" customWidth="1"/>
    <col min="10" max="10" width="13.5703125" style="2" customWidth="1"/>
    <col min="11" max="11" width="12.5703125" style="2" customWidth="1"/>
    <col min="12" max="12" width="12.85546875" style="2" customWidth="1"/>
    <col min="13" max="13" width="11.42578125" style="2" customWidth="1"/>
    <col min="14" max="14" width="12.7109375" style="2" customWidth="1"/>
    <col min="15" max="15" width="21.140625" style="2" bestFit="1" customWidth="1"/>
    <col min="16" max="16" width="9.140625" style="2"/>
    <col min="17" max="17" width="12.42578125" style="2" customWidth="1"/>
    <col min="18" max="18" width="11.85546875" style="2" customWidth="1"/>
    <col min="19" max="19" width="11.7109375" style="2" customWidth="1"/>
    <col min="20" max="20" width="11.28515625" style="2" customWidth="1"/>
    <col min="21" max="21" width="13.140625" style="2" customWidth="1"/>
    <col min="22" max="22" width="15.5703125" style="2" customWidth="1"/>
    <col min="23" max="23" width="26.85546875" style="2" bestFit="1" customWidth="1"/>
    <col min="24" max="24" width="16.140625" style="2" customWidth="1"/>
    <col min="25" max="25" width="27.28515625" style="2" customWidth="1"/>
    <col min="26" max="16384" width="9.140625" style="2"/>
  </cols>
  <sheetData>
    <row r="1" spans="1:10" x14ac:dyDescent="0.25">
      <c r="A1" s="5" t="s">
        <v>77</v>
      </c>
      <c r="B1" s="32"/>
      <c r="E1" s="31" t="s">
        <v>81</v>
      </c>
      <c r="F1" s="6">
        <v>0</v>
      </c>
      <c r="G1" s="6">
        <v>1</v>
      </c>
      <c r="H1" s="6">
        <v>2</v>
      </c>
      <c r="I1" s="6">
        <v>3</v>
      </c>
      <c r="J1" s="7">
        <v>4</v>
      </c>
    </row>
    <row r="2" spans="1:10" x14ac:dyDescent="0.25">
      <c r="A2" s="8" t="s">
        <v>70</v>
      </c>
      <c r="B2" s="76">
        <v>3000</v>
      </c>
      <c r="E2" s="8" t="s">
        <v>69</v>
      </c>
      <c r="F2" s="42"/>
      <c r="G2" s="34">
        <f>B2*B3</f>
        <v>1350000</v>
      </c>
      <c r="H2" s="34">
        <f t="shared" ref="H2:J2" si="0">G2</f>
        <v>1350000</v>
      </c>
      <c r="I2" s="34">
        <f t="shared" si="0"/>
        <v>1350000</v>
      </c>
      <c r="J2" s="22">
        <f t="shared" si="0"/>
        <v>1350000</v>
      </c>
    </row>
    <row r="3" spans="1:10" x14ac:dyDescent="0.25">
      <c r="A3" s="8" t="s">
        <v>71</v>
      </c>
      <c r="B3" s="63">
        <v>450</v>
      </c>
      <c r="E3" s="8" t="s">
        <v>82</v>
      </c>
      <c r="F3" s="42"/>
      <c r="G3" s="34">
        <f>B4*B2</f>
        <v>870000</v>
      </c>
      <c r="H3" s="34">
        <f>G3</f>
        <v>870000</v>
      </c>
      <c r="I3" s="34">
        <f t="shared" ref="I3:J3" si="1">H3</f>
        <v>870000</v>
      </c>
      <c r="J3" s="22">
        <f t="shared" si="1"/>
        <v>870000</v>
      </c>
    </row>
    <row r="4" spans="1:10" x14ac:dyDescent="0.25">
      <c r="A4" s="8" t="s">
        <v>72</v>
      </c>
      <c r="B4" s="63">
        <v>290</v>
      </c>
      <c r="E4" s="8" t="s">
        <v>83</v>
      </c>
      <c r="F4" s="42"/>
      <c r="G4" s="34">
        <f>G2-G3</f>
        <v>480000</v>
      </c>
      <c r="H4" s="34">
        <f t="shared" ref="H4:J4" si="2">H2-H3</f>
        <v>480000</v>
      </c>
      <c r="I4" s="34">
        <f t="shared" si="2"/>
        <v>480000</v>
      </c>
      <c r="J4" s="22">
        <f t="shared" si="2"/>
        <v>480000</v>
      </c>
    </row>
    <row r="5" spans="1:10" x14ac:dyDescent="0.25">
      <c r="A5" s="8" t="s">
        <v>86</v>
      </c>
      <c r="B5" s="22">
        <v>175000</v>
      </c>
      <c r="E5" s="8" t="s">
        <v>84</v>
      </c>
      <c r="F5" s="42"/>
      <c r="G5" s="34">
        <f>B6</f>
        <v>100000</v>
      </c>
      <c r="H5" s="34">
        <f>G5</f>
        <v>100000</v>
      </c>
      <c r="I5" s="34">
        <f t="shared" ref="I5:J5" si="3">H5</f>
        <v>100000</v>
      </c>
      <c r="J5" s="22">
        <f t="shared" si="3"/>
        <v>100000</v>
      </c>
    </row>
    <row r="6" spans="1:10" x14ac:dyDescent="0.25">
      <c r="A6" s="8" t="s">
        <v>73</v>
      </c>
      <c r="B6" s="22">
        <v>100000</v>
      </c>
      <c r="E6" s="8" t="s">
        <v>85</v>
      </c>
      <c r="F6" s="42"/>
      <c r="G6" s="34">
        <f>B5</f>
        <v>175000</v>
      </c>
      <c r="H6" s="34">
        <f>G6</f>
        <v>175000</v>
      </c>
      <c r="I6" s="34">
        <f t="shared" ref="I6:J6" si="4">H6</f>
        <v>175000</v>
      </c>
      <c r="J6" s="22">
        <f t="shared" si="4"/>
        <v>175000</v>
      </c>
    </row>
    <row r="7" spans="1:10" x14ac:dyDescent="0.25">
      <c r="A7" s="8" t="s">
        <v>88</v>
      </c>
      <c r="B7" s="22">
        <v>0.34</v>
      </c>
      <c r="E7" s="8" t="s">
        <v>87</v>
      </c>
      <c r="F7" s="42"/>
      <c r="G7" s="34">
        <f>G4-G5-G6</f>
        <v>205000</v>
      </c>
      <c r="H7" s="34">
        <f>H4-H5-H6</f>
        <v>205000</v>
      </c>
      <c r="I7" s="34">
        <f>I4-I5-I6</f>
        <v>205000</v>
      </c>
      <c r="J7" s="22">
        <f>J4-J5-J6</f>
        <v>205000</v>
      </c>
    </row>
    <row r="8" spans="1:10" x14ac:dyDescent="0.25">
      <c r="A8" s="8" t="s">
        <v>74</v>
      </c>
      <c r="B8" s="22">
        <v>700000</v>
      </c>
      <c r="E8" s="8" t="s">
        <v>89</v>
      </c>
      <c r="F8" s="42"/>
      <c r="G8" s="34">
        <f>G7*B7</f>
        <v>69700</v>
      </c>
      <c r="H8" s="34">
        <f>G8</f>
        <v>69700</v>
      </c>
      <c r="I8" s="34">
        <f t="shared" ref="I8:J8" si="5">H8</f>
        <v>69700</v>
      </c>
      <c r="J8" s="22">
        <f t="shared" si="5"/>
        <v>69700</v>
      </c>
    </row>
    <row r="9" spans="1:10" x14ac:dyDescent="0.25">
      <c r="A9" s="8" t="s">
        <v>75</v>
      </c>
      <c r="B9" s="63" t="s">
        <v>76</v>
      </c>
      <c r="E9" s="8" t="s">
        <v>90</v>
      </c>
      <c r="F9" s="42"/>
      <c r="G9" s="34">
        <f>G7-G8</f>
        <v>135300</v>
      </c>
      <c r="H9" s="34">
        <f t="shared" ref="H9:J9" si="6">H7-H8</f>
        <v>135300</v>
      </c>
      <c r="I9" s="34">
        <f t="shared" si="6"/>
        <v>135300</v>
      </c>
      <c r="J9" s="22">
        <f t="shared" si="6"/>
        <v>135300</v>
      </c>
    </row>
    <row r="10" spans="1:10" x14ac:dyDescent="0.25">
      <c r="A10" s="8" t="s">
        <v>78</v>
      </c>
      <c r="B10" s="63" t="s">
        <v>79</v>
      </c>
      <c r="E10" s="8" t="s">
        <v>91</v>
      </c>
      <c r="F10" s="42"/>
      <c r="G10" s="34">
        <f>G6</f>
        <v>175000</v>
      </c>
      <c r="H10" s="34">
        <f t="shared" ref="H10:J10" si="7">H6</f>
        <v>175000</v>
      </c>
      <c r="I10" s="34">
        <f t="shared" si="7"/>
        <v>175000</v>
      </c>
      <c r="J10" s="22">
        <f t="shared" si="7"/>
        <v>175000</v>
      </c>
    </row>
    <row r="11" spans="1:10" ht="16.5" thickBot="1" x14ac:dyDescent="0.3">
      <c r="A11" s="11" t="s">
        <v>80</v>
      </c>
      <c r="B11" s="64">
        <v>0</v>
      </c>
      <c r="E11" s="11" t="s">
        <v>92</v>
      </c>
      <c r="F11" s="37">
        <f>B8*-1</f>
        <v>-700000</v>
      </c>
      <c r="G11" s="37">
        <f>G9+G10</f>
        <v>310300</v>
      </c>
      <c r="H11" s="37">
        <f t="shared" ref="H11:J11" si="8">H9+H10</f>
        <v>310300</v>
      </c>
      <c r="I11" s="37">
        <f t="shared" si="8"/>
        <v>310300</v>
      </c>
      <c r="J11" s="70">
        <f t="shared" si="8"/>
        <v>310300</v>
      </c>
    </row>
    <row r="12" spans="1:10" ht="16.5" thickBot="1" x14ac:dyDescent="0.3"/>
    <row r="13" spans="1:10" ht="16.5" thickBot="1" x14ac:dyDescent="0.3">
      <c r="E13" s="45" t="s">
        <v>93</v>
      </c>
      <c r="F13" s="90">
        <f>F11+NPV(0.12,G11:J11)</f>
        <v>242489.50225817342</v>
      </c>
    </row>
    <row r="15" spans="1:10" x14ac:dyDescent="0.25">
      <c r="A15" s="77" t="s">
        <v>94</v>
      </c>
      <c r="B15" s="47" t="s">
        <v>95</v>
      </c>
      <c r="C15" s="47" t="s">
        <v>96</v>
      </c>
    </row>
    <row r="16" spans="1:10" x14ac:dyDescent="0.25">
      <c r="A16" s="77" t="s">
        <v>70</v>
      </c>
      <c r="B16" s="78">
        <v>2200</v>
      </c>
      <c r="C16" s="78">
        <v>3200</v>
      </c>
    </row>
    <row r="17" spans="1:26" x14ac:dyDescent="0.25">
      <c r="A17" s="77" t="s">
        <v>71</v>
      </c>
      <c r="B17" s="78">
        <v>410</v>
      </c>
      <c r="C17" s="78">
        <v>470</v>
      </c>
    </row>
    <row r="18" spans="1:26" x14ac:dyDescent="0.25">
      <c r="A18" s="77" t="s">
        <v>97</v>
      </c>
      <c r="B18" s="78">
        <v>270</v>
      </c>
      <c r="C18" s="78">
        <v>300</v>
      </c>
    </row>
    <row r="19" spans="1:26" x14ac:dyDescent="0.25">
      <c r="A19" s="77" t="s">
        <v>98</v>
      </c>
      <c r="B19" s="78">
        <v>90000</v>
      </c>
      <c r="C19" s="78">
        <v>120000</v>
      </c>
    </row>
    <row r="20" spans="1:26" ht="16.5" thickBot="1" x14ac:dyDescent="0.3">
      <c r="Q20" s="2" t="s">
        <v>81</v>
      </c>
    </row>
    <row r="21" spans="1:26" x14ac:dyDescent="0.25">
      <c r="A21" s="49" t="s">
        <v>99</v>
      </c>
      <c r="B21" s="80" t="s">
        <v>70</v>
      </c>
      <c r="C21" s="80" t="s">
        <v>71</v>
      </c>
      <c r="D21" s="80" t="s">
        <v>97</v>
      </c>
      <c r="E21" s="51" t="s">
        <v>100</v>
      </c>
      <c r="G21" s="49" t="s">
        <v>69</v>
      </c>
      <c r="H21" s="84" t="s">
        <v>97</v>
      </c>
      <c r="I21" s="84" t="s">
        <v>101</v>
      </c>
      <c r="J21" s="84" t="s">
        <v>98</v>
      </c>
      <c r="K21" s="84" t="s">
        <v>86</v>
      </c>
      <c r="L21" s="84" t="s">
        <v>102</v>
      </c>
      <c r="M21" s="84" t="s">
        <v>88</v>
      </c>
      <c r="N21" s="84" t="s">
        <v>103</v>
      </c>
      <c r="O21" s="85" t="s">
        <v>104</v>
      </c>
      <c r="Q21" s="47">
        <v>0</v>
      </c>
      <c r="R21" s="47">
        <v>1</v>
      </c>
      <c r="S21" s="47">
        <v>2</v>
      </c>
      <c r="T21" s="47">
        <v>3</v>
      </c>
      <c r="U21" s="47">
        <v>4</v>
      </c>
      <c r="V21" s="47" t="s">
        <v>93</v>
      </c>
      <c r="W21" s="47" t="s">
        <v>107</v>
      </c>
    </row>
    <row r="22" spans="1:26" x14ac:dyDescent="0.25">
      <c r="A22" s="52">
        <v>1</v>
      </c>
      <c r="B22" s="57">
        <f ca="1">RANDBETWEEN(2200,3200)</f>
        <v>2515</v>
      </c>
      <c r="C22" s="78">
        <f ca="1">RANDBETWEEN(410,470)</f>
        <v>425</v>
      </c>
      <c r="D22" s="79">
        <f ca="1">RANDBETWEEN(270,300)</f>
        <v>283</v>
      </c>
      <c r="E22" s="81">
        <f ca="1">RANDBETWEEN(90000,120000)</f>
        <v>99885</v>
      </c>
      <c r="G22" s="88">
        <f ca="1">B22*C22</f>
        <v>1068875</v>
      </c>
      <c r="H22" s="78">
        <f ca="1">B22*D22</f>
        <v>711745</v>
      </c>
      <c r="I22" s="78">
        <f ca="1">G22-H22</f>
        <v>357130</v>
      </c>
      <c r="J22" s="78">
        <f ca="1">E22</f>
        <v>99885</v>
      </c>
      <c r="K22" s="78">
        <v>175000</v>
      </c>
      <c r="L22" s="78">
        <f ca="1">I22-J22-K22</f>
        <v>82245</v>
      </c>
      <c r="M22" s="78">
        <f ca="1">L22*0.34</f>
        <v>27963.300000000003</v>
      </c>
      <c r="N22" s="78">
        <f ca="1">L22-M22</f>
        <v>54281.7</v>
      </c>
      <c r="O22" s="81">
        <f ca="1">N22+K22</f>
        <v>229281.7</v>
      </c>
      <c r="Q22" s="78">
        <v>-700000</v>
      </c>
      <c r="R22" s="78">
        <f ca="1">O22</f>
        <v>229281.7</v>
      </c>
      <c r="S22" s="78">
        <f ca="1">R22</f>
        <v>229281.7</v>
      </c>
      <c r="T22" s="78">
        <f ca="1">S22</f>
        <v>229281.7</v>
      </c>
      <c r="U22" s="78">
        <f ca="1">T22</f>
        <v>229281.7</v>
      </c>
      <c r="V22" s="91">
        <f ca="1">Q22+NPV(0.12,R22:U22)</f>
        <v>-3591.3783116084523</v>
      </c>
      <c r="W22" s="47">
        <f ca="1">IF(V22&gt;=0,1,0)</f>
        <v>0</v>
      </c>
      <c r="Y22" s="77" t="s">
        <v>105</v>
      </c>
      <c r="Z22" s="47">
        <f ca="1">SUM(W22:W1021)</f>
        <v>779</v>
      </c>
    </row>
    <row r="23" spans="1:26" x14ac:dyDescent="0.25">
      <c r="A23" s="52">
        <v>2</v>
      </c>
      <c r="B23" s="57">
        <f t="shared" ref="B23:B86" ca="1" si="9">RANDBETWEEN(2200,3200)</f>
        <v>3168</v>
      </c>
      <c r="C23" s="78">
        <f t="shared" ref="C23:C86" ca="1" si="10">RANDBETWEEN(410,470)</f>
        <v>417</v>
      </c>
      <c r="D23" s="79">
        <f t="shared" ref="D23:D86" ca="1" si="11">RANDBETWEEN(270,300)</f>
        <v>280</v>
      </c>
      <c r="E23" s="81">
        <f t="shared" ref="E23:E86" ca="1" si="12">RANDBETWEEN(90000,120000)</f>
        <v>111783</v>
      </c>
      <c r="G23" s="88">
        <f t="shared" ref="G23:G86" ca="1" si="13">B23*C23</f>
        <v>1321056</v>
      </c>
      <c r="H23" s="78">
        <f t="shared" ref="H23:H86" ca="1" si="14">B23*D23</f>
        <v>887040</v>
      </c>
      <c r="I23" s="78">
        <f t="shared" ref="I23:I86" ca="1" si="15">G23-H23</f>
        <v>434016</v>
      </c>
      <c r="J23" s="78">
        <f t="shared" ref="J23:J86" ca="1" si="16">E23</f>
        <v>111783</v>
      </c>
      <c r="K23" s="78">
        <v>175000</v>
      </c>
      <c r="L23" s="78">
        <f t="shared" ref="L23:L86" ca="1" si="17">I23-J23-K23</f>
        <v>147233</v>
      </c>
      <c r="M23" s="78">
        <f t="shared" ref="M23:M86" ca="1" si="18">L23*0.34</f>
        <v>50059.22</v>
      </c>
      <c r="N23" s="78">
        <f t="shared" ref="N23:N86" ca="1" si="19">L23-M23</f>
        <v>97173.78</v>
      </c>
      <c r="O23" s="81">
        <f t="shared" ref="O23:O86" ca="1" si="20">N23+K23</f>
        <v>272173.78000000003</v>
      </c>
      <c r="Q23" s="78">
        <v>-700000</v>
      </c>
      <c r="R23" s="78">
        <f t="shared" ref="R23:R86" ca="1" si="21">O23</f>
        <v>272173.78000000003</v>
      </c>
      <c r="S23" s="78">
        <f t="shared" ref="S23:U86" ca="1" si="22">R23</f>
        <v>272173.78000000003</v>
      </c>
      <c r="T23" s="78">
        <f t="shared" ca="1" si="22"/>
        <v>272173.78000000003</v>
      </c>
      <c r="U23" s="78">
        <f t="shared" ca="1" si="22"/>
        <v>272173.78000000003</v>
      </c>
      <c r="V23" s="91">
        <f t="shared" ref="V23:V86" ca="1" si="23">Q23+NPV(0.12,R23:U23)</f>
        <v>126686.85285183904</v>
      </c>
      <c r="W23" s="47">
        <f t="shared" ref="W23:W86" ca="1" si="24">IF(V23&gt;=0,1,0)</f>
        <v>1</v>
      </c>
      <c r="Y23" s="77" t="s">
        <v>106</v>
      </c>
      <c r="Z23" s="47">
        <f ca="1">1000-Z22</f>
        <v>221</v>
      </c>
    </row>
    <row r="24" spans="1:26" x14ac:dyDescent="0.25">
      <c r="A24" s="52">
        <v>3</v>
      </c>
      <c r="B24" s="57">
        <f t="shared" ca="1" si="9"/>
        <v>2205</v>
      </c>
      <c r="C24" s="78">
        <f t="shared" ca="1" si="10"/>
        <v>448</v>
      </c>
      <c r="D24" s="79">
        <f t="shared" ca="1" si="11"/>
        <v>271</v>
      </c>
      <c r="E24" s="81">
        <f t="shared" ca="1" si="12"/>
        <v>97478</v>
      </c>
      <c r="G24" s="88">
        <f t="shared" ca="1" si="13"/>
        <v>987840</v>
      </c>
      <c r="H24" s="78">
        <f t="shared" ca="1" si="14"/>
        <v>597555</v>
      </c>
      <c r="I24" s="78">
        <f t="shared" ca="1" si="15"/>
        <v>390285</v>
      </c>
      <c r="J24" s="78">
        <f t="shared" ca="1" si="16"/>
        <v>97478</v>
      </c>
      <c r="K24" s="78">
        <v>175000</v>
      </c>
      <c r="L24" s="78">
        <f t="shared" ca="1" si="17"/>
        <v>117807</v>
      </c>
      <c r="M24" s="78">
        <f t="shared" ca="1" si="18"/>
        <v>40054.380000000005</v>
      </c>
      <c r="N24" s="78">
        <f t="shared" ca="1" si="19"/>
        <v>77752.62</v>
      </c>
      <c r="O24" s="81">
        <f t="shared" ca="1" si="20"/>
        <v>252752.62</v>
      </c>
      <c r="Q24" s="78">
        <v>-700000</v>
      </c>
      <c r="R24" s="78">
        <f t="shared" ca="1" si="21"/>
        <v>252752.62</v>
      </c>
      <c r="S24" s="78">
        <f t="shared" ca="1" si="22"/>
        <v>252752.62</v>
      </c>
      <c r="T24" s="78">
        <f t="shared" ca="1" si="22"/>
        <v>252752.62</v>
      </c>
      <c r="U24" s="78">
        <f t="shared" ca="1" si="22"/>
        <v>252752.62</v>
      </c>
      <c r="V24" s="91">
        <f t="shared" ca="1" si="23"/>
        <v>67698.005215112003</v>
      </c>
      <c r="W24" s="47">
        <f t="shared" ca="1" si="24"/>
        <v>1</v>
      </c>
      <c r="Y24" s="86" t="s">
        <v>108</v>
      </c>
      <c r="Z24" s="87">
        <f ca="1">Z22/1000</f>
        <v>0.77900000000000003</v>
      </c>
    </row>
    <row r="25" spans="1:26" x14ac:dyDescent="0.25">
      <c r="A25" s="52">
        <v>4</v>
      </c>
      <c r="B25" s="57">
        <f t="shared" ca="1" si="9"/>
        <v>2992</v>
      </c>
      <c r="C25" s="78">
        <f t="shared" ca="1" si="10"/>
        <v>461</v>
      </c>
      <c r="D25" s="79">
        <f t="shared" ca="1" si="11"/>
        <v>272</v>
      </c>
      <c r="E25" s="81">
        <f t="shared" ca="1" si="12"/>
        <v>111219</v>
      </c>
      <c r="G25" s="88">
        <f t="shared" ca="1" si="13"/>
        <v>1379312</v>
      </c>
      <c r="H25" s="78">
        <f t="shared" ca="1" si="14"/>
        <v>813824</v>
      </c>
      <c r="I25" s="78">
        <f t="shared" ca="1" si="15"/>
        <v>565488</v>
      </c>
      <c r="J25" s="78">
        <f t="shared" ca="1" si="16"/>
        <v>111219</v>
      </c>
      <c r="K25" s="78">
        <v>175000</v>
      </c>
      <c r="L25" s="78">
        <f t="shared" ca="1" si="17"/>
        <v>279269</v>
      </c>
      <c r="M25" s="78">
        <f t="shared" ca="1" si="18"/>
        <v>94951.46</v>
      </c>
      <c r="N25" s="78">
        <f t="shared" ca="1" si="19"/>
        <v>184317.53999999998</v>
      </c>
      <c r="O25" s="81">
        <f t="shared" ca="1" si="20"/>
        <v>359317.54</v>
      </c>
      <c r="Q25" s="78">
        <v>-700000</v>
      </c>
      <c r="R25" s="78">
        <f t="shared" ca="1" si="21"/>
        <v>359317.54</v>
      </c>
      <c r="S25" s="78">
        <f t="shared" ca="1" si="22"/>
        <v>359317.54</v>
      </c>
      <c r="T25" s="78">
        <f t="shared" ca="1" si="22"/>
        <v>359317.54</v>
      </c>
      <c r="U25" s="78">
        <f t="shared" ca="1" si="22"/>
        <v>359317.54</v>
      </c>
      <c r="V25" s="91">
        <f t="shared" ca="1" si="23"/>
        <v>391372.89535040711</v>
      </c>
      <c r="W25" s="47">
        <f t="shared" ca="1" si="24"/>
        <v>1</v>
      </c>
      <c r="Y25" s="86" t="s">
        <v>109</v>
      </c>
      <c r="Z25" s="87">
        <f ca="1">Z23/1000</f>
        <v>0.221</v>
      </c>
    </row>
    <row r="26" spans="1:26" x14ac:dyDescent="0.25">
      <c r="A26" s="52">
        <v>5</v>
      </c>
      <c r="B26" s="57">
        <f t="shared" ca="1" si="9"/>
        <v>2859</v>
      </c>
      <c r="C26" s="78">
        <f t="shared" ca="1" si="10"/>
        <v>470</v>
      </c>
      <c r="D26" s="79">
        <f t="shared" ca="1" si="11"/>
        <v>289</v>
      </c>
      <c r="E26" s="81">
        <f t="shared" ca="1" si="12"/>
        <v>108807</v>
      </c>
      <c r="G26" s="88">
        <f t="shared" ca="1" si="13"/>
        <v>1343730</v>
      </c>
      <c r="H26" s="78">
        <f t="shared" ca="1" si="14"/>
        <v>826251</v>
      </c>
      <c r="I26" s="78">
        <f t="shared" ca="1" si="15"/>
        <v>517479</v>
      </c>
      <c r="J26" s="78">
        <f t="shared" ca="1" si="16"/>
        <v>108807</v>
      </c>
      <c r="K26" s="78">
        <v>175000</v>
      </c>
      <c r="L26" s="78">
        <f t="shared" ca="1" si="17"/>
        <v>233672</v>
      </c>
      <c r="M26" s="78">
        <f t="shared" ca="1" si="18"/>
        <v>79448.48000000001</v>
      </c>
      <c r="N26" s="78">
        <f t="shared" ca="1" si="19"/>
        <v>154223.51999999999</v>
      </c>
      <c r="O26" s="81">
        <f t="shared" ca="1" si="20"/>
        <v>329223.52</v>
      </c>
      <c r="Q26" s="78">
        <v>-700000</v>
      </c>
      <c r="R26" s="78">
        <f t="shared" ca="1" si="21"/>
        <v>329223.52</v>
      </c>
      <c r="S26" s="78">
        <f t="shared" ca="1" si="22"/>
        <v>329223.52</v>
      </c>
      <c r="T26" s="78">
        <f t="shared" ca="1" si="22"/>
        <v>329223.52</v>
      </c>
      <c r="U26" s="78">
        <f t="shared" ca="1" si="22"/>
        <v>329223.52</v>
      </c>
      <c r="V26" s="91">
        <f t="shared" ca="1" si="23"/>
        <v>299966.84336604527</v>
      </c>
      <c r="W26" s="47">
        <f t="shared" ca="1" si="24"/>
        <v>1</v>
      </c>
    </row>
    <row r="27" spans="1:26" x14ac:dyDescent="0.25">
      <c r="A27" s="52">
        <v>6</v>
      </c>
      <c r="B27" s="57">
        <f t="shared" ca="1" si="9"/>
        <v>2538</v>
      </c>
      <c r="C27" s="78">
        <f t="shared" ca="1" si="10"/>
        <v>422</v>
      </c>
      <c r="D27" s="79">
        <f t="shared" ca="1" si="11"/>
        <v>300</v>
      </c>
      <c r="E27" s="81">
        <f t="shared" ca="1" si="12"/>
        <v>94260</v>
      </c>
      <c r="G27" s="88">
        <f t="shared" ca="1" si="13"/>
        <v>1071036</v>
      </c>
      <c r="H27" s="78">
        <f t="shared" ca="1" si="14"/>
        <v>761400</v>
      </c>
      <c r="I27" s="78">
        <f t="shared" ca="1" si="15"/>
        <v>309636</v>
      </c>
      <c r="J27" s="78">
        <f t="shared" ca="1" si="16"/>
        <v>94260</v>
      </c>
      <c r="K27" s="78">
        <v>175000</v>
      </c>
      <c r="L27" s="78">
        <f t="shared" ca="1" si="17"/>
        <v>40376</v>
      </c>
      <c r="M27" s="78">
        <f t="shared" ca="1" si="18"/>
        <v>13727.84</v>
      </c>
      <c r="N27" s="78">
        <f t="shared" ca="1" si="19"/>
        <v>26648.16</v>
      </c>
      <c r="O27" s="81">
        <f t="shared" ca="1" si="20"/>
        <v>201648.16</v>
      </c>
      <c r="Q27" s="78">
        <v>-700000</v>
      </c>
      <c r="R27" s="78">
        <f t="shared" ca="1" si="21"/>
        <v>201648.16</v>
      </c>
      <c r="S27" s="78">
        <f t="shared" ca="1" si="22"/>
        <v>201648.16</v>
      </c>
      <c r="T27" s="78">
        <f t="shared" ca="1" si="22"/>
        <v>201648.16</v>
      </c>
      <c r="U27" s="78">
        <f t="shared" ca="1" si="22"/>
        <v>201648.16</v>
      </c>
      <c r="V27" s="91">
        <f t="shared" ca="1" si="23"/>
        <v>-87524.09297558316</v>
      </c>
      <c r="W27" s="47">
        <f t="shared" ca="1" si="24"/>
        <v>0</v>
      </c>
    </row>
    <row r="28" spans="1:26" x14ac:dyDescent="0.25">
      <c r="A28" s="52">
        <v>7</v>
      </c>
      <c r="B28" s="57">
        <f t="shared" ca="1" si="9"/>
        <v>2958</v>
      </c>
      <c r="C28" s="78">
        <f t="shared" ca="1" si="10"/>
        <v>448</v>
      </c>
      <c r="D28" s="79">
        <f t="shared" ca="1" si="11"/>
        <v>289</v>
      </c>
      <c r="E28" s="81">
        <f t="shared" ca="1" si="12"/>
        <v>93976</v>
      </c>
      <c r="G28" s="88">
        <f t="shared" ca="1" si="13"/>
        <v>1325184</v>
      </c>
      <c r="H28" s="78">
        <f t="shared" ca="1" si="14"/>
        <v>854862</v>
      </c>
      <c r="I28" s="78">
        <f t="shared" ca="1" si="15"/>
        <v>470322</v>
      </c>
      <c r="J28" s="78">
        <f t="shared" ca="1" si="16"/>
        <v>93976</v>
      </c>
      <c r="K28" s="78">
        <v>175000</v>
      </c>
      <c r="L28" s="78">
        <f t="shared" ca="1" si="17"/>
        <v>201346</v>
      </c>
      <c r="M28" s="78">
        <f t="shared" ca="1" si="18"/>
        <v>68457.64</v>
      </c>
      <c r="N28" s="78">
        <f t="shared" ca="1" si="19"/>
        <v>132888.35999999999</v>
      </c>
      <c r="O28" s="81">
        <f t="shared" ca="1" si="20"/>
        <v>307888.36</v>
      </c>
      <c r="Q28" s="78">
        <v>-700000</v>
      </c>
      <c r="R28" s="78">
        <f t="shared" ca="1" si="21"/>
        <v>307888.36</v>
      </c>
      <c r="S28" s="78">
        <f t="shared" ca="1" si="22"/>
        <v>307888.36</v>
      </c>
      <c r="T28" s="78">
        <f t="shared" ca="1" si="22"/>
        <v>307888.36</v>
      </c>
      <c r="U28" s="78">
        <f t="shared" ca="1" si="22"/>
        <v>307888.36</v>
      </c>
      <c r="V28" s="91">
        <f t="shared" ca="1" si="23"/>
        <v>235164.50907987531</v>
      </c>
      <c r="W28" s="47">
        <f t="shared" ca="1" si="24"/>
        <v>1</v>
      </c>
    </row>
    <row r="29" spans="1:26" x14ac:dyDescent="0.25">
      <c r="A29" s="52">
        <v>8</v>
      </c>
      <c r="B29" s="57">
        <f t="shared" ca="1" si="9"/>
        <v>2529</v>
      </c>
      <c r="C29" s="78">
        <f t="shared" ca="1" si="10"/>
        <v>437</v>
      </c>
      <c r="D29" s="79">
        <f t="shared" ca="1" si="11"/>
        <v>279</v>
      </c>
      <c r="E29" s="81">
        <f t="shared" ca="1" si="12"/>
        <v>111850</v>
      </c>
      <c r="G29" s="88">
        <f t="shared" ca="1" si="13"/>
        <v>1105173</v>
      </c>
      <c r="H29" s="78">
        <f t="shared" ca="1" si="14"/>
        <v>705591</v>
      </c>
      <c r="I29" s="78">
        <f t="shared" ca="1" si="15"/>
        <v>399582</v>
      </c>
      <c r="J29" s="78">
        <f t="shared" ca="1" si="16"/>
        <v>111850</v>
      </c>
      <c r="K29" s="78">
        <v>175000</v>
      </c>
      <c r="L29" s="78">
        <f t="shared" ca="1" si="17"/>
        <v>112732</v>
      </c>
      <c r="M29" s="78">
        <f t="shared" ca="1" si="18"/>
        <v>38328.880000000005</v>
      </c>
      <c r="N29" s="78">
        <f t="shared" ca="1" si="19"/>
        <v>74403.12</v>
      </c>
      <c r="O29" s="81">
        <f t="shared" ca="1" si="20"/>
        <v>249403.12</v>
      </c>
      <c r="Q29" s="78">
        <v>-700000</v>
      </c>
      <c r="R29" s="78">
        <f t="shared" ca="1" si="21"/>
        <v>249403.12</v>
      </c>
      <c r="S29" s="78">
        <f t="shared" ca="1" si="22"/>
        <v>249403.12</v>
      </c>
      <c r="T29" s="78">
        <f t="shared" ca="1" si="22"/>
        <v>249403.12</v>
      </c>
      <c r="U29" s="78">
        <f t="shared" ca="1" si="22"/>
        <v>249403.12</v>
      </c>
      <c r="V29" s="91">
        <f t="shared" ca="1" si="23"/>
        <v>57524.403578586876</v>
      </c>
      <c r="W29" s="47">
        <f t="shared" ca="1" si="24"/>
        <v>1</v>
      </c>
    </row>
    <row r="30" spans="1:26" x14ac:dyDescent="0.25">
      <c r="A30" s="52">
        <v>9</v>
      </c>
      <c r="B30" s="57">
        <f t="shared" ca="1" si="9"/>
        <v>3109</v>
      </c>
      <c r="C30" s="78">
        <f t="shared" ca="1" si="10"/>
        <v>430</v>
      </c>
      <c r="D30" s="79">
        <f t="shared" ca="1" si="11"/>
        <v>276</v>
      </c>
      <c r="E30" s="81">
        <f t="shared" ca="1" si="12"/>
        <v>112852</v>
      </c>
      <c r="G30" s="88">
        <f t="shared" ca="1" si="13"/>
        <v>1336870</v>
      </c>
      <c r="H30" s="78">
        <f t="shared" ca="1" si="14"/>
        <v>858084</v>
      </c>
      <c r="I30" s="78">
        <f t="shared" ca="1" si="15"/>
        <v>478786</v>
      </c>
      <c r="J30" s="78">
        <f t="shared" ca="1" si="16"/>
        <v>112852</v>
      </c>
      <c r="K30" s="78">
        <v>175000</v>
      </c>
      <c r="L30" s="78">
        <f t="shared" ca="1" si="17"/>
        <v>190934</v>
      </c>
      <c r="M30" s="78">
        <f t="shared" ca="1" si="18"/>
        <v>64917.560000000005</v>
      </c>
      <c r="N30" s="78">
        <f t="shared" ca="1" si="19"/>
        <v>126016.44</v>
      </c>
      <c r="O30" s="81">
        <f t="shared" ca="1" si="20"/>
        <v>301016.44</v>
      </c>
      <c r="Q30" s="78">
        <v>-700000</v>
      </c>
      <c r="R30" s="78">
        <f t="shared" ca="1" si="21"/>
        <v>301016.44</v>
      </c>
      <c r="S30" s="78">
        <f t="shared" ca="1" si="22"/>
        <v>301016.44</v>
      </c>
      <c r="T30" s="78">
        <f t="shared" ca="1" si="22"/>
        <v>301016.44</v>
      </c>
      <c r="U30" s="78">
        <f t="shared" ca="1" si="22"/>
        <v>301016.44</v>
      </c>
      <c r="V30" s="91">
        <f t="shared" ca="1" si="23"/>
        <v>214292.08735780639</v>
      </c>
      <c r="W30" s="47">
        <f t="shared" ca="1" si="24"/>
        <v>1</v>
      </c>
    </row>
    <row r="31" spans="1:26" x14ac:dyDescent="0.25">
      <c r="A31" s="52">
        <v>10</v>
      </c>
      <c r="B31" s="57">
        <f t="shared" ca="1" si="9"/>
        <v>2659</v>
      </c>
      <c r="C31" s="78">
        <f t="shared" ca="1" si="10"/>
        <v>443</v>
      </c>
      <c r="D31" s="79">
        <f t="shared" ca="1" si="11"/>
        <v>292</v>
      </c>
      <c r="E31" s="81">
        <f t="shared" ca="1" si="12"/>
        <v>115754</v>
      </c>
      <c r="G31" s="88">
        <f t="shared" ca="1" si="13"/>
        <v>1177937</v>
      </c>
      <c r="H31" s="78">
        <f t="shared" ca="1" si="14"/>
        <v>776428</v>
      </c>
      <c r="I31" s="78">
        <f t="shared" ca="1" si="15"/>
        <v>401509</v>
      </c>
      <c r="J31" s="78">
        <f t="shared" ca="1" si="16"/>
        <v>115754</v>
      </c>
      <c r="K31" s="78">
        <v>175000</v>
      </c>
      <c r="L31" s="78">
        <f t="shared" ca="1" si="17"/>
        <v>110755</v>
      </c>
      <c r="M31" s="78">
        <f t="shared" ca="1" si="18"/>
        <v>37656.700000000004</v>
      </c>
      <c r="N31" s="78">
        <f t="shared" ca="1" si="19"/>
        <v>73098.299999999988</v>
      </c>
      <c r="O31" s="81">
        <f t="shared" ca="1" si="20"/>
        <v>248098.3</v>
      </c>
      <c r="Q31" s="78">
        <v>-700000</v>
      </c>
      <c r="R31" s="78">
        <f t="shared" ca="1" si="21"/>
        <v>248098.3</v>
      </c>
      <c r="S31" s="78">
        <f t="shared" ca="1" si="22"/>
        <v>248098.3</v>
      </c>
      <c r="T31" s="78">
        <f t="shared" ca="1" si="22"/>
        <v>248098.3</v>
      </c>
      <c r="U31" s="78">
        <f t="shared" ca="1" si="22"/>
        <v>248098.3</v>
      </c>
      <c r="V31" s="91">
        <f t="shared" ca="1" si="23"/>
        <v>53561.209404121852</v>
      </c>
      <c r="W31" s="47">
        <f t="shared" ca="1" si="24"/>
        <v>1</v>
      </c>
    </row>
    <row r="32" spans="1:26" x14ac:dyDescent="0.25">
      <c r="A32" s="52">
        <v>11</v>
      </c>
      <c r="B32" s="57">
        <f t="shared" ca="1" si="9"/>
        <v>2340</v>
      </c>
      <c r="C32" s="78">
        <f t="shared" ca="1" si="10"/>
        <v>435</v>
      </c>
      <c r="D32" s="79">
        <f t="shared" ca="1" si="11"/>
        <v>290</v>
      </c>
      <c r="E32" s="81">
        <f t="shared" ca="1" si="12"/>
        <v>113029</v>
      </c>
      <c r="G32" s="88">
        <f t="shared" ca="1" si="13"/>
        <v>1017900</v>
      </c>
      <c r="H32" s="78">
        <f t="shared" ca="1" si="14"/>
        <v>678600</v>
      </c>
      <c r="I32" s="78">
        <f t="shared" ca="1" si="15"/>
        <v>339300</v>
      </c>
      <c r="J32" s="78">
        <f t="shared" ca="1" si="16"/>
        <v>113029</v>
      </c>
      <c r="K32" s="78">
        <v>175000</v>
      </c>
      <c r="L32" s="78">
        <f t="shared" ca="1" si="17"/>
        <v>51271</v>
      </c>
      <c r="M32" s="78">
        <f t="shared" ca="1" si="18"/>
        <v>17432.140000000003</v>
      </c>
      <c r="N32" s="78">
        <f t="shared" ca="1" si="19"/>
        <v>33838.86</v>
      </c>
      <c r="O32" s="81">
        <f t="shared" ca="1" si="20"/>
        <v>208838.86</v>
      </c>
      <c r="Q32" s="78">
        <v>-700000</v>
      </c>
      <c r="R32" s="78">
        <f t="shared" ca="1" si="21"/>
        <v>208838.86</v>
      </c>
      <c r="S32" s="78">
        <f t="shared" ca="1" si="22"/>
        <v>208838.86</v>
      </c>
      <c r="T32" s="78">
        <f t="shared" ca="1" si="22"/>
        <v>208838.86</v>
      </c>
      <c r="U32" s="78">
        <f t="shared" ca="1" si="22"/>
        <v>208838.86</v>
      </c>
      <c r="V32" s="91">
        <f t="shared" ca="1" si="23"/>
        <v>-65683.425028796773</v>
      </c>
      <c r="W32" s="47">
        <f t="shared" ca="1" si="24"/>
        <v>0</v>
      </c>
    </row>
    <row r="33" spans="1:23" x14ac:dyDescent="0.25">
      <c r="A33" s="52">
        <v>12</v>
      </c>
      <c r="B33" s="57">
        <f t="shared" ca="1" si="9"/>
        <v>2732</v>
      </c>
      <c r="C33" s="78">
        <f t="shared" ca="1" si="10"/>
        <v>464</v>
      </c>
      <c r="D33" s="79">
        <f t="shared" ca="1" si="11"/>
        <v>295</v>
      </c>
      <c r="E33" s="81">
        <f t="shared" ca="1" si="12"/>
        <v>108710</v>
      </c>
      <c r="G33" s="88">
        <f t="shared" ca="1" si="13"/>
        <v>1267648</v>
      </c>
      <c r="H33" s="78">
        <f t="shared" ca="1" si="14"/>
        <v>805940</v>
      </c>
      <c r="I33" s="78">
        <f t="shared" ca="1" si="15"/>
        <v>461708</v>
      </c>
      <c r="J33" s="78">
        <f t="shared" ca="1" si="16"/>
        <v>108710</v>
      </c>
      <c r="K33" s="78">
        <v>175000</v>
      </c>
      <c r="L33" s="78">
        <f t="shared" ca="1" si="17"/>
        <v>177998</v>
      </c>
      <c r="M33" s="78">
        <f t="shared" ca="1" si="18"/>
        <v>60519.320000000007</v>
      </c>
      <c r="N33" s="78">
        <f t="shared" ca="1" si="19"/>
        <v>117478.68</v>
      </c>
      <c r="O33" s="81">
        <f t="shared" ca="1" si="20"/>
        <v>292478.68</v>
      </c>
      <c r="Q33" s="78">
        <v>-700000</v>
      </c>
      <c r="R33" s="78">
        <f t="shared" ca="1" si="21"/>
        <v>292478.68</v>
      </c>
      <c r="S33" s="78">
        <f t="shared" ca="1" si="22"/>
        <v>292478.68</v>
      </c>
      <c r="T33" s="78">
        <f t="shared" ca="1" si="22"/>
        <v>292478.68</v>
      </c>
      <c r="U33" s="78">
        <f t="shared" ca="1" si="22"/>
        <v>292478.68</v>
      </c>
      <c r="V33" s="91">
        <f t="shared" ca="1" si="23"/>
        <v>188359.92760015337</v>
      </c>
      <c r="W33" s="47">
        <f t="shared" ca="1" si="24"/>
        <v>1</v>
      </c>
    </row>
    <row r="34" spans="1:23" x14ac:dyDescent="0.25">
      <c r="A34" s="52">
        <v>13</v>
      </c>
      <c r="B34" s="57">
        <f t="shared" ca="1" si="9"/>
        <v>2405</v>
      </c>
      <c r="C34" s="78">
        <f t="shared" ca="1" si="10"/>
        <v>439</v>
      </c>
      <c r="D34" s="79">
        <f t="shared" ca="1" si="11"/>
        <v>273</v>
      </c>
      <c r="E34" s="81">
        <f t="shared" ca="1" si="12"/>
        <v>106290</v>
      </c>
      <c r="G34" s="88">
        <f t="shared" ca="1" si="13"/>
        <v>1055795</v>
      </c>
      <c r="H34" s="78">
        <f t="shared" ca="1" si="14"/>
        <v>656565</v>
      </c>
      <c r="I34" s="78">
        <f t="shared" ca="1" si="15"/>
        <v>399230</v>
      </c>
      <c r="J34" s="78">
        <f t="shared" ca="1" si="16"/>
        <v>106290</v>
      </c>
      <c r="K34" s="78">
        <v>175000</v>
      </c>
      <c r="L34" s="78">
        <f t="shared" ca="1" si="17"/>
        <v>117940</v>
      </c>
      <c r="M34" s="78">
        <f t="shared" ca="1" si="18"/>
        <v>40099.600000000006</v>
      </c>
      <c r="N34" s="78">
        <f t="shared" ca="1" si="19"/>
        <v>77840.399999999994</v>
      </c>
      <c r="O34" s="81">
        <f t="shared" ca="1" si="20"/>
        <v>252840.4</v>
      </c>
      <c r="Q34" s="78">
        <v>-700000</v>
      </c>
      <c r="R34" s="78">
        <f t="shared" ca="1" si="21"/>
        <v>252840.4</v>
      </c>
      <c r="S34" s="78">
        <f t="shared" ca="1" si="22"/>
        <v>252840.4</v>
      </c>
      <c r="T34" s="78">
        <f t="shared" ca="1" si="22"/>
        <v>252840.4</v>
      </c>
      <c r="U34" s="78">
        <f t="shared" ca="1" si="22"/>
        <v>252840.4</v>
      </c>
      <c r="V34" s="91">
        <f t="shared" ca="1" si="23"/>
        <v>67964.623740758863</v>
      </c>
      <c r="W34" s="47">
        <f t="shared" ca="1" si="24"/>
        <v>1</v>
      </c>
    </row>
    <row r="35" spans="1:23" x14ac:dyDescent="0.25">
      <c r="A35" s="52">
        <v>14</v>
      </c>
      <c r="B35" s="57">
        <f t="shared" ca="1" si="9"/>
        <v>3111</v>
      </c>
      <c r="C35" s="78">
        <f t="shared" ca="1" si="10"/>
        <v>412</v>
      </c>
      <c r="D35" s="79">
        <f t="shared" ca="1" si="11"/>
        <v>284</v>
      </c>
      <c r="E35" s="81">
        <f t="shared" ca="1" si="12"/>
        <v>107020</v>
      </c>
      <c r="G35" s="88">
        <f t="shared" ca="1" si="13"/>
        <v>1281732</v>
      </c>
      <c r="H35" s="78">
        <f t="shared" ca="1" si="14"/>
        <v>883524</v>
      </c>
      <c r="I35" s="78">
        <f t="shared" ca="1" si="15"/>
        <v>398208</v>
      </c>
      <c r="J35" s="78">
        <f t="shared" ca="1" si="16"/>
        <v>107020</v>
      </c>
      <c r="K35" s="78">
        <v>175000</v>
      </c>
      <c r="L35" s="78">
        <f t="shared" ca="1" si="17"/>
        <v>116188</v>
      </c>
      <c r="M35" s="78">
        <f t="shared" ca="1" si="18"/>
        <v>39503.920000000006</v>
      </c>
      <c r="N35" s="78">
        <f t="shared" ca="1" si="19"/>
        <v>76684.079999999987</v>
      </c>
      <c r="O35" s="81">
        <f t="shared" ca="1" si="20"/>
        <v>251684.08</v>
      </c>
      <c r="Q35" s="78">
        <v>-700000</v>
      </c>
      <c r="R35" s="78">
        <f t="shared" ca="1" si="21"/>
        <v>251684.08</v>
      </c>
      <c r="S35" s="78">
        <f t="shared" ca="1" si="22"/>
        <v>251684.08</v>
      </c>
      <c r="T35" s="78">
        <f t="shared" ca="1" si="22"/>
        <v>251684.08</v>
      </c>
      <c r="U35" s="78">
        <f t="shared" ca="1" si="22"/>
        <v>251684.08</v>
      </c>
      <c r="V35" s="91">
        <f t="shared" ca="1" si="23"/>
        <v>64452.475944267935</v>
      </c>
      <c r="W35" s="47">
        <f t="shared" ca="1" si="24"/>
        <v>1</v>
      </c>
    </row>
    <row r="36" spans="1:23" x14ac:dyDescent="0.25">
      <c r="A36" s="52">
        <v>15</v>
      </c>
      <c r="B36" s="57">
        <f t="shared" ca="1" si="9"/>
        <v>2808</v>
      </c>
      <c r="C36" s="78">
        <f t="shared" ca="1" si="10"/>
        <v>431</v>
      </c>
      <c r="D36" s="79">
        <f t="shared" ca="1" si="11"/>
        <v>280</v>
      </c>
      <c r="E36" s="81">
        <f t="shared" ca="1" si="12"/>
        <v>101997</v>
      </c>
      <c r="G36" s="88">
        <f t="shared" ca="1" si="13"/>
        <v>1210248</v>
      </c>
      <c r="H36" s="78">
        <f t="shared" ca="1" si="14"/>
        <v>786240</v>
      </c>
      <c r="I36" s="78">
        <f t="shared" ca="1" si="15"/>
        <v>424008</v>
      </c>
      <c r="J36" s="78">
        <f t="shared" ca="1" si="16"/>
        <v>101997</v>
      </c>
      <c r="K36" s="78">
        <v>175000</v>
      </c>
      <c r="L36" s="78">
        <f t="shared" ca="1" si="17"/>
        <v>147011</v>
      </c>
      <c r="M36" s="78">
        <f t="shared" ca="1" si="18"/>
        <v>49983.740000000005</v>
      </c>
      <c r="N36" s="78">
        <f t="shared" ca="1" si="19"/>
        <v>97027.26</v>
      </c>
      <c r="O36" s="81">
        <f t="shared" ca="1" si="20"/>
        <v>272027.26</v>
      </c>
      <c r="Q36" s="78">
        <v>-700000</v>
      </c>
      <c r="R36" s="78">
        <f t="shared" ca="1" si="21"/>
        <v>272027.26</v>
      </c>
      <c r="S36" s="78">
        <f t="shared" ca="1" si="22"/>
        <v>272027.26</v>
      </c>
      <c r="T36" s="78">
        <f t="shared" ca="1" si="22"/>
        <v>272027.26</v>
      </c>
      <c r="U36" s="78">
        <f t="shared" ca="1" si="22"/>
        <v>272027.26</v>
      </c>
      <c r="V36" s="91">
        <f t="shared" ca="1" si="23"/>
        <v>126241.82042557118</v>
      </c>
      <c r="W36" s="47">
        <f t="shared" ca="1" si="24"/>
        <v>1</v>
      </c>
    </row>
    <row r="37" spans="1:23" x14ac:dyDescent="0.25">
      <c r="A37" s="52">
        <v>16</v>
      </c>
      <c r="B37" s="57">
        <f t="shared" ca="1" si="9"/>
        <v>2632</v>
      </c>
      <c r="C37" s="78">
        <f t="shared" ca="1" si="10"/>
        <v>413</v>
      </c>
      <c r="D37" s="79">
        <f t="shared" ca="1" si="11"/>
        <v>280</v>
      </c>
      <c r="E37" s="81">
        <f t="shared" ca="1" si="12"/>
        <v>117610</v>
      </c>
      <c r="G37" s="88">
        <f t="shared" ca="1" si="13"/>
        <v>1087016</v>
      </c>
      <c r="H37" s="78">
        <f t="shared" ca="1" si="14"/>
        <v>736960</v>
      </c>
      <c r="I37" s="78">
        <f t="shared" ca="1" si="15"/>
        <v>350056</v>
      </c>
      <c r="J37" s="78">
        <f t="shared" ca="1" si="16"/>
        <v>117610</v>
      </c>
      <c r="K37" s="78">
        <v>175000</v>
      </c>
      <c r="L37" s="78">
        <f t="shared" ca="1" si="17"/>
        <v>57446</v>
      </c>
      <c r="M37" s="78">
        <f t="shared" ca="1" si="18"/>
        <v>19531.640000000003</v>
      </c>
      <c r="N37" s="78">
        <f t="shared" ca="1" si="19"/>
        <v>37914.36</v>
      </c>
      <c r="O37" s="81">
        <f t="shared" ca="1" si="20"/>
        <v>212914.36</v>
      </c>
      <c r="Q37" s="78">
        <v>-700000</v>
      </c>
      <c r="R37" s="78">
        <f t="shared" ca="1" si="21"/>
        <v>212914.36</v>
      </c>
      <c r="S37" s="78">
        <f t="shared" ca="1" si="22"/>
        <v>212914.36</v>
      </c>
      <c r="T37" s="78">
        <f t="shared" ca="1" si="22"/>
        <v>212914.36</v>
      </c>
      <c r="U37" s="78">
        <f t="shared" ca="1" si="22"/>
        <v>212914.36</v>
      </c>
      <c r="V37" s="91">
        <f t="shared" ca="1" si="23"/>
        <v>-53304.707766620908</v>
      </c>
      <c r="W37" s="47">
        <f t="shared" ca="1" si="24"/>
        <v>0</v>
      </c>
    </row>
    <row r="38" spans="1:23" x14ac:dyDescent="0.25">
      <c r="A38" s="52">
        <v>17</v>
      </c>
      <c r="B38" s="57">
        <f t="shared" ca="1" si="9"/>
        <v>2525</v>
      </c>
      <c r="C38" s="78">
        <f t="shared" ca="1" si="10"/>
        <v>427</v>
      </c>
      <c r="D38" s="79">
        <f t="shared" ca="1" si="11"/>
        <v>278</v>
      </c>
      <c r="E38" s="81">
        <f t="shared" ca="1" si="12"/>
        <v>93228</v>
      </c>
      <c r="G38" s="88">
        <f t="shared" ca="1" si="13"/>
        <v>1078175</v>
      </c>
      <c r="H38" s="78">
        <f t="shared" ca="1" si="14"/>
        <v>701950</v>
      </c>
      <c r="I38" s="78">
        <f t="shared" ca="1" si="15"/>
        <v>376225</v>
      </c>
      <c r="J38" s="78">
        <f t="shared" ca="1" si="16"/>
        <v>93228</v>
      </c>
      <c r="K38" s="78">
        <v>175000</v>
      </c>
      <c r="L38" s="78">
        <f t="shared" ca="1" si="17"/>
        <v>107997</v>
      </c>
      <c r="M38" s="78">
        <f t="shared" ca="1" si="18"/>
        <v>36718.980000000003</v>
      </c>
      <c r="N38" s="78">
        <f t="shared" ca="1" si="19"/>
        <v>71278.01999999999</v>
      </c>
      <c r="O38" s="81">
        <f t="shared" ca="1" si="20"/>
        <v>246278.02</v>
      </c>
      <c r="Q38" s="78">
        <v>-700000</v>
      </c>
      <c r="R38" s="78">
        <f t="shared" ca="1" si="21"/>
        <v>246278.02</v>
      </c>
      <c r="S38" s="78">
        <f t="shared" ca="1" si="22"/>
        <v>246278.02</v>
      </c>
      <c r="T38" s="78">
        <f t="shared" ca="1" si="22"/>
        <v>246278.02</v>
      </c>
      <c r="U38" s="78">
        <f t="shared" ca="1" si="22"/>
        <v>246278.02</v>
      </c>
      <c r="V38" s="91">
        <f t="shared" ca="1" si="23"/>
        <v>48032.383135444601</v>
      </c>
      <c r="W38" s="47">
        <f t="shared" ca="1" si="24"/>
        <v>1</v>
      </c>
    </row>
    <row r="39" spans="1:23" x14ac:dyDescent="0.25">
      <c r="A39" s="52">
        <v>18</v>
      </c>
      <c r="B39" s="57">
        <f t="shared" ca="1" si="9"/>
        <v>3092</v>
      </c>
      <c r="C39" s="78">
        <f t="shared" ca="1" si="10"/>
        <v>463</v>
      </c>
      <c r="D39" s="79">
        <f t="shared" ca="1" si="11"/>
        <v>274</v>
      </c>
      <c r="E39" s="81">
        <f t="shared" ca="1" si="12"/>
        <v>105218</v>
      </c>
      <c r="G39" s="88">
        <f t="shared" ca="1" si="13"/>
        <v>1431596</v>
      </c>
      <c r="H39" s="78">
        <f t="shared" ca="1" si="14"/>
        <v>847208</v>
      </c>
      <c r="I39" s="78">
        <f t="shared" ca="1" si="15"/>
        <v>584388</v>
      </c>
      <c r="J39" s="78">
        <f t="shared" ca="1" si="16"/>
        <v>105218</v>
      </c>
      <c r="K39" s="78">
        <v>175000</v>
      </c>
      <c r="L39" s="78">
        <f t="shared" ca="1" si="17"/>
        <v>304170</v>
      </c>
      <c r="M39" s="78">
        <f t="shared" ca="1" si="18"/>
        <v>103417.8</v>
      </c>
      <c r="N39" s="78">
        <f t="shared" ca="1" si="19"/>
        <v>200752.2</v>
      </c>
      <c r="O39" s="81">
        <f t="shared" ca="1" si="20"/>
        <v>375752.2</v>
      </c>
      <c r="Q39" s="78">
        <v>-700000</v>
      </c>
      <c r="R39" s="78">
        <f t="shared" ca="1" si="21"/>
        <v>375752.2</v>
      </c>
      <c r="S39" s="78">
        <f t="shared" ca="1" si="22"/>
        <v>375752.2</v>
      </c>
      <c r="T39" s="78">
        <f t="shared" ca="1" si="22"/>
        <v>375752.2</v>
      </c>
      <c r="U39" s="78">
        <f t="shared" ca="1" si="22"/>
        <v>375752.2</v>
      </c>
      <c r="V39" s="91">
        <f t="shared" ca="1" si="23"/>
        <v>441290.69916343433</v>
      </c>
      <c r="W39" s="47">
        <f t="shared" ca="1" si="24"/>
        <v>1</v>
      </c>
    </row>
    <row r="40" spans="1:23" x14ac:dyDescent="0.25">
      <c r="A40" s="52">
        <v>19</v>
      </c>
      <c r="B40" s="57">
        <f t="shared" ca="1" si="9"/>
        <v>3055</v>
      </c>
      <c r="C40" s="78">
        <f t="shared" ca="1" si="10"/>
        <v>466</v>
      </c>
      <c r="D40" s="79">
        <f t="shared" ca="1" si="11"/>
        <v>270</v>
      </c>
      <c r="E40" s="81">
        <f t="shared" ca="1" si="12"/>
        <v>115145</v>
      </c>
      <c r="G40" s="88">
        <f t="shared" ca="1" si="13"/>
        <v>1423630</v>
      </c>
      <c r="H40" s="78">
        <f t="shared" ca="1" si="14"/>
        <v>824850</v>
      </c>
      <c r="I40" s="78">
        <f t="shared" ca="1" si="15"/>
        <v>598780</v>
      </c>
      <c r="J40" s="78">
        <f t="shared" ca="1" si="16"/>
        <v>115145</v>
      </c>
      <c r="K40" s="78">
        <v>175000</v>
      </c>
      <c r="L40" s="78">
        <f t="shared" ca="1" si="17"/>
        <v>308635</v>
      </c>
      <c r="M40" s="78">
        <f t="shared" ca="1" si="18"/>
        <v>104935.90000000001</v>
      </c>
      <c r="N40" s="78">
        <f t="shared" ca="1" si="19"/>
        <v>203699.09999999998</v>
      </c>
      <c r="O40" s="81">
        <f t="shared" ca="1" si="20"/>
        <v>378699.1</v>
      </c>
      <c r="Q40" s="78">
        <v>-700000</v>
      </c>
      <c r="R40" s="78">
        <f t="shared" ca="1" si="21"/>
        <v>378699.1</v>
      </c>
      <c r="S40" s="78">
        <f t="shared" ca="1" si="22"/>
        <v>378699.1</v>
      </c>
      <c r="T40" s="78">
        <f t="shared" ca="1" si="22"/>
        <v>378699.1</v>
      </c>
      <c r="U40" s="78">
        <f t="shared" ca="1" si="22"/>
        <v>378699.1</v>
      </c>
      <c r="V40" s="91">
        <f t="shared" ca="1" si="23"/>
        <v>450241.46395300748</v>
      </c>
      <c r="W40" s="47">
        <f t="shared" ca="1" si="24"/>
        <v>1</v>
      </c>
    </row>
    <row r="41" spans="1:23" x14ac:dyDescent="0.25">
      <c r="A41" s="52">
        <v>20</v>
      </c>
      <c r="B41" s="57">
        <f t="shared" ca="1" si="9"/>
        <v>3025</v>
      </c>
      <c r="C41" s="78">
        <f t="shared" ca="1" si="10"/>
        <v>417</v>
      </c>
      <c r="D41" s="79">
        <f t="shared" ca="1" si="11"/>
        <v>289</v>
      </c>
      <c r="E41" s="81">
        <f t="shared" ca="1" si="12"/>
        <v>113570</v>
      </c>
      <c r="G41" s="88">
        <f t="shared" ca="1" si="13"/>
        <v>1261425</v>
      </c>
      <c r="H41" s="78">
        <f t="shared" ca="1" si="14"/>
        <v>874225</v>
      </c>
      <c r="I41" s="78">
        <f t="shared" ca="1" si="15"/>
        <v>387200</v>
      </c>
      <c r="J41" s="78">
        <f t="shared" ca="1" si="16"/>
        <v>113570</v>
      </c>
      <c r="K41" s="78">
        <v>175000</v>
      </c>
      <c r="L41" s="78">
        <f t="shared" ca="1" si="17"/>
        <v>98630</v>
      </c>
      <c r="M41" s="78">
        <f t="shared" ca="1" si="18"/>
        <v>33534.200000000004</v>
      </c>
      <c r="N41" s="78">
        <f t="shared" ca="1" si="19"/>
        <v>65095.799999999996</v>
      </c>
      <c r="O41" s="81">
        <f t="shared" ca="1" si="20"/>
        <v>240095.8</v>
      </c>
      <c r="Q41" s="78">
        <v>-700000</v>
      </c>
      <c r="R41" s="78">
        <f t="shared" ca="1" si="21"/>
        <v>240095.8</v>
      </c>
      <c r="S41" s="78">
        <f t="shared" ca="1" si="22"/>
        <v>240095.8</v>
      </c>
      <c r="T41" s="78">
        <f t="shared" ca="1" si="22"/>
        <v>240095.8</v>
      </c>
      <c r="U41" s="78">
        <f t="shared" ca="1" si="22"/>
        <v>240095.8</v>
      </c>
      <c r="V41" s="91">
        <f t="shared" ca="1" si="23"/>
        <v>29254.821257743868</v>
      </c>
      <c r="W41" s="47">
        <f t="shared" ca="1" si="24"/>
        <v>1</v>
      </c>
    </row>
    <row r="42" spans="1:23" x14ac:dyDescent="0.25">
      <c r="A42" s="52">
        <v>21</v>
      </c>
      <c r="B42" s="57">
        <f t="shared" ca="1" si="9"/>
        <v>2959</v>
      </c>
      <c r="C42" s="78">
        <f t="shared" ca="1" si="10"/>
        <v>440</v>
      </c>
      <c r="D42" s="79">
        <f t="shared" ca="1" si="11"/>
        <v>289</v>
      </c>
      <c r="E42" s="81">
        <f t="shared" ca="1" si="12"/>
        <v>95278</v>
      </c>
      <c r="G42" s="88">
        <f t="shared" ca="1" si="13"/>
        <v>1301960</v>
      </c>
      <c r="H42" s="78">
        <f t="shared" ca="1" si="14"/>
        <v>855151</v>
      </c>
      <c r="I42" s="78">
        <f t="shared" ca="1" si="15"/>
        <v>446809</v>
      </c>
      <c r="J42" s="78">
        <f t="shared" ca="1" si="16"/>
        <v>95278</v>
      </c>
      <c r="K42" s="78">
        <v>175000</v>
      </c>
      <c r="L42" s="78">
        <f t="shared" ca="1" si="17"/>
        <v>176531</v>
      </c>
      <c r="M42" s="78">
        <f t="shared" ca="1" si="18"/>
        <v>60020.54</v>
      </c>
      <c r="N42" s="78">
        <f t="shared" ca="1" si="19"/>
        <v>116510.45999999999</v>
      </c>
      <c r="O42" s="81">
        <f t="shared" ca="1" si="20"/>
        <v>291510.45999999996</v>
      </c>
      <c r="Q42" s="78">
        <v>-700000</v>
      </c>
      <c r="R42" s="78">
        <f t="shared" ca="1" si="21"/>
        <v>291510.45999999996</v>
      </c>
      <c r="S42" s="78">
        <f t="shared" ca="1" si="22"/>
        <v>291510.45999999996</v>
      </c>
      <c r="T42" s="78">
        <f t="shared" ca="1" si="22"/>
        <v>291510.45999999996</v>
      </c>
      <c r="U42" s="78">
        <f t="shared" ca="1" si="22"/>
        <v>291510.45999999996</v>
      </c>
      <c r="V42" s="91">
        <f t="shared" ca="1" si="23"/>
        <v>185419.10521576263</v>
      </c>
      <c r="W42" s="47">
        <f t="shared" ca="1" si="24"/>
        <v>1</v>
      </c>
    </row>
    <row r="43" spans="1:23" x14ac:dyDescent="0.25">
      <c r="A43" s="52">
        <v>22</v>
      </c>
      <c r="B43" s="57">
        <f t="shared" ca="1" si="9"/>
        <v>2329</v>
      </c>
      <c r="C43" s="78">
        <f t="shared" ca="1" si="10"/>
        <v>416</v>
      </c>
      <c r="D43" s="79">
        <f t="shared" ca="1" si="11"/>
        <v>294</v>
      </c>
      <c r="E43" s="81">
        <f t="shared" ca="1" si="12"/>
        <v>109774</v>
      </c>
      <c r="G43" s="88">
        <f t="shared" ca="1" si="13"/>
        <v>968864</v>
      </c>
      <c r="H43" s="78">
        <f t="shared" ca="1" si="14"/>
        <v>684726</v>
      </c>
      <c r="I43" s="78">
        <f t="shared" ca="1" si="15"/>
        <v>284138</v>
      </c>
      <c r="J43" s="78">
        <f t="shared" ca="1" si="16"/>
        <v>109774</v>
      </c>
      <c r="K43" s="78">
        <v>175000</v>
      </c>
      <c r="L43" s="78">
        <f t="shared" ca="1" si="17"/>
        <v>-636</v>
      </c>
      <c r="M43" s="78">
        <f t="shared" ca="1" si="18"/>
        <v>-216.24</v>
      </c>
      <c r="N43" s="78">
        <f t="shared" ca="1" si="19"/>
        <v>-419.76</v>
      </c>
      <c r="O43" s="81">
        <f t="shared" ca="1" si="20"/>
        <v>174580.24</v>
      </c>
      <c r="Q43" s="78">
        <v>-700000</v>
      </c>
      <c r="R43" s="78">
        <f t="shared" ca="1" si="21"/>
        <v>174580.24</v>
      </c>
      <c r="S43" s="78">
        <f t="shared" ca="1" si="22"/>
        <v>174580.24</v>
      </c>
      <c r="T43" s="78">
        <f t="shared" ca="1" si="22"/>
        <v>174580.24</v>
      </c>
      <c r="U43" s="78">
        <f t="shared" ca="1" si="22"/>
        <v>174580.24</v>
      </c>
      <c r="V43" s="91">
        <f t="shared" ca="1" si="23"/>
        <v>-169738.82210211898</v>
      </c>
      <c r="W43" s="47">
        <f t="shared" ca="1" si="24"/>
        <v>0</v>
      </c>
    </row>
    <row r="44" spans="1:23" x14ac:dyDescent="0.25">
      <c r="A44" s="52">
        <v>23</v>
      </c>
      <c r="B44" s="57">
        <f t="shared" ca="1" si="9"/>
        <v>2422</v>
      </c>
      <c r="C44" s="78">
        <f t="shared" ca="1" si="10"/>
        <v>414</v>
      </c>
      <c r="D44" s="79">
        <f t="shared" ca="1" si="11"/>
        <v>282</v>
      </c>
      <c r="E44" s="81">
        <f t="shared" ca="1" si="12"/>
        <v>100438</v>
      </c>
      <c r="G44" s="88">
        <f t="shared" ca="1" si="13"/>
        <v>1002708</v>
      </c>
      <c r="H44" s="78">
        <f t="shared" ca="1" si="14"/>
        <v>683004</v>
      </c>
      <c r="I44" s="78">
        <f t="shared" ca="1" si="15"/>
        <v>319704</v>
      </c>
      <c r="J44" s="78">
        <f t="shared" ca="1" si="16"/>
        <v>100438</v>
      </c>
      <c r="K44" s="78">
        <v>175000</v>
      </c>
      <c r="L44" s="78">
        <f t="shared" ca="1" si="17"/>
        <v>44266</v>
      </c>
      <c r="M44" s="78">
        <f t="shared" ca="1" si="18"/>
        <v>15050.44</v>
      </c>
      <c r="N44" s="78">
        <f t="shared" ca="1" si="19"/>
        <v>29215.559999999998</v>
      </c>
      <c r="O44" s="81">
        <f t="shared" ca="1" si="20"/>
        <v>204215.56</v>
      </c>
      <c r="Q44" s="78">
        <v>-700000</v>
      </c>
      <c r="R44" s="78">
        <f t="shared" ca="1" si="21"/>
        <v>204215.56</v>
      </c>
      <c r="S44" s="78">
        <f t="shared" ca="1" si="22"/>
        <v>204215.56</v>
      </c>
      <c r="T44" s="78">
        <f t="shared" ca="1" si="22"/>
        <v>204215.56</v>
      </c>
      <c r="U44" s="78">
        <f t="shared" ca="1" si="22"/>
        <v>204215.56</v>
      </c>
      <c r="V44" s="91">
        <f t="shared" ca="1" si="23"/>
        <v>-79726.002263054601</v>
      </c>
      <c r="W44" s="47">
        <f t="shared" ca="1" si="24"/>
        <v>0</v>
      </c>
    </row>
    <row r="45" spans="1:23" x14ac:dyDescent="0.25">
      <c r="A45" s="52">
        <v>24</v>
      </c>
      <c r="B45" s="57">
        <f t="shared" ca="1" si="9"/>
        <v>2812</v>
      </c>
      <c r="C45" s="78">
        <f t="shared" ca="1" si="10"/>
        <v>452</v>
      </c>
      <c r="D45" s="79">
        <f t="shared" ca="1" si="11"/>
        <v>289</v>
      </c>
      <c r="E45" s="81">
        <f t="shared" ca="1" si="12"/>
        <v>97067</v>
      </c>
      <c r="G45" s="88">
        <f t="shared" ca="1" si="13"/>
        <v>1271024</v>
      </c>
      <c r="H45" s="78">
        <f t="shared" ca="1" si="14"/>
        <v>812668</v>
      </c>
      <c r="I45" s="78">
        <f t="shared" ca="1" si="15"/>
        <v>458356</v>
      </c>
      <c r="J45" s="78">
        <f t="shared" ca="1" si="16"/>
        <v>97067</v>
      </c>
      <c r="K45" s="78">
        <v>175000</v>
      </c>
      <c r="L45" s="78">
        <f t="shared" ca="1" si="17"/>
        <v>186289</v>
      </c>
      <c r="M45" s="78">
        <f t="shared" ca="1" si="18"/>
        <v>63338.26</v>
      </c>
      <c r="N45" s="78">
        <f t="shared" ca="1" si="19"/>
        <v>122950.73999999999</v>
      </c>
      <c r="O45" s="81">
        <f t="shared" ca="1" si="20"/>
        <v>297950.74</v>
      </c>
      <c r="Q45" s="78">
        <v>-700000</v>
      </c>
      <c r="R45" s="78">
        <f t="shared" ca="1" si="21"/>
        <v>297950.74</v>
      </c>
      <c r="S45" s="78">
        <f t="shared" ca="1" si="22"/>
        <v>297950.74</v>
      </c>
      <c r="T45" s="78">
        <f t="shared" ca="1" si="22"/>
        <v>297950.74</v>
      </c>
      <c r="U45" s="78">
        <f t="shared" ca="1" si="22"/>
        <v>297950.74</v>
      </c>
      <c r="V45" s="91">
        <f t="shared" ca="1" si="23"/>
        <v>204980.48546585371</v>
      </c>
      <c r="W45" s="47">
        <f t="shared" ca="1" si="24"/>
        <v>1</v>
      </c>
    </row>
    <row r="46" spans="1:23" x14ac:dyDescent="0.25">
      <c r="A46" s="52">
        <v>25</v>
      </c>
      <c r="B46" s="57">
        <f t="shared" ca="1" si="9"/>
        <v>2636</v>
      </c>
      <c r="C46" s="78">
        <f t="shared" ca="1" si="10"/>
        <v>417</v>
      </c>
      <c r="D46" s="79">
        <f t="shared" ca="1" si="11"/>
        <v>300</v>
      </c>
      <c r="E46" s="81">
        <f t="shared" ca="1" si="12"/>
        <v>94570</v>
      </c>
      <c r="G46" s="88">
        <f t="shared" ca="1" si="13"/>
        <v>1099212</v>
      </c>
      <c r="H46" s="78">
        <f t="shared" ca="1" si="14"/>
        <v>790800</v>
      </c>
      <c r="I46" s="78">
        <f t="shared" ca="1" si="15"/>
        <v>308412</v>
      </c>
      <c r="J46" s="78">
        <f t="shared" ca="1" si="16"/>
        <v>94570</v>
      </c>
      <c r="K46" s="78">
        <v>175000</v>
      </c>
      <c r="L46" s="78">
        <f t="shared" ca="1" si="17"/>
        <v>38842</v>
      </c>
      <c r="M46" s="78">
        <f t="shared" ca="1" si="18"/>
        <v>13206.28</v>
      </c>
      <c r="N46" s="78">
        <f t="shared" ca="1" si="19"/>
        <v>25635.72</v>
      </c>
      <c r="O46" s="81">
        <f t="shared" ca="1" si="20"/>
        <v>200635.72</v>
      </c>
      <c r="Q46" s="78">
        <v>-700000</v>
      </c>
      <c r="R46" s="78">
        <f t="shared" ca="1" si="21"/>
        <v>200635.72</v>
      </c>
      <c r="S46" s="78">
        <f t="shared" ca="1" si="22"/>
        <v>200635.72</v>
      </c>
      <c r="T46" s="78">
        <f t="shared" ca="1" si="22"/>
        <v>200635.72</v>
      </c>
      <c r="U46" s="78">
        <f t="shared" ca="1" si="22"/>
        <v>200635.72</v>
      </c>
      <c r="V46" s="91">
        <f t="shared" ca="1" si="23"/>
        <v>-90599.226948081632</v>
      </c>
      <c r="W46" s="47">
        <f t="shared" ca="1" si="24"/>
        <v>0</v>
      </c>
    </row>
    <row r="47" spans="1:23" x14ac:dyDescent="0.25">
      <c r="A47" s="52">
        <v>26</v>
      </c>
      <c r="B47" s="57">
        <f t="shared" ca="1" si="9"/>
        <v>2367</v>
      </c>
      <c r="C47" s="78">
        <f t="shared" ca="1" si="10"/>
        <v>449</v>
      </c>
      <c r="D47" s="79">
        <f t="shared" ca="1" si="11"/>
        <v>275</v>
      </c>
      <c r="E47" s="81">
        <f t="shared" ca="1" si="12"/>
        <v>99410</v>
      </c>
      <c r="G47" s="88">
        <f t="shared" ca="1" si="13"/>
        <v>1062783</v>
      </c>
      <c r="H47" s="78">
        <f t="shared" ca="1" si="14"/>
        <v>650925</v>
      </c>
      <c r="I47" s="78">
        <f t="shared" ca="1" si="15"/>
        <v>411858</v>
      </c>
      <c r="J47" s="78">
        <f t="shared" ca="1" si="16"/>
        <v>99410</v>
      </c>
      <c r="K47" s="78">
        <v>175000</v>
      </c>
      <c r="L47" s="78">
        <f t="shared" ca="1" si="17"/>
        <v>137448</v>
      </c>
      <c r="M47" s="78">
        <f t="shared" ca="1" si="18"/>
        <v>46732.320000000007</v>
      </c>
      <c r="N47" s="78">
        <f t="shared" ca="1" si="19"/>
        <v>90715.68</v>
      </c>
      <c r="O47" s="81">
        <f t="shared" ca="1" si="20"/>
        <v>265715.68</v>
      </c>
      <c r="Q47" s="78">
        <v>-700000</v>
      </c>
      <c r="R47" s="78">
        <f t="shared" ca="1" si="21"/>
        <v>265715.68</v>
      </c>
      <c r="S47" s="78">
        <f t="shared" ca="1" si="22"/>
        <v>265715.68</v>
      </c>
      <c r="T47" s="78">
        <f t="shared" ca="1" si="22"/>
        <v>265715.68</v>
      </c>
      <c r="U47" s="78">
        <f t="shared" ca="1" si="22"/>
        <v>265715.68</v>
      </c>
      <c r="V47" s="91">
        <f t="shared" ca="1" si="23"/>
        <v>107071.34703639091</v>
      </c>
      <c r="W47" s="47">
        <f t="shared" ca="1" si="24"/>
        <v>1</v>
      </c>
    </row>
    <row r="48" spans="1:23" x14ac:dyDescent="0.25">
      <c r="A48" s="52">
        <v>27</v>
      </c>
      <c r="B48" s="57">
        <f t="shared" ca="1" si="9"/>
        <v>3133</v>
      </c>
      <c r="C48" s="78">
        <f t="shared" ca="1" si="10"/>
        <v>419</v>
      </c>
      <c r="D48" s="79">
        <f t="shared" ca="1" si="11"/>
        <v>296</v>
      </c>
      <c r="E48" s="81">
        <f t="shared" ca="1" si="12"/>
        <v>102196</v>
      </c>
      <c r="G48" s="88">
        <f t="shared" ca="1" si="13"/>
        <v>1312727</v>
      </c>
      <c r="H48" s="78">
        <f t="shared" ca="1" si="14"/>
        <v>927368</v>
      </c>
      <c r="I48" s="78">
        <f t="shared" ca="1" si="15"/>
        <v>385359</v>
      </c>
      <c r="J48" s="78">
        <f t="shared" ca="1" si="16"/>
        <v>102196</v>
      </c>
      <c r="K48" s="78">
        <v>175000</v>
      </c>
      <c r="L48" s="78">
        <f t="shared" ca="1" si="17"/>
        <v>108163</v>
      </c>
      <c r="M48" s="78">
        <f t="shared" ca="1" si="18"/>
        <v>36775.420000000006</v>
      </c>
      <c r="N48" s="78">
        <f t="shared" ca="1" si="19"/>
        <v>71387.579999999987</v>
      </c>
      <c r="O48" s="81">
        <f t="shared" ca="1" si="20"/>
        <v>246387.58</v>
      </c>
      <c r="Q48" s="78">
        <v>-700000</v>
      </c>
      <c r="R48" s="78">
        <f t="shared" ca="1" si="21"/>
        <v>246387.58</v>
      </c>
      <c r="S48" s="78">
        <f t="shared" ca="1" si="22"/>
        <v>246387.58</v>
      </c>
      <c r="T48" s="78">
        <f t="shared" ca="1" si="22"/>
        <v>246387.58</v>
      </c>
      <c r="U48" s="78">
        <f t="shared" ca="1" si="22"/>
        <v>246387.58</v>
      </c>
      <c r="V48" s="91">
        <f t="shared" ca="1" si="23"/>
        <v>48365.155129861087</v>
      </c>
      <c r="W48" s="47">
        <f t="shared" ca="1" si="24"/>
        <v>1</v>
      </c>
    </row>
    <row r="49" spans="1:23" x14ac:dyDescent="0.25">
      <c r="A49" s="52">
        <v>28</v>
      </c>
      <c r="B49" s="57">
        <f t="shared" ca="1" si="9"/>
        <v>2479</v>
      </c>
      <c r="C49" s="78">
        <f t="shared" ca="1" si="10"/>
        <v>425</v>
      </c>
      <c r="D49" s="79">
        <f t="shared" ca="1" si="11"/>
        <v>297</v>
      </c>
      <c r="E49" s="81">
        <f t="shared" ca="1" si="12"/>
        <v>119784</v>
      </c>
      <c r="G49" s="88">
        <f t="shared" ca="1" si="13"/>
        <v>1053575</v>
      </c>
      <c r="H49" s="78">
        <f t="shared" ca="1" si="14"/>
        <v>736263</v>
      </c>
      <c r="I49" s="78">
        <f t="shared" ca="1" si="15"/>
        <v>317312</v>
      </c>
      <c r="J49" s="78">
        <f t="shared" ca="1" si="16"/>
        <v>119784</v>
      </c>
      <c r="K49" s="78">
        <v>175000</v>
      </c>
      <c r="L49" s="78">
        <f t="shared" ca="1" si="17"/>
        <v>22528</v>
      </c>
      <c r="M49" s="78">
        <f t="shared" ca="1" si="18"/>
        <v>7659.52</v>
      </c>
      <c r="N49" s="78">
        <f t="shared" ca="1" si="19"/>
        <v>14868.48</v>
      </c>
      <c r="O49" s="81">
        <f t="shared" ca="1" si="20"/>
        <v>189868.48</v>
      </c>
      <c r="Q49" s="78">
        <v>-700000</v>
      </c>
      <c r="R49" s="78">
        <f t="shared" ca="1" si="21"/>
        <v>189868.48</v>
      </c>
      <c r="S49" s="78">
        <f t="shared" ca="1" si="22"/>
        <v>189868.48</v>
      </c>
      <c r="T49" s="78">
        <f t="shared" ca="1" si="22"/>
        <v>189868.48</v>
      </c>
      <c r="U49" s="78">
        <f t="shared" ca="1" si="22"/>
        <v>189868.48</v>
      </c>
      <c r="V49" s="91">
        <f t="shared" ca="1" si="23"/>
        <v>-123303.0963270514</v>
      </c>
      <c r="W49" s="47">
        <f t="shared" ca="1" si="24"/>
        <v>0</v>
      </c>
    </row>
    <row r="50" spans="1:23" x14ac:dyDescent="0.25">
      <c r="A50" s="52">
        <v>29</v>
      </c>
      <c r="B50" s="57">
        <f t="shared" ca="1" si="9"/>
        <v>2980</v>
      </c>
      <c r="C50" s="78">
        <f t="shared" ca="1" si="10"/>
        <v>442</v>
      </c>
      <c r="D50" s="79">
        <f t="shared" ca="1" si="11"/>
        <v>287</v>
      </c>
      <c r="E50" s="81">
        <f t="shared" ca="1" si="12"/>
        <v>114990</v>
      </c>
      <c r="G50" s="88">
        <f t="shared" ca="1" si="13"/>
        <v>1317160</v>
      </c>
      <c r="H50" s="78">
        <f t="shared" ca="1" si="14"/>
        <v>855260</v>
      </c>
      <c r="I50" s="78">
        <f t="shared" ca="1" si="15"/>
        <v>461900</v>
      </c>
      <c r="J50" s="78">
        <f t="shared" ca="1" si="16"/>
        <v>114990</v>
      </c>
      <c r="K50" s="78">
        <v>175000</v>
      </c>
      <c r="L50" s="78">
        <f t="shared" ca="1" si="17"/>
        <v>171910</v>
      </c>
      <c r="M50" s="78">
        <f t="shared" ca="1" si="18"/>
        <v>58449.4</v>
      </c>
      <c r="N50" s="78">
        <f t="shared" ca="1" si="19"/>
        <v>113460.6</v>
      </c>
      <c r="O50" s="81">
        <f t="shared" ca="1" si="20"/>
        <v>288460.59999999998</v>
      </c>
      <c r="Q50" s="78">
        <v>-700000</v>
      </c>
      <c r="R50" s="78">
        <f t="shared" ca="1" si="21"/>
        <v>288460.59999999998</v>
      </c>
      <c r="S50" s="78">
        <f t="shared" ca="1" si="22"/>
        <v>288460.59999999998</v>
      </c>
      <c r="T50" s="78">
        <f t="shared" ca="1" si="22"/>
        <v>288460.59999999998</v>
      </c>
      <c r="U50" s="78">
        <f t="shared" ca="1" si="22"/>
        <v>288460.59999999998</v>
      </c>
      <c r="V50" s="91">
        <f t="shared" ca="1" si="23"/>
        <v>176155.61493746075</v>
      </c>
      <c r="W50" s="47">
        <f t="shared" ca="1" si="24"/>
        <v>1</v>
      </c>
    </row>
    <row r="51" spans="1:23" x14ac:dyDescent="0.25">
      <c r="A51" s="52">
        <v>30</v>
      </c>
      <c r="B51" s="57">
        <f t="shared" ca="1" si="9"/>
        <v>2550</v>
      </c>
      <c r="C51" s="78">
        <f t="shared" ca="1" si="10"/>
        <v>453</v>
      </c>
      <c r="D51" s="79">
        <f t="shared" ca="1" si="11"/>
        <v>274</v>
      </c>
      <c r="E51" s="81">
        <f t="shared" ca="1" si="12"/>
        <v>95127</v>
      </c>
      <c r="G51" s="88">
        <f t="shared" ca="1" si="13"/>
        <v>1155150</v>
      </c>
      <c r="H51" s="78">
        <f t="shared" ca="1" si="14"/>
        <v>698700</v>
      </c>
      <c r="I51" s="78">
        <f t="shared" ca="1" si="15"/>
        <v>456450</v>
      </c>
      <c r="J51" s="78">
        <f t="shared" ca="1" si="16"/>
        <v>95127</v>
      </c>
      <c r="K51" s="78">
        <v>175000</v>
      </c>
      <c r="L51" s="78">
        <f t="shared" ca="1" si="17"/>
        <v>186323</v>
      </c>
      <c r="M51" s="78">
        <f t="shared" ca="1" si="18"/>
        <v>63349.820000000007</v>
      </c>
      <c r="N51" s="78">
        <f t="shared" ca="1" si="19"/>
        <v>122973.18</v>
      </c>
      <c r="O51" s="81">
        <f t="shared" ca="1" si="20"/>
        <v>297973.18</v>
      </c>
      <c r="Q51" s="78">
        <v>-700000</v>
      </c>
      <c r="R51" s="78">
        <f t="shared" ca="1" si="21"/>
        <v>297973.18</v>
      </c>
      <c r="S51" s="78">
        <f t="shared" ca="1" si="22"/>
        <v>297973.18</v>
      </c>
      <c r="T51" s="78">
        <f t="shared" ca="1" si="22"/>
        <v>297973.18</v>
      </c>
      <c r="U51" s="78">
        <f t="shared" ca="1" si="22"/>
        <v>297973.18</v>
      </c>
      <c r="V51" s="91">
        <f t="shared" ca="1" si="23"/>
        <v>205048.64358519216</v>
      </c>
      <c r="W51" s="47">
        <f t="shared" ca="1" si="24"/>
        <v>1</v>
      </c>
    </row>
    <row r="52" spans="1:23" x14ac:dyDescent="0.25">
      <c r="A52" s="52">
        <v>31</v>
      </c>
      <c r="B52" s="57">
        <f t="shared" ca="1" si="9"/>
        <v>2530</v>
      </c>
      <c r="C52" s="78">
        <f t="shared" ca="1" si="10"/>
        <v>445</v>
      </c>
      <c r="D52" s="79">
        <f t="shared" ca="1" si="11"/>
        <v>282</v>
      </c>
      <c r="E52" s="81">
        <f t="shared" ca="1" si="12"/>
        <v>108539</v>
      </c>
      <c r="G52" s="88">
        <f t="shared" ca="1" si="13"/>
        <v>1125850</v>
      </c>
      <c r="H52" s="78">
        <f t="shared" ca="1" si="14"/>
        <v>713460</v>
      </c>
      <c r="I52" s="78">
        <f t="shared" ca="1" si="15"/>
        <v>412390</v>
      </c>
      <c r="J52" s="78">
        <f t="shared" ca="1" si="16"/>
        <v>108539</v>
      </c>
      <c r="K52" s="78">
        <v>175000</v>
      </c>
      <c r="L52" s="78">
        <f t="shared" ca="1" si="17"/>
        <v>128851</v>
      </c>
      <c r="M52" s="78">
        <f t="shared" ca="1" si="18"/>
        <v>43809.340000000004</v>
      </c>
      <c r="N52" s="78">
        <f t="shared" ca="1" si="19"/>
        <v>85041.66</v>
      </c>
      <c r="O52" s="81">
        <f t="shared" ca="1" si="20"/>
        <v>260041.66</v>
      </c>
      <c r="Q52" s="78">
        <v>-700000</v>
      </c>
      <c r="R52" s="78">
        <f t="shared" ca="1" si="21"/>
        <v>260041.66</v>
      </c>
      <c r="S52" s="78">
        <f t="shared" ca="1" si="22"/>
        <v>260041.66</v>
      </c>
      <c r="T52" s="78">
        <f t="shared" ca="1" si="22"/>
        <v>260041.66</v>
      </c>
      <c r="U52" s="78">
        <f t="shared" ca="1" si="22"/>
        <v>260041.66</v>
      </c>
      <c r="V52" s="91">
        <f t="shared" ca="1" si="23"/>
        <v>89837.366096645826</v>
      </c>
      <c r="W52" s="47">
        <f t="shared" ca="1" si="24"/>
        <v>1</v>
      </c>
    </row>
    <row r="53" spans="1:23" x14ac:dyDescent="0.25">
      <c r="A53" s="52">
        <v>32</v>
      </c>
      <c r="B53" s="57">
        <f t="shared" ca="1" si="9"/>
        <v>2423</v>
      </c>
      <c r="C53" s="78">
        <f t="shared" ca="1" si="10"/>
        <v>444</v>
      </c>
      <c r="D53" s="79">
        <f t="shared" ca="1" si="11"/>
        <v>288</v>
      </c>
      <c r="E53" s="81">
        <f t="shared" ca="1" si="12"/>
        <v>119451</v>
      </c>
      <c r="G53" s="88">
        <f t="shared" ca="1" si="13"/>
        <v>1075812</v>
      </c>
      <c r="H53" s="78">
        <f t="shared" ca="1" si="14"/>
        <v>697824</v>
      </c>
      <c r="I53" s="78">
        <f t="shared" ca="1" si="15"/>
        <v>377988</v>
      </c>
      <c r="J53" s="78">
        <f t="shared" ca="1" si="16"/>
        <v>119451</v>
      </c>
      <c r="K53" s="78">
        <v>175000</v>
      </c>
      <c r="L53" s="78">
        <f t="shared" ca="1" si="17"/>
        <v>83537</v>
      </c>
      <c r="M53" s="78">
        <f t="shared" ca="1" si="18"/>
        <v>28402.58</v>
      </c>
      <c r="N53" s="78">
        <f t="shared" ca="1" si="19"/>
        <v>55134.42</v>
      </c>
      <c r="O53" s="81">
        <f t="shared" ca="1" si="20"/>
        <v>230134.41999999998</v>
      </c>
      <c r="Q53" s="78">
        <v>-700000</v>
      </c>
      <c r="R53" s="78">
        <f t="shared" ca="1" si="21"/>
        <v>230134.41999999998</v>
      </c>
      <c r="S53" s="78">
        <f t="shared" ca="1" si="22"/>
        <v>230134.41999999998</v>
      </c>
      <c r="T53" s="78">
        <f t="shared" ca="1" si="22"/>
        <v>230134.41999999998</v>
      </c>
      <c r="U53" s="78">
        <f t="shared" ca="1" si="22"/>
        <v>230134.41999999998</v>
      </c>
      <c r="V53" s="91">
        <f t="shared" ca="1" si="23"/>
        <v>-1001.3697767533595</v>
      </c>
      <c r="W53" s="47">
        <f t="shared" ca="1" si="24"/>
        <v>0</v>
      </c>
    </row>
    <row r="54" spans="1:23" x14ac:dyDescent="0.25">
      <c r="A54" s="52">
        <v>33</v>
      </c>
      <c r="B54" s="57">
        <f t="shared" ca="1" si="9"/>
        <v>2610</v>
      </c>
      <c r="C54" s="78">
        <f t="shared" ca="1" si="10"/>
        <v>416</v>
      </c>
      <c r="D54" s="79">
        <f t="shared" ca="1" si="11"/>
        <v>288</v>
      </c>
      <c r="E54" s="81">
        <f t="shared" ca="1" si="12"/>
        <v>95068</v>
      </c>
      <c r="G54" s="88">
        <f t="shared" ca="1" si="13"/>
        <v>1085760</v>
      </c>
      <c r="H54" s="78">
        <f t="shared" ca="1" si="14"/>
        <v>751680</v>
      </c>
      <c r="I54" s="78">
        <f t="shared" ca="1" si="15"/>
        <v>334080</v>
      </c>
      <c r="J54" s="78">
        <f t="shared" ca="1" si="16"/>
        <v>95068</v>
      </c>
      <c r="K54" s="78">
        <v>175000</v>
      </c>
      <c r="L54" s="78">
        <f t="shared" ca="1" si="17"/>
        <v>64012</v>
      </c>
      <c r="M54" s="78">
        <f t="shared" ca="1" si="18"/>
        <v>21764.080000000002</v>
      </c>
      <c r="N54" s="78">
        <f t="shared" ca="1" si="19"/>
        <v>42247.92</v>
      </c>
      <c r="O54" s="81">
        <f t="shared" ca="1" si="20"/>
        <v>217247.91999999998</v>
      </c>
      <c r="Q54" s="78">
        <v>-700000</v>
      </c>
      <c r="R54" s="78">
        <f t="shared" ca="1" si="21"/>
        <v>217247.91999999998</v>
      </c>
      <c r="S54" s="78">
        <f t="shared" ca="1" si="22"/>
        <v>217247.91999999998</v>
      </c>
      <c r="T54" s="78">
        <f t="shared" ca="1" si="22"/>
        <v>217247.91999999998</v>
      </c>
      <c r="U54" s="78">
        <f t="shared" ca="1" si="22"/>
        <v>217247.91999999998</v>
      </c>
      <c r="V54" s="91">
        <f t="shared" ca="1" si="23"/>
        <v>-40142.172132054577</v>
      </c>
      <c r="W54" s="47">
        <f t="shared" ca="1" si="24"/>
        <v>0</v>
      </c>
    </row>
    <row r="55" spans="1:23" x14ac:dyDescent="0.25">
      <c r="A55" s="52">
        <v>34</v>
      </c>
      <c r="B55" s="57">
        <f t="shared" ca="1" si="9"/>
        <v>2472</v>
      </c>
      <c r="C55" s="78">
        <f t="shared" ca="1" si="10"/>
        <v>462</v>
      </c>
      <c r="D55" s="79">
        <f t="shared" ca="1" si="11"/>
        <v>272</v>
      </c>
      <c r="E55" s="81">
        <f t="shared" ca="1" si="12"/>
        <v>91512</v>
      </c>
      <c r="G55" s="88">
        <f t="shared" ca="1" si="13"/>
        <v>1142064</v>
      </c>
      <c r="H55" s="78">
        <f t="shared" ca="1" si="14"/>
        <v>672384</v>
      </c>
      <c r="I55" s="78">
        <f t="shared" ca="1" si="15"/>
        <v>469680</v>
      </c>
      <c r="J55" s="78">
        <f t="shared" ca="1" si="16"/>
        <v>91512</v>
      </c>
      <c r="K55" s="78">
        <v>175000</v>
      </c>
      <c r="L55" s="78">
        <f t="shared" ca="1" si="17"/>
        <v>203168</v>
      </c>
      <c r="M55" s="78">
        <f t="shared" ca="1" si="18"/>
        <v>69077.12000000001</v>
      </c>
      <c r="N55" s="78">
        <f t="shared" ca="1" si="19"/>
        <v>134090.88</v>
      </c>
      <c r="O55" s="81">
        <f t="shared" ca="1" si="20"/>
        <v>309090.88</v>
      </c>
      <c r="Q55" s="78">
        <v>-700000</v>
      </c>
      <c r="R55" s="78">
        <f t="shared" ca="1" si="21"/>
        <v>309090.88</v>
      </c>
      <c r="S55" s="78">
        <f t="shared" ca="1" si="22"/>
        <v>309090.88</v>
      </c>
      <c r="T55" s="78">
        <f t="shared" ca="1" si="22"/>
        <v>309090.88</v>
      </c>
      <c r="U55" s="78">
        <f t="shared" ca="1" si="22"/>
        <v>309090.88</v>
      </c>
      <c r="V55" s="91">
        <f t="shared" ca="1" si="23"/>
        <v>238816.98241618066</v>
      </c>
      <c r="W55" s="47">
        <f t="shared" ca="1" si="24"/>
        <v>1</v>
      </c>
    </row>
    <row r="56" spans="1:23" x14ac:dyDescent="0.25">
      <c r="A56" s="52">
        <v>35</v>
      </c>
      <c r="B56" s="57">
        <f t="shared" ca="1" si="9"/>
        <v>2617</v>
      </c>
      <c r="C56" s="78">
        <f t="shared" ca="1" si="10"/>
        <v>452</v>
      </c>
      <c r="D56" s="79">
        <f t="shared" ca="1" si="11"/>
        <v>297</v>
      </c>
      <c r="E56" s="81">
        <f t="shared" ca="1" si="12"/>
        <v>96861</v>
      </c>
      <c r="G56" s="88">
        <f t="shared" ca="1" si="13"/>
        <v>1182884</v>
      </c>
      <c r="H56" s="78">
        <f t="shared" ca="1" si="14"/>
        <v>777249</v>
      </c>
      <c r="I56" s="78">
        <f t="shared" ca="1" si="15"/>
        <v>405635</v>
      </c>
      <c r="J56" s="78">
        <f t="shared" ca="1" si="16"/>
        <v>96861</v>
      </c>
      <c r="K56" s="78">
        <v>175000</v>
      </c>
      <c r="L56" s="78">
        <f t="shared" ca="1" si="17"/>
        <v>133774</v>
      </c>
      <c r="M56" s="78">
        <f t="shared" ca="1" si="18"/>
        <v>45483.16</v>
      </c>
      <c r="N56" s="78">
        <f t="shared" ca="1" si="19"/>
        <v>88290.84</v>
      </c>
      <c r="O56" s="81">
        <f t="shared" ca="1" si="20"/>
        <v>263290.83999999997</v>
      </c>
      <c r="Q56" s="78">
        <v>-700000</v>
      </c>
      <c r="R56" s="78">
        <f t="shared" ca="1" si="21"/>
        <v>263290.83999999997</v>
      </c>
      <c r="S56" s="78">
        <f t="shared" ca="1" si="22"/>
        <v>263290.83999999997</v>
      </c>
      <c r="T56" s="78">
        <f t="shared" ca="1" si="22"/>
        <v>263290.83999999997</v>
      </c>
      <c r="U56" s="78">
        <f t="shared" ca="1" si="22"/>
        <v>263290.83999999997</v>
      </c>
      <c r="V56" s="91">
        <f t="shared" ca="1" si="23"/>
        <v>99706.260846717283</v>
      </c>
      <c r="W56" s="47">
        <f t="shared" ca="1" si="24"/>
        <v>1</v>
      </c>
    </row>
    <row r="57" spans="1:23" x14ac:dyDescent="0.25">
      <c r="A57" s="52">
        <v>36</v>
      </c>
      <c r="B57" s="57">
        <f t="shared" ca="1" si="9"/>
        <v>3026</v>
      </c>
      <c r="C57" s="78">
        <f t="shared" ca="1" si="10"/>
        <v>447</v>
      </c>
      <c r="D57" s="79">
        <f t="shared" ca="1" si="11"/>
        <v>292</v>
      </c>
      <c r="E57" s="81">
        <f t="shared" ca="1" si="12"/>
        <v>109485</v>
      </c>
      <c r="G57" s="88">
        <f t="shared" ca="1" si="13"/>
        <v>1352622</v>
      </c>
      <c r="H57" s="78">
        <f t="shared" ca="1" si="14"/>
        <v>883592</v>
      </c>
      <c r="I57" s="78">
        <f t="shared" ca="1" si="15"/>
        <v>469030</v>
      </c>
      <c r="J57" s="78">
        <f t="shared" ca="1" si="16"/>
        <v>109485</v>
      </c>
      <c r="K57" s="78">
        <v>175000</v>
      </c>
      <c r="L57" s="78">
        <f t="shared" ca="1" si="17"/>
        <v>184545</v>
      </c>
      <c r="M57" s="78">
        <f t="shared" ca="1" si="18"/>
        <v>62745.3</v>
      </c>
      <c r="N57" s="78">
        <f t="shared" ca="1" si="19"/>
        <v>121799.7</v>
      </c>
      <c r="O57" s="81">
        <f t="shared" ca="1" si="20"/>
        <v>296799.7</v>
      </c>
      <c r="Q57" s="78">
        <v>-700000</v>
      </c>
      <c r="R57" s="78">
        <f t="shared" ca="1" si="21"/>
        <v>296799.7</v>
      </c>
      <c r="S57" s="78">
        <f t="shared" ca="1" si="22"/>
        <v>296799.7</v>
      </c>
      <c r="T57" s="78">
        <f t="shared" ca="1" si="22"/>
        <v>296799.7</v>
      </c>
      <c r="U57" s="78">
        <f t="shared" ca="1" si="22"/>
        <v>296799.7</v>
      </c>
      <c r="V57" s="91">
        <f t="shared" ca="1" si="23"/>
        <v>201484.37487391301</v>
      </c>
      <c r="W57" s="47">
        <f t="shared" ca="1" si="24"/>
        <v>1</v>
      </c>
    </row>
    <row r="58" spans="1:23" x14ac:dyDescent="0.25">
      <c r="A58" s="52">
        <v>37</v>
      </c>
      <c r="B58" s="57">
        <f t="shared" ca="1" si="9"/>
        <v>3099</v>
      </c>
      <c r="C58" s="78">
        <f t="shared" ca="1" si="10"/>
        <v>434</v>
      </c>
      <c r="D58" s="79">
        <f t="shared" ca="1" si="11"/>
        <v>300</v>
      </c>
      <c r="E58" s="81">
        <f t="shared" ca="1" si="12"/>
        <v>103953</v>
      </c>
      <c r="G58" s="88">
        <f t="shared" ca="1" si="13"/>
        <v>1344966</v>
      </c>
      <c r="H58" s="78">
        <f t="shared" ca="1" si="14"/>
        <v>929700</v>
      </c>
      <c r="I58" s="78">
        <f t="shared" ca="1" si="15"/>
        <v>415266</v>
      </c>
      <c r="J58" s="78">
        <f t="shared" ca="1" si="16"/>
        <v>103953</v>
      </c>
      <c r="K58" s="78">
        <v>175000</v>
      </c>
      <c r="L58" s="78">
        <f t="shared" ca="1" si="17"/>
        <v>136313</v>
      </c>
      <c r="M58" s="78">
        <f t="shared" ca="1" si="18"/>
        <v>46346.420000000006</v>
      </c>
      <c r="N58" s="78">
        <f t="shared" ca="1" si="19"/>
        <v>89966.579999999987</v>
      </c>
      <c r="O58" s="81">
        <f t="shared" ca="1" si="20"/>
        <v>264966.57999999996</v>
      </c>
      <c r="Q58" s="78">
        <v>-700000</v>
      </c>
      <c r="R58" s="78">
        <f t="shared" ca="1" si="21"/>
        <v>264966.57999999996</v>
      </c>
      <c r="S58" s="78">
        <f t="shared" ca="1" si="22"/>
        <v>264966.57999999996</v>
      </c>
      <c r="T58" s="78">
        <f t="shared" ca="1" si="22"/>
        <v>264966.57999999996</v>
      </c>
      <c r="U58" s="78">
        <f t="shared" ca="1" si="22"/>
        <v>264966.57999999996</v>
      </c>
      <c r="V58" s="91">
        <f t="shared" ca="1" si="23"/>
        <v>104796.06864083302</v>
      </c>
      <c r="W58" s="47">
        <f t="shared" ca="1" si="24"/>
        <v>1</v>
      </c>
    </row>
    <row r="59" spans="1:23" x14ac:dyDescent="0.25">
      <c r="A59" s="52">
        <v>38</v>
      </c>
      <c r="B59" s="57">
        <f t="shared" ca="1" si="9"/>
        <v>3148</v>
      </c>
      <c r="C59" s="78">
        <f t="shared" ca="1" si="10"/>
        <v>464</v>
      </c>
      <c r="D59" s="79">
        <f t="shared" ca="1" si="11"/>
        <v>296</v>
      </c>
      <c r="E59" s="81">
        <f t="shared" ca="1" si="12"/>
        <v>98715</v>
      </c>
      <c r="G59" s="88">
        <f t="shared" ca="1" si="13"/>
        <v>1460672</v>
      </c>
      <c r="H59" s="78">
        <f t="shared" ca="1" si="14"/>
        <v>931808</v>
      </c>
      <c r="I59" s="78">
        <f t="shared" ca="1" si="15"/>
        <v>528864</v>
      </c>
      <c r="J59" s="78">
        <f t="shared" ca="1" si="16"/>
        <v>98715</v>
      </c>
      <c r="K59" s="78">
        <v>175000</v>
      </c>
      <c r="L59" s="78">
        <f t="shared" ca="1" si="17"/>
        <v>255149</v>
      </c>
      <c r="M59" s="78">
        <f t="shared" ca="1" si="18"/>
        <v>86750.66</v>
      </c>
      <c r="N59" s="78">
        <f t="shared" ca="1" si="19"/>
        <v>168398.34</v>
      </c>
      <c r="O59" s="81">
        <f t="shared" ca="1" si="20"/>
        <v>343398.33999999997</v>
      </c>
      <c r="Q59" s="78">
        <v>-700000</v>
      </c>
      <c r="R59" s="78">
        <f t="shared" ca="1" si="21"/>
        <v>343398.33999999997</v>
      </c>
      <c r="S59" s="78">
        <f t="shared" ca="1" si="22"/>
        <v>343398.33999999997</v>
      </c>
      <c r="T59" s="78">
        <f t="shared" ca="1" si="22"/>
        <v>343398.33999999997</v>
      </c>
      <c r="U59" s="78">
        <f t="shared" ca="1" si="22"/>
        <v>343398.33999999997</v>
      </c>
      <c r="V59" s="91">
        <f t="shared" ca="1" si="23"/>
        <v>343020.72363159189</v>
      </c>
      <c r="W59" s="47">
        <f t="shared" ca="1" si="24"/>
        <v>1</v>
      </c>
    </row>
    <row r="60" spans="1:23" x14ac:dyDescent="0.25">
      <c r="A60" s="52">
        <v>39</v>
      </c>
      <c r="B60" s="57">
        <f t="shared" ca="1" si="9"/>
        <v>2407</v>
      </c>
      <c r="C60" s="78">
        <f t="shared" ca="1" si="10"/>
        <v>441</v>
      </c>
      <c r="D60" s="79">
        <f t="shared" ca="1" si="11"/>
        <v>284</v>
      </c>
      <c r="E60" s="81">
        <f t="shared" ca="1" si="12"/>
        <v>108560</v>
      </c>
      <c r="G60" s="88">
        <f t="shared" ca="1" si="13"/>
        <v>1061487</v>
      </c>
      <c r="H60" s="78">
        <f t="shared" ca="1" si="14"/>
        <v>683588</v>
      </c>
      <c r="I60" s="78">
        <f t="shared" ca="1" si="15"/>
        <v>377899</v>
      </c>
      <c r="J60" s="78">
        <f t="shared" ca="1" si="16"/>
        <v>108560</v>
      </c>
      <c r="K60" s="78">
        <v>175000</v>
      </c>
      <c r="L60" s="78">
        <f t="shared" ca="1" si="17"/>
        <v>94339</v>
      </c>
      <c r="M60" s="78">
        <f t="shared" ca="1" si="18"/>
        <v>32075.260000000002</v>
      </c>
      <c r="N60" s="78">
        <f t="shared" ca="1" si="19"/>
        <v>62263.74</v>
      </c>
      <c r="O60" s="81">
        <f t="shared" ca="1" si="20"/>
        <v>237263.74</v>
      </c>
      <c r="Q60" s="78">
        <v>-700000</v>
      </c>
      <c r="R60" s="78">
        <f t="shared" ca="1" si="21"/>
        <v>237263.74</v>
      </c>
      <c r="S60" s="78">
        <f t="shared" ca="1" si="22"/>
        <v>237263.74</v>
      </c>
      <c r="T60" s="78">
        <f t="shared" ca="1" si="22"/>
        <v>237263.74</v>
      </c>
      <c r="U60" s="78">
        <f t="shared" ca="1" si="22"/>
        <v>237263.74</v>
      </c>
      <c r="V60" s="91">
        <f t="shared" ca="1" si="23"/>
        <v>20652.865667137201</v>
      </c>
      <c r="W60" s="47">
        <f t="shared" ca="1" si="24"/>
        <v>1</v>
      </c>
    </row>
    <row r="61" spans="1:23" x14ac:dyDescent="0.25">
      <c r="A61" s="52">
        <v>40</v>
      </c>
      <c r="B61" s="57">
        <f t="shared" ca="1" si="9"/>
        <v>2939</v>
      </c>
      <c r="C61" s="78">
        <f t="shared" ca="1" si="10"/>
        <v>466</v>
      </c>
      <c r="D61" s="79">
        <f t="shared" ca="1" si="11"/>
        <v>291</v>
      </c>
      <c r="E61" s="81">
        <f t="shared" ca="1" si="12"/>
        <v>91475</v>
      </c>
      <c r="G61" s="88">
        <f t="shared" ca="1" si="13"/>
        <v>1369574</v>
      </c>
      <c r="H61" s="78">
        <f t="shared" ca="1" si="14"/>
        <v>855249</v>
      </c>
      <c r="I61" s="78">
        <f t="shared" ca="1" si="15"/>
        <v>514325</v>
      </c>
      <c r="J61" s="78">
        <f t="shared" ca="1" si="16"/>
        <v>91475</v>
      </c>
      <c r="K61" s="78">
        <v>175000</v>
      </c>
      <c r="L61" s="78">
        <f t="shared" ca="1" si="17"/>
        <v>247850</v>
      </c>
      <c r="M61" s="78">
        <f t="shared" ca="1" si="18"/>
        <v>84269</v>
      </c>
      <c r="N61" s="78">
        <f t="shared" ca="1" si="19"/>
        <v>163581</v>
      </c>
      <c r="O61" s="81">
        <f t="shared" ca="1" si="20"/>
        <v>338581</v>
      </c>
      <c r="Q61" s="78">
        <v>-700000</v>
      </c>
      <c r="R61" s="78">
        <f t="shared" ca="1" si="21"/>
        <v>338581</v>
      </c>
      <c r="S61" s="78">
        <f t="shared" ca="1" si="22"/>
        <v>338581</v>
      </c>
      <c r="T61" s="78">
        <f t="shared" ca="1" si="22"/>
        <v>338581</v>
      </c>
      <c r="U61" s="78">
        <f t="shared" ca="1" si="22"/>
        <v>338581</v>
      </c>
      <c r="V61" s="91">
        <f t="shared" ca="1" si="23"/>
        <v>328388.77913011494</v>
      </c>
      <c r="W61" s="47">
        <f t="shared" ca="1" si="24"/>
        <v>1</v>
      </c>
    </row>
    <row r="62" spans="1:23" x14ac:dyDescent="0.25">
      <c r="A62" s="52">
        <v>41</v>
      </c>
      <c r="B62" s="57">
        <f t="shared" ca="1" si="9"/>
        <v>3047</v>
      </c>
      <c r="C62" s="78">
        <f t="shared" ca="1" si="10"/>
        <v>428</v>
      </c>
      <c r="D62" s="79">
        <f t="shared" ca="1" si="11"/>
        <v>281</v>
      </c>
      <c r="E62" s="81">
        <f t="shared" ca="1" si="12"/>
        <v>109298</v>
      </c>
      <c r="G62" s="88">
        <f t="shared" ca="1" si="13"/>
        <v>1304116</v>
      </c>
      <c r="H62" s="78">
        <f t="shared" ca="1" si="14"/>
        <v>856207</v>
      </c>
      <c r="I62" s="78">
        <f t="shared" ca="1" si="15"/>
        <v>447909</v>
      </c>
      <c r="J62" s="78">
        <f t="shared" ca="1" si="16"/>
        <v>109298</v>
      </c>
      <c r="K62" s="78">
        <v>175000</v>
      </c>
      <c r="L62" s="78">
        <f t="shared" ca="1" si="17"/>
        <v>163611</v>
      </c>
      <c r="M62" s="78">
        <f t="shared" ca="1" si="18"/>
        <v>55627.740000000005</v>
      </c>
      <c r="N62" s="78">
        <f t="shared" ca="1" si="19"/>
        <v>107983.26</v>
      </c>
      <c r="O62" s="81">
        <f t="shared" ca="1" si="20"/>
        <v>282983.26</v>
      </c>
      <c r="Q62" s="78">
        <v>-700000</v>
      </c>
      <c r="R62" s="78">
        <f t="shared" ca="1" si="21"/>
        <v>282983.26</v>
      </c>
      <c r="S62" s="78">
        <f t="shared" ca="1" si="22"/>
        <v>282983.26</v>
      </c>
      <c r="T62" s="78">
        <f t="shared" ca="1" si="22"/>
        <v>282983.26</v>
      </c>
      <c r="U62" s="78">
        <f t="shared" ca="1" si="22"/>
        <v>282983.26</v>
      </c>
      <c r="V62" s="91">
        <f t="shared" ca="1" si="23"/>
        <v>159519.01986721007</v>
      </c>
      <c r="W62" s="47">
        <f t="shared" ca="1" si="24"/>
        <v>1</v>
      </c>
    </row>
    <row r="63" spans="1:23" x14ac:dyDescent="0.25">
      <c r="A63" s="52">
        <v>42</v>
      </c>
      <c r="B63" s="57">
        <f t="shared" ca="1" si="9"/>
        <v>2372</v>
      </c>
      <c r="C63" s="78">
        <f t="shared" ca="1" si="10"/>
        <v>440</v>
      </c>
      <c r="D63" s="79">
        <f t="shared" ca="1" si="11"/>
        <v>300</v>
      </c>
      <c r="E63" s="81">
        <f t="shared" ca="1" si="12"/>
        <v>106898</v>
      </c>
      <c r="G63" s="88">
        <f t="shared" ca="1" si="13"/>
        <v>1043680</v>
      </c>
      <c r="H63" s="78">
        <f t="shared" ca="1" si="14"/>
        <v>711600</v>
      </c>
      <c r="I63" s="78">
        <f t="shared" ca="1" si="15"/>
        <v>332080</v>
      </c>
      <c r="J63" s="78">
        <f t="shared" ca="1" si="16"/>
        <v>106898</v>
      </c>
      <c r="K63" s="78">
        <v>175000</v>
      </c>
      <c r="L63" s="78">
        <f t="shared" ca="1" si="17"/>
        <v>50182</v>
      </c>
      <c r="M63" s="78">
        <f t="shared" ca="1" si="18"/>
        <v>17061.88</v>
      </c>
      <c r="N63" s="78">
        <f t="shared" ca="1" si="19"/>
        <v>33120.119999999995</v>
      </c>
      <c r="O63" s="81">
        <f t="shared" ca="1" si="20"/>
        <v>208120.12</v>
      </c>
      <c r="Q63" s="78">
        <v>-700000</v>
      </c>
      <c r="R63" s="78">
        <f t="shared" ca="1" si="21"/>
        <v>208120.12</v>
      </c>
      <c r="S63" s="78">
        <f t="shared" ca="1" si="22"/>
        <v>208120.12</v>
      </c>
      <c r="T63" s="78">
        <f t="shared" ca="1" si="22"/>
        <v>208120.12</v>
      </c>
      <c r="U63" s="78">
        <f t="shared" ca="1" si="22"/>
        <v>208120.12</v>
      </c>
      <c r="V63" s="91">
        <f t="shared" ca="1" si="23"/>
        <v>-67866.489498191047</v>
      </c>
      <c r="W63" s="47">
        <f t="shared" ca="1" si="24"/>
        <v>0</v>
      </c>
    </row>
    <row r="64" spans="1:23" x14ac:dyDescent="0.25">
      <c r="A64" s="52">
        <v>43</v>
      </c>
      <c r="B64" s="57">
        <f t="shared" ca="1" si="9"/>
        <v>2626</v>
      </c>
      <c r="C64" s="78">
        <f t="shared" ca="1" si="10"/>
        <v>433</v>
      </c>
      <c r="D64" s="79">
        <f t="shared" ca="1" si="11"/>
        <v>281</v>
      </c>
      <c r="E64" s="81">
        <f t="shared" ca="1" si="12"/>
        <v>115204</v>
      </c>
      <c r="G64" s="88">
        <f t="shared" ca="1" si="13"/>
        <v>1137058</v>
      </c>
      <c r="H64" s="78">
        <f t="shared" ca="1" si="14"/>
        <v>737906</v>
      </c>
      <c r="I64" s="78">
        <f t="shared" ca="1" si="15"/>
        <v>399152</v>
      </c>
      <c r="J64" s="78">
        <f t="shared" ca="1" si="16"/>
        <v>115204</v>
      </c>
      <c r="K64" s="78">
        <v>175000</v>
      </c>
      <c r="L64" s="78">
        <f t="shared" ca="1" si="17"/>
        <v>108948</v>
      </c>
      <c r="M64" s="78">
        <f t="shared" ca="1" si="18"/>
        <v>37042.32</v>
      </c>
      <c r="N64" s="78">
        <f t="shared" ca="1" si="19"/>
        <v>71905.679999999993</v>
      </c>
      <c r="O64" s="81">
        <f t="shared" ca="1" si="20"/>
        <v>246905.68</v>
      </c>
      <c r="Q64" s="78">
        <v>-700000</v>
      </c>
      <c r="R64" s="78">
        <f t="shared" ca="1" si="21"/>
        <v>246905.68</v>
      </c>
      <c r="S64" s="78">
        <f t="shared" ca="1" si="22"/>
        <v>246905.68</v>
      </c>
      <c r="T64" s="78">
        <f t="shared" ca="1" si="22"/>
        <v>246905.68</v>
      </c>
      <c r="U64" s="78">
        <f t="shared" ca="1" si="22"/>
        <v>246905.68</v>
      </c>
      <c r="V64" s="91">
        <f t="shared" ca="1" si="23"/>
        <v>49938.805826348136</v>
      </c>
      <c r="W64" s="47">
        <f t="shared" ca="1" si="24"/>
        <v>1</v>
      </c>
    </row>
    <row r="65" spans="1:23" x14ac:dyDescent="0.25">
      <c r="A65" s="52">
        <v>44</v>
      </c>
      <c r="B65" s="57">
        <f t="shared" ca="1" si="9"/>
        <v>3049</v>
      </c>
      <c r="C65" s="78">
        <f t="shared" ca="1" si="10"/>
        <v>411</v>
      </c>
      <c r="D65" s="79">
        <f t="shared" ca="1" si="11"/>
        <v>285</v>
      </c>
      <c r="E65" s="81">
        <f t="shared" ca="1" si="12"/>
        <v>107393</v>
      </c>
      <c r="G65" s="88">
        <f t="shared" ca="1" si="13"/>
        <v>1253139</v>
      </c>
      <c r="H65" s="78">
        <f t="shared" ca="1" si="14"/>
        <v>868965</v>
      </c>
      <c r="I65" s="78">
        <f t="shared" ca="1" si="15"/>
        <v>384174</v>
      </c>
      <c r="J65" s="78">
        <f t="shared" ca="1" si="16"/>
        <v>107393</v>
      </c>
      <c r="K65" s="78">
        <v>175000</v>
      </c>
      <c r="L65" s="78">
        <f t="shared" ca="1" si="17"/>
        <v>101781</v>
      </c>
      <c r="M65" s="78">
        <f t="shared" ca="1" si="18"/>
        <v>34605.54</v>
      </c>
      <c r="N65" s="78">
        <f t="shared" ca="1" si="19"/>
        <v>67175.459999999992</v>
      </c>
      <c r="O65" s="81">
        <f t="shared" ca="1" si="20"/>
        <v>242175.46</v>
      </c>
      <c r="Q65" s="78">
        <v>-700000</v>
      </c>
      <c r="R65" s="78">
        <f t="shared" ca="1" si="21"/>
        <v>242175.46</v>
      </c>
      <c r="S65" s="78">
        <f t="shared" ca="1" si="22"/>
        <v>242175.46</v>
      </c>
      <c r="T65" s="78">
        <f t="shared" ca="1" si="22"/>
        <v>242175.46</v>
      </c>
      <c r="U65" s="78">
        <f t="shared" ca="1" si="22"/>
        <v>242175.46</v>
      </c>
      <c r="V65" s="91">
        <f t="shared" ca="1" si="23"/>
        <v>35571.475199949113</v>
      </c>
      <c r="W65" s="47">
        <f t="shared" ca="1" si="24"/>
        <v>1</v>
      </c>
    </row>
    <row r="66" spans="1:23" x14ac:dyDescent="0.25">
      <c r="A66" s="52">
        <v>45</v>
      </c>
      <c r="B66" s="57">
        <f t="shared" ca="1" si="9"/>
        <v>2550</v>
      </c>
      <c r="C66" s="78">
        <f t="shared" ca="1" si="10"/>
        <v>419</v>
      </c>
      <c r="D66" s="79">
        <f t="shared" ca="1" si="11"/>
        <v>279</v>
      </c>
      <c r="E66" s="81">
        <f t="shared" ca="1" si="12"/>
        <v>110500</v>
      </c>
      <c r="G66" s="88">
        <f t="shared" ca="1" si="13"/>
        <v>1068450</v>
      </c>
      <c r="H66" s="78">
        <f t="shared" ca="1" si="14"/>
        <v>711450</v>
      </c>
      <c r="I66" s="78">
        <f t="shared" ca="1" si="15"/>
        <v>357000</v>
      </c>
      <c r="J66" s="78">
        <f t="shared" ca="1" si="16"/>
        <v>110500</v>
      </c>
      <c r="K66" s="78">
        <v>175000</v>
      </c>
      <c r="L66" s="78">
        <f t="shared" ca="1" si="17"/>
        <v>71500</v>
      </c>
      <c r="M66" s="78">
        <f t="shared" ca="1" si="18"/>
        <v>24310</v>
      </c>
      <c r="N66" s="78">
        <f t="shared" ca="1" si="19"/>
        <v>47190</v>
      </c>
      <c r="O66" s="81">
        <f t="shared" ca="1" si="20"/>
        <v>222190</v>
      </c>
      <c r="Q66" s="78">
        <v>-700000</v>
      </c>
      <c r="R66" s="78">
        <f t="shared" ca="1" si="21"/>
        <v>222190</v>
      </c>
      <c r="S66" s="78">
        <f t="shared" ca="1" si="22"/>
        <v>222190</v>
      </c>
      <c r="T66" s="78">
        <f t="shared" ca="1" si="22"/>
        <v>222190</v>
      </c>
      <c r="U66" s="78">
        <f t="shared" ca="1" si="22"/>
        <v>222190</v>
      </c>
      <c r="V66" s="91">
        <f t="shared" ca="1" si="23"/>
        <v>-25131.348673079046</v>
      </c>
      <c r="W66" s="47">
        <f t="shared" ca="1" si="24"/>
        <v>0</v>
      </c>
    </row>
    <row r="67" spans="1:23" x14ac:dyDescent="0.25">
      <c r="A67" s="52">
        <v>46</v>
      </c>
      <c r="B67" s="57">
        <f t="shared" ca="1" si="9"/>
        <v>3009</v>
      </c>
      <c r="C67" s="78">
        <f t="shared" ca="1" si="10"/>
        <v>441</v>
      </c>
      <c r="D67" s="79">
        <f t="shared" ca="1" si="11"/>
        <v>282</v>
      </c>
      <c r="E67" s="81">
        <f t="shared" ca="1" si="12"/>
        <v>114882</v>
      </c>
      <c r="G67" s="88">
        <f t="shared" ca="1" si="13"/>
        <v>1326969</v>
      </c>
      <c r="H67" s="78">
        <f t="shared" ca="1" si="14"/>
        <v>848538</v>
      </c>
      <c r="I67" s="78">
        <f t="shared" ca="1" si="15"/>
        <v>478431</v>
      </c>
      <c r="J67" s="78">
        <f t="shared" ca="1" si="16"/>
        <v>114882</v>
      </c>
      <c r="K67" s="78">
        <v>175000</v>
      </c>
      <c r="L67" s="78">
        <f t="shared" ca="1" si="17"/>
        <v>188549</v>
      </c>
      <c r="M67" s="78">
        <f t="shared" ca="1" si="18"/>
        <v>64106.66</v>
      </c>
      <c r="N67" s="78">
        <f t="shared" ca="1" si="19"/>
        <v>124442.34</v>
      </c>
      <c r="O67" s="81">
        <f t="shared" ca="1" si="20"/>
        <v>299442.33999999997</v>
      </c>
      <c r="Q67" s="78">
        <v>-700000</v>
      </c>
      <c r="R67" s="78">
        <f t="shared" ca="1" si="21"/>
        <v>299442.33999999997</v>
      </c>
      <c r="S67" s="78">
        <f t="shared" ca="1" si="22"/>
        <v>299442.33999999997</v>
      </c>
      <c r="T67" s="78">
        <f t="shared" ca="1" si="22"/>
        <v>299442.33999999997</v>
      </c>
      <c r="U67" s="78">
        <f t="shared" ca="1" si="22"/>
        <v>299442.33999999997</v>
      </c>
      <c r="V67" s="91">
        <f t="shared" ca="1" si="23"/>
        <v>209510.99575128185</v>
      </c>
      <c r="W67" s="47">
        <f t="shared" ca="1" si="24"/>
        <v>1</v>
      </c>
    </row>
    <row r="68" spans="1:23" x14ac:dyDescent="0.25">
      <c r="A68" s="52">
        <v>47</v>
      </c>
      <c r="B68" s="57">
        <f t="shared" ca="1" si="9"/>
        <v>2359</v>
      </c>
      <c r="C68" s="78">
        <f t="shared" ca="1" si="10"/>
        <v>461</v>
      </c>
      <c r="D68" s="79">
        <f t="shared" ca="1" si="11"/>
        <v>285</v>
      </c>
      <c r="E68" s="81">
        <f t="shared" ca="1" si="12"/>
        <v>119853</v>
      </c>
      <c r="G68" s="88">
        <f t="shared" ca="1" si="13"/>
        <v>1087499</v>
      </c>
      <c r="H68" s="78">
        <f t="shared" ca="1" si="14"/>
        <v>672315</v>
      </c>
      <c r="I68" s="78">
        <f t="shared" ca="1" si="15"/>
        <v>415184</v>
      </c>
      <c r="J68" s="78">
        <f t="shared" ca="1" si="16"/>
        <v>119853</v>
      </c>
      <c r="K68" s="78">
        <v>175000</v>
      </c>
      <c r="L68" s="78">
        <f t="shared" ca="1" si="17"/>
        <v>120331</v>
      </c>
      <c r="M68" s="78">
        <f t="shared" ca="1" si="18"/>
        <v>40912.54</v>
      </c>
      <c r="N68" s="78">
        <f t="shared" ca="1" si="19"/>
        <v>79418.459999999992</v>
      </c>
      <c r="O68" s="81">
        <f t="shared" ca="1" si="20"/>
        <v>254418.46</v>
      </c>
      <c r="Q68" s="78">
        <v>-700000</v>
      </c>
      <c r="R68" s="78">
        <f t="shared" ca="1" si="21"/>
        <v>254418.46</v>
      </c>
      <c r="S68" s="78">
        <f t="shared" ca="1" si="22"/>
        <v>254418.46</v>
      </c>
      <c r="T68" s="78">
        <f t="shared" ca="1" si="22"/>
        <v>254418.46</v>
      </c>
      <c r="U68" s="78">
        <f t="shared" ca="1" si="22"/>
        <v>254418.46</v>
      </c>
      <c r="V68" s="91">
        <f t="shared" ca="1" si="23"/>
        <v>72757.743250696221</v>
      </c>
      <c r="W68" s="47">
        <f t="shared" ca="1" si="24"/>
        <v>1</v>
      </c>
    </row>
    <row r="69" spans="1:23" x14ac:dyDescent="0.25">
      <c r="A69" s="52">
        <v>48</v>
      </c>
      <c r="B69" s="57">
        <f t="shared" ca="1" si="9"/>
        <v>2395</v>
      </c>
      <c r="C69" s="78">
        <f t="shared" ca="1" si="10"/>
        <v>421</v>
      </c>
      <c r="D69" s="79">
        <f t="shared" ca="1" si="11"/>
        <v>281</v>
      </c>
      <c r="E69" s="81">
        <f t="shared" ca="1" si="12"/>
        <v>91348</v>
      </c>
      <c r="G69" s="88">
        <f t="shared" ca="1" si="13"/>
        <v>1008295</v>
      </c>
      <c r="H69" s="78">
        <f t="shared" ca="1" si="14"/>
        <v>672995</v>
      </c>
      <c r="I69" s="78">
        <f t="shared" ca="1" si="15"/>
        <v>335300</v>
      </c>
      <c r="J69" s="78">
        <f t="shared" ca="1" si="16"/>
        <v>91348</v>
      </c>
      <c r="K69" s="78">
        <v>175000</v>
      </c>
      <c r="L69" s="78">
        <f t="shared" ca="1" si="17"/>
        <v>68952</v>
      </c>
      <c r="M69" s="78">
        <f t="shared" ca="1" si="18"/>
        <v>23443.68</v>
      </c>
      <c r="N69" s="78">
        <f t="shared" ca="1" si="19"/>
        <v>45508.32</v>
      </c>
      <c r="O69" s="81">
        <f t="shared" ca="1" si="20"/>
        <v>220508.32</v>
      </c>
      <c r="Q69" s="78">
        <v>-700000</v>
      </c>
      <c r="R69" s="78">
        <f t="shared" ca="1" si="21"/>
        <v>220508.32</v>
      </c>
      <c r="S69" s="78">
        <f t="shared" ca="1" si="22"/>
        <v>220508.32</v>
      </c>
      <c r="T69" s="78">
        <f t="shared" ca="1" si="22"/>
        <v>220508.32</v>
      </c>
      <c r="U69" s="78">
        <f t="shared" ca="1" si="22"/>
        <v>220508.32</v>
      </c>
      <c r="V69" s="91">
        <f t="shared" ca="1" si="23"/>
        <v>-30239.198322313838</v>
      </c>
      <c r="W69" s="47">
        <f t="shared" ca="1" si="24"/>
        <v>0</v>
      </c>
    </row>
    <row r="70" spans="1:23" x14ac:dyDescent="0.25">
      <c r="A70" s="52">
        <v>49</v>
      </c>
      <c r="B70" s="57">
        <f t="shared" ca="1" si="9"/>
        <v>3139</v>
      </c>
      <c r="C70" s="78">
        <f t="shared" ca="1" si="10"/>
        <v>440</v>
      </c>
      <c r="D70" s="79">
        <f t="shared" ca="1" si="11"/>
        <v>294</v>
      </c>
      <c r="E70" s="81">
        <f t="shared" ca="1" si="12"/>
        <v>116263</v>
      </c>
      <c r="G70" s="88">
        <f t="shared" ca="1" si="13"/>
        <v>1381160</v>
      </c>
      <c r="H70" s="78">
        <f t="shared" ca="1" si="14"/>
        <v>922866</v>
      </c>
      <c r="I70" s="78">
        <f t="shared" ca="1" si="15"/>
        <v>458294</v>
      </c>
      <c r="J70" s="78">
        <f t="shared" ca="1" si="16"/>
        <v>116263</v>
      </c>
      <c r="K70" s="78">
        <v>175000</v>
      </c>
      <c r="L70" s="78">
        <f t="shared" ca="1" si="17"/>
        <v>167031</v>
      </c>
      <c r="M70" s="78">
        <f t="shared" ca="1" si="18"/>
        <v>56790.54</v>
      </c>
      <c r="N70" s="78">
        <f t="shared" ca="1" si="19"/>
        <v>110240.45999999999</v>
      </c>
      <c r="O70" s="81">
        <f t="shared" ca="1" si="20"/>
        <v>285240.45999999996</v>
      </c>
      <c r="Q70" s="78">
        <v>-700000</v>
      </c>
      <c r="R70" s="78">
        <f t="shared" ca="1" si="21"/>
        <v>285240.45999999996</v>
      </c>
      <c r="S70" s="78">
        <f t="shared" ca="1" si="22"/>
        <v>285240.45999999996</v>
      </c>
      <c r="T70" s="78">
        <f t="shared" ca="1" si="22"/>
        <v>285240.45999999996</v>
      </c>
      <c r="U70" s="78">
        <f t="shared" ca="1" si="22"/>
        <v>285240.45999999996</v>
      </c>
      <c r="V70" s="91">
        <f t="shared" ca="1" si="23"/>
        <v>166374.92481241515</v>
      </c>
      <c r="W70" s="47">
        <f t="shared" ca="1" si="24"/>
        <v>1</v>
      </c>
    </row>
    <row r="71" spans="1:23" x14ac:dyDescent="0.25">
      <c r="A71" s="52">
        <v>50</v>
      </c>
      <c r="B71" s="57">
        <f t="shared" ca="1" si="9"/>
        <v>2673</v>
      </c>
      <c r="C71" s="78">
        <f t="shared" ca="1" si="10"/>
        <v>456</v>
      </c>
      <c r="D71" s="79">
        <f t="shared" ca="1" si="11"/>
        <v>279</v>
      </c>
      <c r="E71" s="81">
        <f t="shared" ca="1" si="12"/>
        <v>115427</v>
      </c>
      <c r="G71" s="88">
        <f t="shared" ca="1" si="13"/>
        <v>1218888</v>
      </c>
      <c r="H71" s="78">
        <f t="shared" ca="1" si="14"/>
        <v>745767</v>
      </c>
      <c r="I71" s="78">
        <f t="shared" ca="1" si="15"/>
        <v>473121</v>
      </c>
      <c r="J71" s="78">
        <f t="shared" ca="1" si="16"/>
        <v>115427</v>
      </c>
      <c r="K71" s="78">
        <v>175000</v>
      </c>
      <c r="L71" s="78">
        <f t="shared" ca="1" si="17"/>
        <v>182694</v>
      </c>
      <c r="M71" s="78">
        <f t="shared" ca="1" si="18"/>
        <v>62115.960000000006</v>
      </c>
      <c r="N71" s="78">
        <f t="shared" ca="1" si="19"/>
        <v>120578.04</v>
      </c>
      <c r="O71" s="81">
        <f t="shared" ca="1" si="20"/>
        <v>295578.03999999998</v>
      </c>
      <c r="Q71" s="78">
        <v>-700000</v>
      </c>
      <c r="R71" s="78">
        <f t="shared" ca="1" si="21"/>
        <v>295578.03999999998</v>
      </c>
      <c r="S71" s="78">
        <f t="shared" ca="1" si="22"/>
        <v>295578.03999999998</v>
      </c>
      <c r="T71" s="78">
        <f t="shared" ca="1" si="22"/>
        <v>295578.03999999998</v>
      </c>
      <c r="U71" s="78">
        <f t="shared" ca="1" si="22"/>
        <v>295578.03999999998</v>
      </c>
      <c r="V71" s="91">
        <f t="shared" ca="1" si="23"/>
        <v>197773.76667111332</v>
      </c>
      <c r="W71" s="47">
        <f t="shared" ca="1" si="24"/>
        <v>1</v>
      </c>
    </row>
    <row r="72" spans="1:23" x14ac:dyDescent="0.25">
      <c r="A72" s="52">
        <v>51</v>
      </c>
      <c r="B72" s="57">
        <f t="shared" ca="1" si="9"/>
        <v>2768</v>
      </c>
      <c r="C72" s="78">
        <f t="shared" ca="1" si="10"/>
        <v>443</v>
      </c>
      <c r="D72" s="79">
        <f t="shared" ca="1" si="11"/>
        <v>300</v>
      </c>
      <c r="E72" s="81">
        <f t="shared" ca="1" si="12"/>
        <v>108970</v>
      </c>
      <c r="G72" s="88">
        <f t="shared" ca="1" si="13"/>
        <v>1226224</v>
      </c>
      <c r="H72" s="78">
        <f t="shared" ca="1" si="14"/>
        <v>830400</v>
      </c>
      <c r="I72" s="78">
        <f t="shared" ca="1" si="15"/>
        <v>395824</v>
      </c>
      <c r="J72" s="78">
        <f t="shared" ca="1" si="16"/>
        <v>108970</v>
      </c>
      <c r="K72" s="78">
        <v>175000</v>
      </c>
      <c r="L72" s="78">
        <f t="shared" ca="1" si="17"/>
        <v>111854</v>
      </c>
      <c r="M72" s="78">
        <f t="shared" ca="1" si="18"/>
        <v>38030.36</v>
      </c>
      <c r="N72" s="78">
        <f t="shared" ca="1" si="19"/>
        <v>73823.64</v>
      </c>
      <c r="O72" s="81">
        <f t="shared" ca="1" si="20"/>
        <v>248823.64</v>
      </c>
      <c r="Q72" s="78">
        <v>-700000</v>
      </c>
      <c r="R72" s="78">
        <f t="shared" ca="1" si="21"/>
        <v>248823.64</v>
      </c>
      <c r="S72" s="78">
        <f t="shared" ca="1" si="22"/>
        <v>248823.64</v>
      </c>
      <c r="T72" s="78">
        <f t="shared" ca="1" si="22"/>
        <v>248823.64</v>
      </c>
      <c r="U72" s="78">
        <f t="shared" ca="1" si="22"/>
        <v>248823.64</v>
      </c>
      <c r="V72" s="91">
        <f t="shared" ca="1" si="23"/>
        <v>55764.320379203884</v>
      </c>
      <c r="W72" s="47">
        <f t="shared" ca="1" si="24"/>
        <v>1</v>
      </c>
    </row>
    <row r="73" spans="1:23" x14ac:dyDescent="0.25">
      <c r="A73" s="52">
        <v>52</v>
      </c>
      <c r="B73" s="57">
        <f t="shared" ca="1" si="9"/>
        <v>3102</v>
      </c>
      <c r="C73" s="78">
        <f t="shared" ca="1" si="10"/>
        <v>414</v>
      </c>
      <c r="D73" s="79">
        <f t="shared" ca="1" si="11"/>
        <v>272</v>
      </c>
      <c r="E73" s="81">
        <f t="shared" ca="1" si="12"/>
        <v>106299</v>
      </c>
      <c r="G73" s="88">
        <f t="shared" ca="1" si="13"/>
        <v>1284228</v>
      </c>
      <c r="H73" s="78">
        <f t="shared" ca="1" si="14"/>
        <v>843744</v>
      </c>
      <c r="I73" s="78">
        <f t="shared" ca="1" si="15"/>
        <v>440484</v>
      </c>
      <c r="J73" s="78">
        <f t="shared" ca="1" si="16"/>
        <v>106299</v>
      </c>
      <c r="K73" s="78">
        <v>175000</v>
      </c>
      <c r="L73" s="78">
        <f t="shared" ca="1" si="17"/>
        <v>159185</v>
      </c>
      <c r="M73" s="78">
        <f t="shared" ca="1" si="18"/>
        <v>54122.9</v>
      </c>
      <c r="N73" s="78">
        <f t="shared" ca="1" si="19"/>
        <v>105062.1</v>
      </c>
      <c r="O73" s="81">
        <f t="shared" ca="1" si="20"/>
        <v>280062.09999999998</v>
      </c>
      <c r="Q73" s="78">
        <v>-700000</v>
      </c>
      <c r="R73" s="78">
        <f t="shared" ca="1" si="21"/>
        <v>280062.09999999998</v>
      </c>
      <c r="S73" s="78">
        <f t="shared" ca="1" si="22"/>
        <v>280062.09999999998</v>
      </c>
      <c r="T73" s="78">
        <f t="shared" ca="1" si="22"/>
        <v>280062.09999999998</v>
      </c>
      <c r="U73" s="78">
        <f t="shared" ca="1" si="22"/>
        <v>280062.09999999998</v>
      </c>
      <c r="V73" s="91">
        <f t="shared" ca="1" si="23"/>
        <v>150646.43644981878</v>
      </c>
      <c r="W73" s="47">
        <f t="shared" ca="1" si="24"/>
        <v>1</v>
      </c>
    </row>
    <row r="74" spans="1:23" x14ac:dyDescent="0.25">
      <c r="A74" s="52">
        <v>53</v>
      </c>
      <c r="B74" s="57">
        <f t="shared" ca="1" si="9"/>
        <v>2995</v>
      </c>
      <c r="C74" s="78">
        <f t="shared" ca="1" si="10"/>
        <v>424</v>
      </c>
      <c r="D74" s="79">
        <f t="shared" ca="1" si="11"/>
        <v>274</v>
      </c>
      <c r="E74" s="81">
        <f t="shared" ca="1" si="12"/>
        <v>116227</v>
      </c>
      <c r="G74" s="88">
        <f t="shared" ca="1" si="13"/>
        <v>1269880</v>
      </c>
      <c r="H74" s="78">
        <f t="shared" ca="1" si="14"/>
        <v>820630</v>
      </c>
      <c r="I74" s="78">
        <f t="shared" ca="1" si="15"/>
        <v>449250</v>
      </c>
      <c r="J74" s="78">
        <f t="shared" ca="1" si="16"/>
        <v>116227</v>
      </c>
      <c r="K74" s="78">
        <v>175000</v>
      </c>
      <c r="L74" s="78">
        <f t="shared" ca="1" si="17"/>
        <v>158023</v>
      </c>
      <c r="M74" s="78">
        <f t="shared" ca="1" si="18"/>
        <v>53727.820000000007</v>
      </c>
      <c r="N74" s="78">
        <f t="shared" ca="1" si="19"/>
        <v>104295.18</v>
      </c>
      <c r="O74" s="81">
        <f t="shared" ca="1" si="20"/>
        <v>279295.18</v>
      </c>
      <c r="Q74" s="78">
        <v>-700000</v>
      </c>
      <c r="R74" s="78">
        <f t="shared" ca="1" si="21"/>
        <v>279295.18</v>
      </c>
      <c r="S74" s="78">
        <f t="shared" ca="1" si="22"/>
        <v>279295.18</v>
      </c>
      <c r="T74" s="78">
        <f t="shared" ca="1" si="22"/>
        <v>279295.18</v>
      </c>
      <c r="U74" s="78">
        <f t="shared" ca="1" si="22"/>
        <v>279295.18</v>
      </c>
      <c r="V74" s="91">
        <f t="shared" ca="1" si="23"/>
        <v>148317.03248890419</v>
      </c>
      <c r="W74" s="47">
        <f t="shared" ca="1" si="24"/>
        <v>1</v>
      </c>
    </row>
    <row r="75" spans="1:23" x14ac:dyDescent="0.25">
      <c r="A75" s="52">
        <v>54</v>
      </c>
      <c r="B75" s="57">
        <f t="shared" ca="1" si="9"/>
        <v>2216</v>
      </c>
      <c r="C75" s="78">
        <f t="shared" ca="1" si="10"/>
        <v>463</v>
      </c>
      <c r="D75" s="79">
        <f t="shared" ca="1" si="11"/>
        <v>282</v>
      </c>
      <c r="E75" s="81">
        <f t="shared" ca="1" si="12"/>
        <v>112043</v>
      </c>
      <c r="G75" s="88">
        <f t="shared" ca="1" si="13"/>
        <v>1026008</v>
      </c>
      <c r="H75" s="78">
        <f t="shared" ca="1" si="14"/>
        <v>624912</v>
      </c>
      <c r="I75" s="78">
        <f t="shared" ca="1" si="15"/>
        <v>401096</v>
      </c>
      <c r="J75" s="78">
        <f t="shared" ca="1" si="16"/>
        <v>112043</v>
      </c>
      <c r="K75" s="78">
        <v>175000</v>
      </c>
      <c r="L75" s="78">
        <f t="shared" ca="1" si="17"/>
        <v>114053</v>
      </c>
      <c r="M75" s="78">
        <f t="shared" ca="1" si="18"/>
        <v>38778.020000000004</v>
      </c>
      <c r="N75" s="78">
        <f t="shared" ca="1" si="19"/>
        <v>75274.98</v>
      </c>
      <c r="O75" s="81">
        <f t="shared" ca="1" si="20"/>
        <v>250274.97999999998</v>
      </c>
      <c r="Q75" s="78">
        <v>-700000</v>
      </c>
      <c r="R75" s="78">
        <f t="shared" ca="1" si="21"/>
        <v>250274.97999999998</v>
      </c>
      <c r="S75" s="78">
        <f t="shared" ca="1" si="22"/>
        <v>250274.97999999998</v>
      </c>
      <c r="T75" s="78">
        <f t="shared" ca="1" si="22"/>
        <v>250274.97999999998</v>
      </c>
      <c r="U75" s="78">
        <f t="shared" ca="1" si="22"/>
        <v>250274.97999999998</v>
      </c>
      <c r="V75" s="91">
        <f t="shared" ca="1" si="23"/>
        <v>60172.546979936422</v>
      </c>
      <c r="W75" s="47">
        <f t="shared" ca="1" si="24"/>
        <v>1</v>
      </c>
    </row>
    <row r="76" spans="1:23" x14ac:dyDescent="0.25">
      <c r="A76" s="52">
        <v>55</v>
      </c>
      <c r="B76" s="57">
        <f t="shared" ca="1" si="9"/>
        <v>2873</v>
      </c>
      <c r="C76" s="78">
        <f t="shared" ca="1" si="10"/>
        <v>429</v>
      </c>
      <c r="D76" s="79">
        <f t="shared" ca="1" si="11"/>
        <v>288</v>
      </c>
      <c r="E76" s="81">
        <f t="shared" ca="1" si="12"/>
        <v>109208</v>
      </c>
      <c r="G76" s="88">
        <f t="shared" ca="1" si="13"/>
        <v>1232517</v>
      </c>
      <c r="H76" s="78">
        <f t="shared" ca="1" si="14"/>
        <v>827424</v>
      </c>
      <c r="I76" s="78">
        <f t="shared" ca="1" si="15"/>
        <v>405093</v>
      </c>
      <c r="J76" s="78">
        <f t="shared" ca="1" si="16"/>
        <v>109208</v>
      </c>
      <c r="K76" s="78">
        <v>175000</v>
      </c>
      <c r="L76" s="78">
        <f t="shared" ca="1" si="17"/>
        <v>120885</v>
      </c>
      <c r="M76" s="78">
        <f t="shared" ca="1" si="18"/>
        <v>41100.9</v>
      </c>
      <c r="N76" s="78">
        <f t="shared" ca="1" si="19"/>
        <v>79784.100000000006</v>
      </c>
      <c r="O76" s="81">
        <f t="shared" ca="1" si="20"/>
        <v>254784.1</v>
      </c>
      <c r="Q76" s="78">
        <v>-700000</v>
      </c>
      <c r="R76" s="78">
        <f t="shared" ca="1" si="21"/>
        <v>254784.1</v>
      </c>
      <c r="S76" s="78">
        <f t="shared" ca="1" si="22"/>
        <v>254784.1</v>
      </c>
      <c r="T76" s="78">
        <f t="shared" ca="1" si="22"/>
        <v>254784.1</v>
      </c>
      <c r="U76" s="78">
        <f t="shared" ca="1" si="22"/>
        <v>254784.1</v>
      </c>
      <c r="V76" s="91">
        <f t="shared" ca="1" si="23"/>
        <v>73868.319665796589</v>
      </c>
      <c r="W76" s="47">
        <f t="shared" ca="1" si="24"/>
        <v>1</v>
      </c>
    </row>
    <row r="77" spans="1:23" x14ac:dyDescent="0.25">
      <c r="A77" s="52">
        <v>56</v>
      </c>
      <c r="B77" s="57">
        <f t="shared" ca="1" si="9"/>
        <v>2299</v>
      </c>
      <c r="C77" s="78">
        <f t="shared" ca="1" si="10"/>
        <v>421</v>
      </c>
      <c r="D77" s="79">
        <f t="shared" ca="1" si="11"/>
        <v>273</v>
      </c>
      <c r="E77" s="81">
        <f t="shared" ca="1" si="12"/>
        <v>106533</v>
      </c>
      <c r="G77" s="88">
        <f t="shared" ca="1" si="13"/>
        <v>967879</v>
      </c>
      <c r="H77" s="78">
        <f t="shared" ca="1" si="14"/>
        <v>627627</v>
      </c>
      <c r="I77" s="78">
        <f t="shared" ca="1" si="15"/>
        <v>340252</v>
      </c>
      <c r="J77" s="78">
        <f t="shared" ca="1" si="16"/>
        <v>106533</v>
      </c>
      <c r="K77" s="78">
        <v>175000</v>
      </c>
      <c r="L77" s="78">
        <f t="shared" ca="1" si="17"/>
        <v>58719</v>
      </c>
      <c r="M77" s="78">
        <f t="shared" ca="1" si="18"/>
        <v>19964.460000000003</v>
      </c>
      <c r="N77" s="78">
        <f t="shared" ca="1" si="19"/>
        <v>38754.539999999994</v>
      </c>
      <c r="O77" s="81">
        <f t="shared" ca="1" si="20"/>
        <v>213754.53999999998</v>
      </c>
      <c r="Q77" s="78">
        <v>-700000</v>
      </c>
      <c r="R77" s="78">
        <f t="shared" ca="1" si="21"/>
        <v>213754.53999999998</v>
      </c>
      <c r="S77" s="78">
        <f t="shared" ca="1" si="22"/>
        <v>213754.53999999998</v>
      </c>
      <c r="T77" s="78">
        <f t="shared" ca="1" si="22"/>
        <v>213754.53999999998</v>
      </c>
      <c r="U77" s="78">
        <f t="shared" ca="1" si="22"/>
        <v>213754.53999999998</v>
      </c>
      <c r="V77" s="91">
        <f t="shared" ca="1" si="23"/>
        <v>-50752.787592572393</v>
      </c>
      <c r="W77" s="47">
        <f t="shared" ca="1" si="24"/>
        <v>0</v>
      </c>
    </row>
    <row r="78" spans="1:23" x14ac:dyDescent="0.25">
      <c r="A78" s="52">
        <v>57</v>
      </c>
      <c r="B78" s="57">
        <f t="shared" ca="1" si="9"/>
        <v>2558</v>
      </c>
      <c r="C78" s="78">
        <f t="shared" ca="1" si="10"/>
        <v>443</v>
      </c>
      <c r="D78" s="79">
        <f t="shared" ca="1" si="11"/>
        <v>292</v>
      </c>
      <c r="E78" s="81">
        <f t="shared" ca="1" si="12"/>
        <v>110127</v>
      </c>
      <c r="G78" s="88">
        <f t="shared" ca="1" si="13"/>
        <v>1133194</v>
      </c>
      <c r="H78" s="78">
        <f t="shared" ca="1" si="14"/>
        <v>746936</v>
      </c>
      <c r="I78" s="78">
        <f t="shared" ca="1" si="15"/>
        <v>386258</v>
      </c>
      <c r="J78" s="78">
        <f t="shared" ca="1" si="16"/>
        <v>110127</v>
      </c>
      <c r="K78" s="78">
        <v>175000</v>
      </c>
      <c r="L78" s="78">
        <f t="shared" ca="1" si="17"/>
        <v>101131</v>
      </c>
      <c r="M78" s="78">
        <f t="shared" ca="1" si="18"/>
        <v>34384.54</v>
      </c>
      <c r="N78" s="78">
        <f t="shared" ca="1" si="19"/>
        <v>66746.459999999992</v>
      </c>
      <c r="O78" s="81">
        <f t="shared" ca="1" si="20"/>
        <v>241746.46</v>
      </c>
      <c r="Q78" s="78">
        <v>-700000</v>
      </c>
      <c r="R78" s="78">
        <f t="shared" ca="1" si="21"/>
        <v>241746.46</v>
      </c>
      <c r="S78" s="78">
        <f t="shared" ca="1" si="22"/>
        <v>241746.46</v>
      </c>
      <c r="T78" s="78">
        <f t="shared" ca="1" si="22"/>
        <v>241746.46</v>
      </c>
      <c r="U78" s="78">
        <f t="shared" ca="1" si="22"/>
        <v>241746.46</v>
      </c>
      <c r="V78" s="91">
        <f t="shared" ca="1" si="23"/>
        <v>34268.452330246335</v>
      </c>
      <c r="W78" s="47">
        <f t="shared" ca="1" si="24"/>
        <v>1</v>
      </c>
    </row>
    <row r="79" spans="1:23" x14ac:dyDescent="0.25">
      <c r="A79" s="52">
        <v>58</v>
      </c>
      <c r="B79" s="57">
        <f t="shared" ca="1" si="9"/>
        <v>2304</v>
      </c>
      <c r="C79" s="78">
        <f t="shared" ca="1" si="10"/>
        <v>464</v>
      </c>
      <c r="D79" s="79">
        <f t="shared" ca="1" si="11"/>
        <v>295</v>
      </c>
      <c r="E79" s="81">
        <f t="shared" ca="1" si="12"/>
        <v>112698</v>
      </c>
      <c r="G79" s="88">
        <f t="shared" ca="1" si="13"/>
        <v>1069056</v>
      </c>
      <c r="H79" s="78">
        <f t="shared" ca="1" si="14"/>
        <v>679680</v>
      </c>
      <c r="I79" s="78">
        <f t="shared" ca="1" si="15"/>
        <v>389376</v>
      </c>
      <c r="J79" s="78">
        <f t="shared" ca="1" si="16"/>
        <v>112698</v>
      </c>
      <c r="K79" s="78">
        <v>175000</v>
      </c>
      <c r="L79" s="78">
        <f t="shared" ca="1" si="17"/>
        <v>101678</v>
      </c>
      <c r="M79" s="78">
        <f t="shared" ca="1" si="18"/>
        <v>34570.520000000004</v>
      </c>
      <c r="N79" s="78">
        <f t="shared" ca="1" si="19"/>
        <v>67107.48</v>
      </c>
      <c r="O79" s="81">
        <f t="shared" ca="1" si="20"/>
        <v>242107.47999999998</v>
      </c>
      <c r="Q79" s="78">
        <v>-700000</v>
      </c>
      <c r="R79" s="78">
        <f t="shared" ca="1" si="21"/>
        <v>242107.47999999998</v>
      </c>
      <c r="S79" s="78">
        <f t="shared" ca="1" si="22"/>
        <v>242107.47999999998</v>
      </c>
      <c r="T79" s="78">
        <f t="shared" ca="1" si="22"/>
        <v>242107.47999999998</v>
      </c>
      <c r="U79" s="78">
        <f t="shared" ca="1" si="22"/>
        <v>242107.47999999998</v>
      </c>
      <c r="V79" s="91">
        <f t="shared" ca="1" si="23"/>
        <v>35364.996191365295</v>
      </c>
      <c r="W79" s="47">
        <f t="shared" ca="1" si="24"/>
        <v>1</v>
      </c>
    </row>
    <row r="80" spans="1:23" x14ac:dyDescent="0.25">
      <c r="A80" s="52">
        <v>59</v>
      </c>
      <c r="B80" s="57">
        <f t="shared" ca="1" si="9"/>
        <v>2279</v>
      </c>
      <c r="C80" s="78">
        <f t="shared" ca="1" si="10"/>
        <v>454</v>
      </c>
      <c r="D80" s="79">
        <f t="shared" ca="1" si="11"/>
        <v>285</v>
      </c>
      <c r="E80" s="81">
        <f t="shared" ca="1" si="12"/>
        <v>102505</v>
      </c>
      <c r="G80" s="88">
        <f t="shared" ca="1" si="13"/>
        <v>1034666</v>
      </c>
      <c r="H80" s="78">
        <f t="shared" ca="1" si="14"/>
        <v>649515</v>
      </c>
      <c r="I80" s="78">
        <f t="shared" ca="1" si="15"/>
        <v>385151</v>
      </c>
      <c r="J80" s="78">
        <f t="shared" ca="1" si="16"/>
        <v>102505</v>
      </c>
      <c r="K80" s="78">
        <v>175000</v>
      </c>
      <c r="L80" s="78">
        <f t="shared" ca="1" si="17"/>
        <v>107646</v>
      </c>
      <c r="M80" s="78">
        <f t="shared" ca="1" si="18"/>
        <v>36599.64</v>
      </c>
      <c r="N80" s="78">
        <f t="shared" ca="1" si="19"/>
        <v>71046.36</v>
      </c>
      <c r="O80" s="81">
        <f t="shared" ca="1" si="20"/>
        <v>246046.36</v>
      </c>
      <c r="Q80" s="78">
        <v>-700000</v>
      </c>
      <c r="R80" s="78">
        <f t="shared" ca="1" si="21"/>
        <v>246046.36</v>
      </c>
      <c r="S80" s="78">
        <f t="shared" ca="1" si="22"/>
        <v>246046.36</v>
      </c>
      <c r="T80" s="78">
        <f t="shared" ca="1" si="22"/>
        <v>246046.36</v>
      </c>
      <c r="U80" s="78">
        <f t="shared" ca="1" si="22"/>
        <v>246046.36</v>
      </c>
      <c r="V80" s="91">
        <f t="shared" ca="1" si="23"/>
        <v>47328.750785805169</v>
      </c>
      <c r="W80" s="47">
        <f t="shared" ca="1" si="24"/>
        <v>1</v>
      </c>
    </row>
    <row r="81" spans="1:23" x14ac:dyDescent="0.25">
      <c r="A81" s="52">
        <v>60</v>
      </c>
      <c r="B81" s="57">
        <f t="shared" ca="1" si="9"/>
        <v>2904</v>
      </c>
      <c r="C81" s="78">
        <f t="shared" ca="1" si="10"/>
        <v>411</v>
      </c>
      <c r="D81" s="79">
        <f t="shared" ca="1" si="11"/>
        <v>300</v>
      </c>
      <c r="E81" s="81">
        <f t="shared" ca="1" si="12"/>
        <v>104348</v>
      </c>
      <c r="G81" s="88">
        <f t="shared" ca="1" si="13"/>
        <v>1193544</v>
      </c>
      <c r="H81" s="78">
        <f t="shared" ca="1" si="14"/>
        <v>871200</v>
      </c>
      <c r="I81" s="78">
        <f t="shared" ca="1" si="15"/>
        <v>322344</v>
      </c>
      <c r="J81" s="78">
        <f t="shared" ca="1" si="16"/>
        <v>104348</v>
      </c>
      <c r="K81" s="78">
        <v>175000</v>
      </c>
      <c r="L81" s="78">
        <f t="shared" ca="1" si="17"/>
        <v>42996</v>
      </c>
      <c r="M81" s="78">
        <f t="shared" ca="1" si="18"/>
        <v>14618.640000000001</v>
      </c>
      <c r="N81" s="78">
        <f t="shared" ca="1" si="19"/>
        <v>28377.360000000001</v>
      </c>
      <c r="O81" s="81">
        <f t="shared" ca="1" si="20"/>
        <v>203377.36</v>
      </c>
      <c r="Q81" s="78">
        <v>-700000</v>
      </c>
      <c r="R81" s="78">
        <f t="shared" ca="1" si="21"/>
        <v>203377.36</v>
      </c>
      <c r="S81" s="78">
        <f t="shared" ca="1" si="22"/>
        <v>203377.36</v>
      </c>
      <c r="T81" s="78">
        <f t="shared" ca="1" si="22"/>
        <v>203377.36</v>
      </c>
      <c r="U81" s="78">
        <f t="shared" ca="1" si="22"/>
        <v>203377.36</v>
      </c>
      <c r="V81" s="91">
        <f t="shared" ca="1" si="23"/>
        <v>-82271.908485396998</v>
      </c>
      <c r="W81" s="47">
        <f t="shared" ca="1" si="24"/>
        <v>0</v>
      </c>
    </row>
    <row r="82" spans="1:23" x14ac:dyDescent="0.25">
      <c r="A82" s="52">
        <v>61</v>
      </c>
      <c r="B82" s="57">
        <f t="shared" ca="1" si="9"/>
        <v>2703</v>
      </c>
      <c r="C82" s="78">
        <f t="shared" ca="1" si="10"/>
        <v>447</v>
      </c>
      <c r="D82" s="79">
        <f t="shared" ca="1" si="11"/>
        <v>275</v>
      </c>
      <c r="E82" s="81">
        <f t="shared" ca="1" si="12"/>
        <v>108796</v>
      </c>
      <c r="G82" s="88">
        <f t="shared" ca="1" si="13"/>
        <v>1208241</v>
      </c>
      <c r="H82" s="78">
        <f t="shared" ca="1" si="14"/>
        <v>743325</v>
      </c>
      <c r="I82" s="78">
        <f t="shared" ca="1" si="15"/>
        <v>464916</v>
      </c>
      <c r="J82" s="78">
        <f t="shared" ca="1" si="16"/>
        <v>108796</v>
      </c>
      <c r="K82" s="78">
        <v>175000</v>
      </c>
      <c r="L82" s="78">
        <f t="shared" ca="1" si="17"/>
        <v>181120</v>
      </c>
      <c r="M82" s="78">
        <f t="shared" ca="1" si="18"/>
        <v>61580.800000000003</v>
      </c>
      <c r="N82" s="78">
        <f t="shared" ca="1" si="19"/>
        <v>119539.2</v>
      </c>
      <c r="O82" s="81">
        <f t="shared" ca="1" si="20"/>
        <v>294539.2</v>
      </c>
      <c r="Q82" s="78">
        <v>-700000</v>
      </c>
      <c r="R82" s="78">
        <f t="shared" ca="1" si="21"/>
        <v>294539.2</v>
      </c>
      <c r="S82" s="78">
        <f t="shared" ca="1" si="22"/>
        <v>294539.2</v>
      </c>
      <c r="T82" s="78">
        <f t="shared" ca="1" si="22"/>
        <v>294539.2</v>
      </c>
      <c r="U82" s="78">
        <f t="shared" ca="1" si="22"/>
        <v>294539.2</v>
      </c>
      <c r="V82" s="91">
        <f t="shared" ca="1" si="23"/>
        <v>194618.44667586416</v>
      </c>
      <c r="W82" s="47">
        <f t="shared" ca="1" si="24"/>
        <v>1</v>
      </c>
    </row>
    <row r="83" spans="1:23" x14ac:dyDescent="0.25">
      <c r="A83" s="52">
        <v>62</v>
      </c>
      <c r="B83" s="57">
        <f t="shared" ca="1" si="9"/>
        <v>2462</v>
      </c>
      <c r="C83" s="78">
        <f t="shared" ca="1" si="10"/>
        <v>451</v>
      </c>
      <c r="D83" s="79">
        <f t="shared" ca="1" si="11"/>
        <v>296</v>
      </c>
      <c r="E83" s="81">
        <f t="shared" ca="1" si="12"/>
        <v>91556</v>
      </c>
      <c r="G83" s="88">
        <f t="shared" ca="1" si="13"/>
        <v>1110362</v>
      </c>
      <c r="H83" s="78">
        <f t="shared" ca="1" si="14"/>
        <v>728752</v>
      </c>
      <c r="I83" s="78">
        <f t="shared" ca="1" si="15"/>
        <v>381610</v>
      </c>
      <c r="J83" s="78">
        <f t="shared" ca="1" si="16"/>
        <v>91556</v>
      </c>
      <c r="K83" s="78">
        <v>175000</v>
      </c>
      <c r="L83" s="78">
        <f t="shared" ca="1" si="17"/>
        <v>115054</v>
      </c>
      <c r="M83" s="78">
        <f t="shared" ca="1" si="18"/>
        <v>39118.36</v>
      </c>
      <c r="N83" s="78">
        <f t="shared" ca="1" si="19"/>
        <v>75935.64</v>
      </c>
      <c r="O83" s="81">
        <f t="shared" ca="1" si="20"/>
        <v>250935.64</v>
      </c>
      <c r="Q83" s="78">
        <v>-700000</v>
      </c>
      <c r="R83" s="78">
        <f t="shared" ca="1" si="21"/>
        <v>250935.64</v>
      </c>
      <c r="S83" s="78">
        <f t="shared" ca="1" si="22"/>
        <v>250935.64</v>
      </c>
      <c r="T83" s="78">
        <f t="shared" ca="1" si="22"/>
        <v>250935.64</v>
      </c>
      <c r="U83" s="78">
        <f t="shared" ca="1" si="22"/>
        <v>250935.64</v>
      </c>
      <c r="V83" s="91">
        <f t="shared" ca="1" si="23"/>
        <v>62179.202199278865</v>
      </c>
      <c r="W83" s="47">
        <f t="shared" ca="1" si="24"/>
        <v>1</v>
      </c>
    </row>
    <row r="84" spans="1:23" x14ac:dyDescent="0.25">
      <c r="A84" s="52">
        <v>63</v>
      </c>
      <c r="B84" s="57">
        <f t="shared" ca="1" si="9"/>
        <v>2489</v>
      </c>
      <c r="C84" s="78">
        <f t="shared" ca="1" si="10"/>
        <v>447</v>
      </c>
      <c r="D84" s="79">
        <f t="shared" ca="1" si="11"/>
        <v>297</v>
      </c>
      <c r="E84" s="81">
        <f t="shared" ca="1" si="12"/>
        <v>101925</v>
      </c>
      <c r="G84" s="88">
        <f t="shared" ca="1" si="13"/>
        <v>1112583</v>
      </c>
      <c r="H84" s="78">
        <f t="shared" ca="1" si="14"/>
        <v>739233</v>
      </c>
      <c r="I84" s="78">
        <f t="shared" ca="1" si="15"/>
        <v>373350</v>
      </c>
      <c r="J84" s="78">
        <f t="shared" ca="1" si="16"/>
        <v>101925</v>
      </c>
      <c r="K84" s="78">
        <v>175000</v>
      </c>
      <c r="L84" s="78">
        <f t="shared" ca="1" si="17"/>
        <v>96425</v>
      </c>
      <c r="M84" s="78">
        <f t="shared" ca="1" si="18"/>
        <v>32784.5</v>
      </c>
      <c r="N84" s="78">
        <f t="shared" ca="1" si="19"/>
        <v>63640.5</v>
      </c>
      <c r="O84" s="81">
        <f t="shared" ca="1" si="20"/>
        <v>238640.5</v>
      </c>
      <c r="Q84" s="78">
        <v>-700000</v>
      </c>
      <c r="R84" s="78">
        <f t="shared" ca="1" si="21"/>
        <v>238640.5</v>
      </c>
      <c r="S84" s="78">
        <f t="shared" ca="1" si="22"/>
        <v>238640.5</v>
      </c>
      <c r="T84" s="78">
        <f t="shared" ca="1" si="22"/>
        <v>238640.5</v>
      </c>
      <c r="U84" s="78">
        <f t="shared" ca="1" si="22"/>
        <v>238640.5</v>
      </c>
      <c r="V84" s="91">
        <f t="shared" ca="1" si="23"/>
        <v>24834.566753598745</v>
      </c>
      <c r="W84" s="47">
        <f t="shared" ca="1" si="24"/>
        <v>1</v>
      </c>
    </row>
    <row r="85" spans="1:23" x14ac:dyDescent="0.25">
      <c r="A85" s="52">
        <v>64</v>
      </c>
      <c r="B85" s="57">
        <f t="shared" ca="1" si="9"/>
        <v>2962</v>
      </c>
      <c r="C85" s="78">
        <f t="shared" ca="1" si="10"/>
        <v>449</v>
      </c>
      <c r="D85" s="79">
        <f t="shared" ca="1" si="11"/>
        <v>283</v>
      </c>
      <c r="E85" s="81">
        <f t="shared" ca="1" si="12"/>
        <v>92114</v>
      </c>
      <c r="G85" s="88">
        <f t="shared" ca="1" si="13"/>
        <v>1329938</v>
      </c>
      <c r="H85" s="78">
        <f t="shared" ca="1" si="14"/>
        <v>838246</v>
      </c>
      <c r="I85" s="78">
        <f t="shared" ca="1" si="15"/>
        <v>491692</v>
      </c>
      <c r="J85" s="78">
        <f t="shared" ca="1" si="16"/>
        <v>92114</v>
      </c>
      <c r="K85" s="78">
        <v>175000</v>
      </c>
      <c r="L85" s="78">
        <f t="shared" ca="1" si="17"/>
        <v>224578</v>
      </c>
      <c r="M85" s="78">
        <f t="shared" ca="1" si="18"/>
        <v>76356.52</v>
      </c>
      <c r="N85" s="78">
        <f t="shared" ca="1" si="19"/>
        <v>148221.47999999998</v>
      </c>
      <c r="O85" s="81">
        <f t="shared" ca="1" si="20"/>
        <v>323221.48</v>
      </c>
      <c r="Q85" s="78">
        <v>-700000</v>
      </c>
      <c r="R85" s="78">
        <f t="shared" ca="1" si="21"/>
        <v>323221.48</v>
      </c>
      <c r="S85" s="78">
        <f t="shared" ca="1" si="22"/>
        <v>323221.48</v>
      </c>
      <c r="T85" s="78">
        <f t="shared" ca="1" si="22"/>
        <v>323221.48</v>
      </c>
      <c r="U85" s="78">
        <f t="shared" ca="1" si="22"/>
        <v>323221.48</v>
      </c>
      <c r="V85" s="91">
        <f t="shared" ca="1" si="23"/>
        <v>281736.55109361955</v>
      </c>
      <c r="W85" s="47">
        <f t="shared" ca="1" si="24"/>
        <v>1</v>
      </c>
    </row>
    <row r="86" spans="1:23" x14ac:dyDescent="0.25">
      <c r="A86" s="52">
        <v>65</v>
      </c>
      <c r="B86" s="57">
        <f t="shared" ca="1" si="9"/>
        <v>2900</v>
      </c>
      <c r="C86" s="78">
        <f t="shared" ca="1" si="10"/>
        <v>437</v>
      </c>
      <c r="D86" s="79">
        <f t="shared" ca="1" si="11"/>
        <v>274</v>
      </c>
      <c r="E86" s="81">
        <f t="shared" ca="1" si="12"/>
        <v>112513</v>
      </c>
      <c r="G86" s="88">
        <f t="shared" ca="1" si="13"/>
        <v>1267300</v>
      </c>
      <c r="H86" s="78">
        <f t="shared" ca="1" si="14"/>
        <v>794600</v>
      </c>
      <c r="I86" s="78">
        <f t="shared" ca="1" si="15"/>
        <v>472700</v>
      </c>
      <c r="J86" s="78">
        <f t="shared" ca="1" si="16"/>
        <v>112513</v>
      </c>
      <c r="K86" s="78">
        <v>175000</v>
      </c>
      <c r="L86" s="78">
        <f t="shared" ca="1" si="17"/>
        <v>185187</v>
      </c>
      <c r="M86" s="78">
        <f t="shared" ca="1" si="18"/>
        <v>62963.58</v>
      </c>
      <c r="N86" s="78">
        <f t="shared" ca="1" si="19"/>
        <v>122223.42</v>
      </c>
      <c r="O86" s="81">
        <f t="shared" ca="1" si="20"/>
        <v>297223.42</v>
      </c>
      <c r="Q86" s="78">
        <v>-700000</v>
      </c>
      <c r="R86" s="78">
        <f t="shared" ca="1" si="21"/>
        <v>297223.42</v>
      </c>
      <c r="S86" s="78">
        <f t="shared" ca="1" si="22"/>
        <v>297223.42</v>
      </c>
      <c r="T86" s="78">
        <f t="shared" ca="1" si="22"/>
        <v>297223.42</v>
      </c>
      <c r="U86" s="78">
        <f t="shared" ca="1" si="22"/>
        <v>297223.42</v>
      </c>
      <c r="V86" s="91">
        <f t="shared" ca="1" si="23"/>
        <v>202771.36053906556</v>
      </c>
      <c r="W86" s="47">
        <f t="shared" ca="1" si="24"/>
        <v>1</v>
      </c>
    </row>
    <row r="87" spans="1:23" x14ac:dyDescent="0.25">
      <c r="A87" s="52">
        <v>66</v>
      </c>
      <c r="B87" s="57">
        <f t="shared" ref="B87:B150" ca="1" si="25">RANDBETWEEN(2200,3200)</f>
        <v>2680</v>
      </c>
      <c r="C87" s="78">
        <f t="shared" ref="C87:C150" ca="1" si="26">RANDBETWEEN(410,470)</f>
        <v>435</v>
      </c>
      <c r="D87" s="79">
        <f t="shared" ref="D87:D150" ca="1" si="27">RANDBETWEEN(270,300)</f>
        <v>283</v>
      </c>
      <c r="E87" s="81">
        <f t="shared" ref="E87:E150" ca="1" si="28">RANDBETWEEN(90000,120000)</f>
        <v>101578</v>
      </c>
      <c r="G87" s="88">
        <f t="shared" ref="G87:G150" ca="1" si="29">B87*C87</f>
        <v>1165800</v>
      </c>
      <c r="H87" s="78">
        <f t="shared" ref="H87:H150" ca="1" si="30">B87*D87</f>
        <v>758440</v>
      </c>
      <c r="I87" s="78">
        <f t="shared" ref="I87:I150" ca="1" si="31">G87-H87</f>
        <v>407360</v>
      </c>
      <c r="J87" s="78">
        <f t="shared" ref="J87:J150" ca="1" si="32">E87</f>
        <v>101578</v>
      </c>
      <c r="K87" s="78">
        <v>175000</v>
      </c>
      <c r="L87" s="78">
        <f t="shared" ref="L87:L150" ca="1" si="33">I87-J87-K87</f>
        <v>130782</v>
      </c>
      <c r="M87" s="78">
        <f t="shared" ref="M87:M150" ca="1" si="34">L87*0.34</f>
        <v>44465.880000000005</v>
      </c>
      <c r="N87" s="78">
        <f t="shared" ref="N87:N150" ca="1" si="35">L87-M87</f>
        <v>86316.12</v>
      </c>
      <c r="O87" s="81">
        <f t="shared" ref="O87:O150" ca="1" si="36">N87+K87</f>
        <v>261316.12</v>
      </c>
      <c r="Q87" s="78">
        <v>-700000</v>
      </c>
      <c r="R87" s="78">
        <f t="shared" ref="R87:R150" ca="1" si="37">O87</f>
        <v>261316.12</v>
      </c>
      <c r="S87" s="78">
        <f t="shared" ref="S87:U150" ca="1" si="38">R87</f>
        <v>261316.12</v>
      </c>
      <c r="T87" s="78">
        <f t="shared" ca="1" si="38"/>
        <v>261316.12</v>
      </c>
      <c r="U87" s="78">
        <f t="shared" ca="1" si="38"/>
        <v>261316.12</v>
      </c>
      <c r="V87" s="91">
        <f t="shared" ref="V87:V150" ca="1" si="39">Q87+NPV(0.12,R87:U87)</f>
        <v>93708.346344947349</v>
      </c>
      <c r="W87" s="47">
        <f t="shared" ref="W87:W150" ca="1" si="40">IF(V87&gt;=0,1,0)</f>
        <v>1</v>
      </c>
    </row>
    <row r="88" spans="1:23" x14ac:dyDescent="0.25">
      <c r="A88" s="52">
        <v>67</v>
      </c>
      <c r="B88" s="57">
        <f t="shared" ca="1" si="25"/>
        <v>2203</v>
      </c>
      <c r="C88" s="78">
        <f t="shared" ca="1" si="26"/>
        <v>411</v>
      </c>
      <c r="D88" s="79">
        <f t="shared" ca="1" si="27"/>
        <v>286</v>
      </c>
      <c r="E88" s="81">
        <f t="shared" ca="1" si="28"/>
        <v>118226</v>
      </c>
      <c r="G88" s="88">
        <f t="shared" ca="1" si="29"/>
        <v>905433</v>
      </c>
      <c r="H88" s="78">
        <f t="shared" ca="1" si="30"/>
        <v>630058</v>
      </c>
      <c r="I88" s="78">
        <f t="shared" ca="1" si="31"/>
        <v>275375</v>
      </c>
      <c r="J88" s="78">
        <f t="shared" ca="1" si="32"/>
        <v>118226</v>
      </c>
      <c r="K88" s="78">
        <v>175000</v>
      </c>
      <c r="L88" s="78">
        <f t="shared" ca="1" si="33"/>
        <v>-17851</v>
      </c>
      <c r="M88" s="78">
        <f t="shared" ca="1" si="34"/>
        <v>-6069.34</v>
      </c>
      <c r="N88" s="78">
        <f t="shared" ca="1" si="35"/>
        <v>-11781.66</v>
      </c>
      <c r="O88" s="81">
        <f t="shared" ca="1" si="36"/>
        <v>163218.34</v>
      </c>
      <c r="Q88" s="78">
        <v>-700000</v>
      </c>
      <c r="R88" s="78">
        <f t="shared" ca="1" si="37"/>
        <v>163218.34</v>
      </c>
      <c r="S88" s="78">
        <f t="shared" ca="1" si="38"/>
        <v>163218.34</v>
      </c>
      <c r="T88" s="78">
        <f t="shared" ca="1" si="38"/>
        <v>163218.34</v>
      </c>
      <c r="U88" s="78">
        <f t="shared" ca="1" si="38"/>
        <v>163218.34</v>
      </c>
      <c r="V88" s="91">
        <f t="shared" ca="1" si="39"/>
        <v>-204248.88164355356</v>
      </c>
      <c r="W88" s="47">
        <f t="shared" ca="1" si="40"/>
        <v>0</v>
      </c>
    </row>
    <row r="89" spans="1:23" x14ac:dyDescent="0.25">
      <c r="A89" s="52">
        <v>68</v>
      </c>
      <c r="B89" s="57">
        <f t="shared" ca="1" si="25"/>
        <v>2994</v>
      </c>
      <c r="C89" s="78">
        <f t="shared" ca="1" si="26"/>
        <v>448</v>
      </c>
      <c r="D89" s="79">
        <f t="shared" ca="1" si="27"/>
        <v>283</v>
      </c>
      <c r="E89" s="81">
        <f t="shared" ca="1" si="28"/>
        <v>96595</v>
      </c>
      <c r="G89" s="88">
        <f t="shared" ca="1" si="29"/>
        <v>1341312</v>
      </c>
      <c r="H89" s="78">
        <f t="shared" ca="1" si="30"/>
        <v>847302</v>
      </c>
      <c r="I89" s="78">
        <f t="shared" ca="1" si="31"/>
        <v>494010</v>
      </c>
      <c r="J89" s="78">
        <f t="shared" ca="1" si="32"/>
        <v>96595</v>
      </c>
      <c r="K89" s="78">
        <v>175000</v>
      </c>
      <c r="L89" s="78">
        <f t="shared" ca="1" si="33"/>
        <v>222415</v>
      </c>
      <c r="M89" s="78">
        <f t="shared" ca="1" si="34"/>
        <v>75621.100000000006</v>
      </c>
      <c r="N89" s="78">
        <f t="shared" ca="1" si="35"/>
        <v>146793.9</v>
      </c>
      <c r="O89" s="81">
        <f t="shared" ca="1" si="36"/>
        <v>321793.90000000002</v>
      </c>
      <c r="Q89" s="78">
        <v>-700000</v>
      </c>
      <c r="R89" s="78">
        <f t="shared" ca="1" si="37"/>
        <v>321793.90000000002</v>
      </c>
      <c r="S89" s="78">
        <f t="shared" ca="1" si="38"/>
        <v>321793.90000000002</v>
      </c>
      <c r="T89" s="78">
        <f t="shared" ca="1" si="38"/>
        <v>321793.90000000002</v>
      </c>
      <c r="U89" s="78">
        <f t="shared" ca="1" si="38"/>
        <v>321793.90000000002</v>
      </c>
      <c r="V89" s="91">
        <f t="shared" ca="1" si="39"/>
        <v>277400.49191336287</v>
      </c>
      <c r="W89" s="47">
        <f t="shared" ca="1" si="40"/>
        <v>1</v>
      </c>
    </row>
    <row r="90" spans="1:23" x14ac:dyDescent="0.25">
      <c r="A90" s="52">
        <v>69</v>
      </c>
      <c r="B90" s="57">
        <f t="shared" ca="1" si="25"/>
        <v>2217</v>
      </c>
      <c r="C90" s="78">
        <f t="shared" ca="1" si="26"/>
        <v>427</v>
      </c>
      <c r="D90" s="79">
        <f t="shared" ca="1" si="27"/>
        <v>280</v>
      </c>
      <c r="E90" s="81">
        <f t="shared" ca="1" si="28"/>
        <v>103899</v>
      </c>
      <c r="G90" s="88">
        <f t="shared" ca="1" si="29"/>
        <v>946659</v>
      </c>
      <c r="H90" s="78">
        <f t="shared" ca="1" si="30"/>
        <v>620760</v>
      </c>
      <c r="I90" s="78">
        <f t="shared" ca="1" si="31"/>
        <v>325899</v>
      </c>
      <c r="J90" s="78">
        <f t="shared" ca="1" si="32"/>
        <v>103899</v>
      </c>
      <c r="K90" s="78">
        <v>175000</v>
      </c>
      <c r="L90" s="78">
        <f t="shared" ca="1" si="33"/>
        <v>47000</v>
      </c>
      <c r="M90" s="78">
        <f t="shared" ca="1" si="34"/>
        <v>15980.000000000002</v>
      </c>
      <c r="N90" s="78">
        <f t="shared" ca="1" si="35"/>
        <v>31020</v>
      </c>
      <c r="O90" s="81">
        <f t="shared" ca="1" si="36"/>
        <v>206020</v>
      </c>
      <c r="Q90" s="78">
        <v>-700000</v>
      </c>
      <c r="R90" s="78">
        <f t="shared" ca="1" si="37"/>
        <v>206020</v>
      </c>
      <c r="S90" s="78">
        <f t="shared" ca="1" si="38"/>
        <v>206020</v>
      </c>
      <c r="T90" s="78">
        <f t="shared" ca="1" si="38"/>
        <v>206020</v>
      </c>
      <c r="U90" s="78">
        <f t="shared" ca="1" si="38"/>
        <v>206020</v>
      </c>
      <c r="V90" s="91">
        <f t="shared" ca="1" si="39"/>
        <v>-74245.287608028157</v>
      </c>
      <c r="W90" s="47">
        <f t="shared" ca="1" si="40"/>
        <v>0</v>
      </c>
    </row>
    <row r="91" spans="1:23" x14ac:dyDescent="0.25">
      <c r="A91" s="52">
        <v>70</v>
      </c>
      <c r="B91" s="57">
        <f t="shared" ca="1" si="25"/>
        <v>2787</v>
      </c>
      <c r="C91" s="78">
        <f t="shared" ca="1" si="26"/>
        <v>423</v>
      </c>
      <c r="D91" s="79">
        <f t="shared" ca="1" si="27"/>
        <v>273</v>
      </c>
      <c r="E91" s="81">
        <f t="shared" ca="1" si="28"/>
        <v>106881</v>
      </c>
      <c r="G91" s="88">
        <f t="shared" ca="1" si="29"/>
        <v>1178901</v>
      </c>
      <c r="H91" s="78">
        <f t="shared" ca="1" si="30"/>
        <v>760851</v>
      </c>
      <c r="I91" s="78">
        <f t="shared" ca="1" si="31"/>
        <v>418050</v>
      </c>
      <c r="J91" s="78">
        <f t="shared" ca="1" si="32"/>
        <v>106881</v>
      </c>
      <c r="K91" s="78">
        <v>175000</v>
      </c>
      <c r="L91" s="78">
        <f t="shared" ca="1" si="33"/>
        <v>136169</v>
      </c>
      <c r="M91" s="78">
        <f t="shared" ca="1" si="34"/>
        <v>46297.460000000006</v>
      </c>
      <c r="N91" s="78">
        <f t="shared" ca="1" si="35"/>
        <v>89871.54</v>
      </c>
      <c r="O91" s="81">
        <f t="shared" ca="1" si="36"/>
        <v>264871.53999999998</v>
      </c>
      <c r="Q91" s="78">
        <v>-700000</v>
      </c>
      <c r="R91" s="78">
        <f t="shared" ca="1" si="37"/>
        <v>264871.53999999998</v>
      </c>
      <c r="S91" s="78">
        <f t="shared" ca="1" si="38"/>
        <v>264871.53999999998</v>
      </c>
      <c r="T91" s="78">
        <f t="shared" ca="1" si="38"/>
        <v>264871.53999999998</v>
      </c>
      <c r="U91" s="78">
        <f t="shared" ca="1" si="38"/>
        <v>264871.53999999998</v>
      </c>
      <c r="V91" s="91">
        <f t="shared" ca="1" si="39"/>
        <v>104507.3989589297</v>
      </c>
      <c r="W91" s="47">
        <f t="shared" ca="1" si="40"/>
        <v>1</v>
      </c>
    </row>
    <row r="92" spans="1:23" x14ac:dyDescent="0.25">
      <c r="A92" s="52">
        <v>71</v>
      </c>
      <c r="B92" s="57">
        <f t="shared" ca="1" si="25"/>
        <v>2880</v>
      </c>
      <c r="C92" s="78">
        <f t="shared" ca="1" si="26"/>
        <v>451</v>
      </c>
      <c r="D92" s="79">
        <f t="shared" ca="1" si="27"/>
        <v>284</v>
      </c>
      <c r="E92" s="81">
        <f t="shared" ca="1" si="28"/>
        <v>112042</v>
      </c>
      <c r="G92" s="88">
        <f t="shared" ca="1" si="29"/>
        <v>1298880</v>
      </c>
      <c r="H92" s="78">
        <f t="shared" ca="1" si="30"/>
        <v>817920</v>
      </c>
      <c r="I92" s="78">
        <f t="shared" ca="1" si="31"/>
        <v>480960</v>
      </c>
      <c r="J92" s="78">
        <f t="shared" ca="1" si="32"/>
        <v>112042</v>
      </c>
      <c r="K92" s="78">
        <v>175000</v>
      </c>
      <c r="L92" s="78">
        <f t="shared" ca="1" si="33"/>
        <v>193918</v>
      </c>
      <c r="M92" s="78">
        <f t="shared" ca="1" si="34"/>
        <v>65932.12000000001</v>
      </c>
      <c r="N92" s="78">
        <f t="shared" ca="1" si="35"/>
        <v>127985.87999999999</v>
      </c>
      <c r="O92" s="81">
        <f t="shared" ca="1" si="36"/>
        <v>302985.88</v>
      </c>
      <c r="Q92" s="78">
        <v>-700000</v>
      </c>
      <c r="R92" s="78">
        <f t="shared" ca="1" si="37"/>
        <v>302985.88</v>
      </c>
      <c r="S92" s="78">
        <f t="shared" ca="1" si="38"/>
        <v>302985.88</v>
      </c>
      <c r="T92" s="78">
        <f t="shared" ca="1" si="38"/>
        <v>302985.88</v>
      </c>
      <c r="U92" s="78">
        <f t="shared" ca="1" si="38"/>
        <v>302985.88</v>
      </c>
      <c r="V92" s="91">
        <f t="shared" ca="1" si="39"/>
        <v>220273.96465502644</v>
      </c>
      <c r="W92" s="47">
        <f t="shared" ca="1" si="40"/>
        <v>1</v>
      </c>
    </row>
    <row r="93" spans="1:23" x14ac:dyDescent="0.25">
      <c r="A93" s="52">
        <v>72</v>
      </c>
      <c r="B93" s="57">
        <f t="shared" ca="1" si="25"/>
        <v>2983</v>
      </c>
      <c r="C93" s="78">
        <f t="shared" ca="1" si="26"/>
        <v>416</v>
      </c>
      <c r="D93" s="79">
        <f t="shared" ca="1" si="27"/>
        <v>271</v>
      </c>
      <c r="E93" s="81">
        <f t="shared" ca="1" si="28"/>
        <v>96627</v>
      </c>
      <c r="G93" s="88">
        <f t="shared" ca="1" si="29"/>
        <v>1240928</v>
      </c>
      <c r="H93" s="78">
        <f t="shared" ca="1" si="30"/>
        <v>808393</v>
      </c>
      <c r="I93" s="78">
        <f t="shared" ca="1" si="31"/>
        <v>432535</v>
      </c>
      <c r="J93" s="78">
        <f t="shared" ca="1" si="32"/>
        <v>96627</v>
      </c>
      <c r="K93" s="78">
        <v>175000</v>
      </c>
      <c r="L93" s="78">
        <f t="shared" ca="1" si="33"/>
        <v>160908</v>
      </c>
      <c r="M93" s="78">
        <f t="shared" ca="1" si="34"/>
        <v>54708.72</v>
      </c>
      <c r="N93" s="78">
        <f t="shared" ca="1" si="35"/>
        <v>106199.28</v>
      </c>
      <c r="O93" s="81">
        <f t="shared" ca="1" si="36"/>
        <v>281199.28000000003</v>
      </c>
      <c r="Q93" s="78">
        <v>-700000</v>
      </c>
      <c r="R93" s="78">
        <f t="shared" ca="1" si="37"/>
        <v>281199.28000000003</v>
      </c>
      <c r="S93" s="78">
        <f t="shared" ca="1" si="38"/>
        <v>281199.28000000003</v>
      </c>
      <c r="T93" s="78">
        <f t="shared" ca="1" si="38"/>
        <v>281199.28000000003</v>
      </c>
      <c r="U93" s="78">
        <f t="shared" ca="1" si="38"/>
        <v>281199.28000000003</v>
      </c>
      <c r="V93" s="91">
        <f t="shared" ca="1" si="39"/>
        <v>154100.4493798156</v>
      </c>
      <c r="W93" s="47">
        <f t="shared" ca="1" si="40"/>
        <v>1</v>
      </c>
    </row>
    <row r="94" spans="1:23" x14ac:dyDescent="0.25">
      <c r="A94" s="52">
        <v>73</v>
      </c>
      <c r="B94" s="57">
        <f t="shared" ca="1" si="25"/>
        <v>2444</v>
      </c>
      <c r="C94" s="78">
        <f t="shared" ca="1" si="26"/>
        <v>423</v>
      </c>
      <c r="D94" s="79">
        <f t="shared" ca="1" si="27"/>
        <v>273</v>
      </c>
      <c r="E94" s="81">
        <f t="shared" ca="1" si="28"/>
        <v>117246</v>
      </c>
      <c r="G94" s="88">
        <f t="shared" ca="1" si="29"/>
        <v>1033812</v>
      </c>
      <c r="H94" s="78">
        <f t="shared" ca="1" si="30"/>
        <v>667212</v>
      </c>
      <c r="I94" s="78">
        <f t="shared" ca="1" si="31"/>
        <v>366600</v>
      </c>
      <c r="J94" s="78">
        <f t="shared" ca="1" si="32"/>
        <v>117246</v>
      </c>
      <c r="K94" s="78">
        <v>175000</v>
      </c>
      <c r="L94" s="78">
        <f t="shared" ca="1" si="33"/>
        <v>74354</v>
      </c>
      <c r="M94" s="78">
        <f t="shared" ca="1" si="34"/>
        <v>25280.36</v>
      </c>
      <c r="N94" s="78">
        <f t="shared" ca="1" si="35"/>
        <v>49073.64</v>
      </c>
      <c r="O94" s="81">
        <f t="shared" ca="1" si="36"/>
        <v>224073.64</v>
      </c>
      <c r="Q94" s="78">
        <v>-700000</v>
      </c>
      <c r="R94" s="78">
        <f t="shared" ca="1" si="37"/>
        <v>224073.64</v>
      </c>
      <c r="S94" s="78">
        <f t="shared" ca="1" si="38"/>
        <v>224073.64</v>
      </c>
      <c r="T94" s="78">
        <f t="shared" ca="1" si="38"/>
        <v>224073.64</v>
      </c>
      <c r="U94" s="78">
        <f t="shared" ca="1" si="38"/>
        <v>224073.64</v>
      </c>
      <c r="V94" s="91">
        <f t="shared" ca="1" si="39"/>
        <v>-19410.075949799619</v>
      </c>
      <c r="W94" s="47">
        <f t="shared" ca="1" si="40"/>
        <v>0</v>
      </c>
    </row>
    <row r="95" spans="1:23" x14ac:dyDescent="0.25">
      <c r="A95" s="52">
        <v>74</v>
      </c>
      <c r="B95" s="57">
        <f t="shared" ca="1" si="25"/>
        <v>2811</v>
      </c>
      <c r="C95" s="78">
        <f t="shared" ca="1" si="26"/>
        <v>461</v>
      </c>
      <c r="D95" s="79">
        <f t="shared" ca="1" si="27"/>
        <v>292</v>
      </c>
      <c r="E95" s="81">
        <f t="shared" ca="1" si="28"/>
        <v>114178</v>
      </c>
      <c r="G95" s="88">
        <f t="shared" ca="1" si="29"/>
        <v>1295871</v>
      </c>
      <c r="H95" s="78">
        <f t="shared" ca="1" si="30"/>
        <v>820812</v>
      </c>
      <c r="I95" s="78">
        <f t="shared" ca="1" si="31"/>
        <v>475059</v>
      </c>
      <c r="J95" s="78">
        <f t="shared" ca="1" si="32"/>
        <v>114178</v>
      </c>
      <c r="K95" s="78">
        <v>175000</v>
      </c>
      <c r="L95" s="78">
        <f t="shared" ca="1" si="33"/>
        <v>185881</v>
      </c>
      <c r="M95" s="78">
        <f t="shared" ca="1" si="34"/>
        <v>63199.540000000008</v>
      </c>
      <c r="N95" s="78">
        <f t="shared" ca="1" si="35"/>
        <v>122681.45999999999</v>
      </c>
      <c r="O95" s="81">
        <f t="shared" ca="1" si="36"/>
        <v>297681.45999999996</v>
      </c>
      <c r="Q95" s="78">
        <v>-700000</v>
      </c>
      <c r="R95" s="78">
        <f t="shared" ca="1" si="37"/>
        <v>297681.45999999996</v>
      </c>
      <c r="S95" s="78">
        <f t="shared" ca="1" si="38"/>
        <v>297681.45999999996</v>
      </c>
      <c r="T95" s="78">
        <f t="shared" ca="1" si="38"/>
        <v>297681.45999999996</v>
      </c>
      <c r="U95" s="78">
        <f t="shared" ca="1" si="38"/>
        <v>297681.45999999996</v>
      </c>
      <c r="V95" s="91">
        <f t="shared" ca="1" si="39"/>
        <v>204162.58803379408</v>
      </c>
      <c r="W95" s="47">
        <f t="shared" ca="1" si="40"/>
        <v>1</v>
      </c>
    </row>
    <row r="96" spans="1:23" x14ac:dyDescent="0.25">
      <c r="A96" s="52">
        <v>75</v>
      </c>
      <c r="B96" s="57">
        <f t="shared" ca="1" si="25"/>
        <v>3160</v>
      </c>
      <c r="C96" s="78">
        <f t="shared" ca="1" si="26"/>
        <v>412</v>
      </c>
      <c r="D96" s="79">
        <f t="shared" ca="1" si="27"/>
        <v>272</v>
      </c>
      <c r="E96" s="81">
        <f t="shared" ca="1" si="28"/>
        <v>104687</v>
      </c>
      <c r="G96" s="88">
        <f t="shared" ca="1" si="29"/>
        <v>1301920</v>
      </c>
      <c r="H96" s="78">
        <f t="shared" ca="1" si="30"/>
        <v>859520</v>
      </c>
      <c r="I96" s="78">
        <f t="shared" ca="1" si="31"/>
        <v>442400</v>
      </c>
      <c r="J96" s="78">
        <f t="shared" ca="1" si="32"/>
        <v>104687</v>
      </c>
      <c r="K96" s="78">
        <v>175000</v>
      </c>
      <c r="L96" s="78">
        <f t="shared" ca="1" si="33"/>
        <v>162713</v>
      </c>
      <c r="M96" s="78">
        <f t="shared" ca="1" si="34"/>
        <v>55322.420000000006</v>
      </c>
      <c r="N96" s="78">
        <f t="shared" ca="1" si="35"/>
        <v>107390.57999999999</v>
      </c>
      <c r="O96" s="81">
        <f t="shared" ca="1" si="36"/>
        <v>282390.57999999996</v>
      </c>
      <c r="Q96" s="78">
        <v>-700000</v>
      </c>
      <c r="R96" s="78">
        <f t="shared" ca="1" si="37"/>
        <v>282390.57999999996</v>
      </c>
      <c r="S96" s="78">
        <f t="shared" ca="1" si="38"/>
        <v>282390.57999999996</v>
      </c>
      <c r="T96" s="78">
        <f t="shared" ca="1" si="38"/>
        <v>282390.57999999996</v>
      </c>
      <c r="U96" s="78">
        <f t="shared" ca="1" si="38"/>
        <v>282390.57999999996</v>
      </c>
      <c r="V96" s="91">
        <f t="shared" ca="1" si="39"/>
        <v>157718.84365645144</v>
      </c>
      <c r="W96" s="47">
        <f t="shared" ca="1" si="40"/>
        <v>1</v>
      </c>
    </row>
    <row r="97" spans="1:23" x14ac:dyDescent="0.25">
      <c r="A97" s="52">
        <v>76</v>
      </c>
      <c r="B97" s="57">
        <f t="shared" ca="1" si="25"/>
        <v>2651</v>
      </c>
      <c r="C97" s="78">
        <f t="shared" ca="1" si="26"/>
        <v>432</v>
      </c>
      <c r="D97" s="79">
        <f t="shared" ca="1" si="27"/>
        <v>276</v>
      </c>
      <c r="E97" s="81">
        <f t="shared" ca="1" si="28"/>
        <v>109388</v>
      </c>
      <c r="G97" s="88">
        <f t="shared" ca="1" si="29"/>
        <v>1145232</v>
      </c>
      <c r="H97" s="78">
        <f t="shared" ca="1" si="30"/>
        <v>731676</v>
      </c>
      <c r="I97" s="78">
        <f t="shared" ca="1" si="31"/>
        <v>413556</v>
      </c>
      <c r="J97" s="78">
        <f t="shared" ca="1" si="32"/>
        <v>109388</v>
      </c>
      <c r="K97" s="78">
        <v>175000</v>
      </c>
      <c r="L97" s="78">
        <f t="shared" ca="1" si="33"/>
        <v>129168</v>
      </c>
      <c r="M97" s="78">
        <f t="shared" ca="1" si="34"/>
        <v>43917.120000000003</v>
      </c>
      <c r="N97" s="78">
        <f t="shared" ca="1" si="35"/>
        <v>85250.880000000005</v>
      </c>
      <c r="O97" s="81">
        <f t="shared" ca="1" si="36"/>
        <v>260250.88</v>
      </c>
      <c r="Q97" s="78">
        <v>-700000</v>
      </c>
      <c r="R97" s="78">
        <f t="shared" ca="1" si="37"/>
        <v>260250.88</v>
      </c>
      <c r="S97" s="78">
        <f t="shared" ca="1" si="38"/>
        <v>260250.88</v>
      </c>
      <c r="T97" s="78">
        <f t="shared" ca="1" si="38"/>
        <v>260250.88</v>
      </c>
      <c r="U97" s="78">
        <f t="shared" ca="1" si="38"/>
        <v>260250.88</v>
      </c>
      <c r="V97" s="91">
        <f t="shared" ca="1" si="39"/>
        <v>90472.840326947044</v>
      </c>
      <c r="W97" s="47">
        <f t="shared" ca="1" si="40"/>
        <v>1</v>
      </c>
    </row>
    <row r="98" spans="1:23" x14ac:dyDescent="0.25">
      <c r="A98" s="52">
        <v>77</v>
      </c>
      <c r="B98" s="57">
        <f t="shared" ca="1" si="25"/>
        <v>3071</v>
      </c>
      <c r="C98" s="78">
        <f t="shared" ca="1" si="26"/>
        <v>432</v>
      </c>
      <c r="D98" s="79">
        <f t="shared" ca="1" si="27"/>
        <v>290</v>
      </c>
      <c r="E98" s="81">
        <f t="shared" ca="1" si="28"/>
        <v>107563</v>
      </c>
      <c r="G98" s="88">
        <f t="shared" ca="1" si="29"/>
        <v>1326672</v>
      </c>
      <c r="H98" s="78">
        <f t="shared" ca="1" si="30"/>
        <v>890590</v>
      </c>
      <c r="I98" s="78">
        <f t="shared" ca="1" si="31"/>
        <v>436082</v>
      </c>
      <c r="J98" s="78">
        <f t="shared" ca="1" si="32"/>
        <v>107563</v>
      </c>
      <c r="K98" s="78">
        <v>175000</v>
      </c>
      <c r="L98" s="78">
        <f t="shared" ca="1" si="33"/>
        <v>153519</v>
      </c>
      <c r="M98" s="78">
        <f t="shared" ca="1" si="34"/>
        <v>52196.460000000006</v>
      </c>
      <c r="N98" s="78">
        <f t="shared" ca="1" si="35"/>
        <v>101322.54</v>
      </c>
      <c r="O98" s="81">
        <f t="shared" ca="1" si="36"/>
        <v>276322.53999999998</v>
      </c>
      <c r="Q98" s="78">
        <v>-700000</v>
      </c>
      <c r="R98" s="78">
        <f t="shared" ca="1" si="37"/>
        <v>276322.53999999998</v>
      </c>
      <c r="S98" s="78">
        <f t="shared" ca="1" si="38"/>
        <v>276322.53999999998</v>
      </c>
      <c r="T98" s="78">
        <f t="shared" ca="1" si="38"/>
        <v>276322.53999999998</v>
      </c>
      <c r="U98" s="78">
        <f t="shared" ca="1" si="38"/>
        <v>276322.53999999998</v>
      </c>
      <c r="V98" s="91">
        <f t="shared" ca="1" si="39"/>
        <v>139288.0863271486</v>
      </c>
      <c r="W98" s="47">
        <f t="shared" ca="1" si="40"/>
        <v>1</v>
      </c>
    </row>
    <row r="99" spans="1:23" x14ac:dyDescent="0.25">
      <c r="A99" s="52">
        <v>78</v>
      </c>
      <c r="B99" s="57">
        <f t="shared" ca="1" si="25"/>
        <v>2962</v>
      </c>
      <c r="C99" s="78">
        <f t="shared" ca="1" si="26"/>
        <v>463</v>
      </c>
      <c r="D99" s="79">
        <f t="shared" ca="1" si="27"/>
        <v>277</v>
      </c>
      <c r="E99" s="81">
        <f t="shared" ca="1" si="28"/>
        <v>112220</v>
      </c>
      <c r="G99" s="88">
        <f t="shared" ca="1" si="29"/>
        <v>1371406</v>
      </c>
      <c r="H99" s="78">
        <f t="shared" ca="1" si="30"/>
        <v>820474</v>
      </c>
      <c r="I99" s="78">
        <f t="shared" ca="1" si="31"/>
        <v>550932</v>
      </c>
      <c r="J99" s="78">
        <f t="shared" ca="1" si="32"/>
        <v>112220</v>
      </c>
      <c r="K99" s="78">
        <v>175000</v>
      </c>
      <c r="L99" s="78">
        <f t="shared" ca="1" si="33"/>
        <v>263712</v>
      </c>
      <c r="M99" s="78">
        <f t="shared" ca="1" si="34"/>
        <v>89662.080000000002</v>
      </c>
      <c r="N99" s="78">
        <f t="shared" ca="1" si="35"/>
        <v>174049.91999999998</v>
      </c>
      <c r="O99" s="81">
        <f t="shared" ca="1" si="36"/>
        <v>349049.92</v>
      </c>
      <c r="Q99" s="78">
        <v>-700000</v>
      </c>
      <c r="R99" s="78">
        <f t="shared" ca="1" si="37"/>
        <v>349049.92</v>
      </c>
      <c r="S99" s="78">
        <f t="shared" ca="1" si="38"/>
        <v>349049.92</v>
      </c>
      <c r="T99" s="78">
        <f t="shared" ca="1" si="38"/>
        <v>349049.92</v>
      </c>
      <c r="U99" s="78">
        <f t="shared" ca="1" si="38"/>
        <v>349049.92</v>
      </c>
      <c r="V99" s="91">
        <f t="shared" ca="1" si="39"/>
        <v>360186.54645199887</v>
      </c>
      <c r="W99" s="47">
        <f t="shared" ca="1" si="40"/>
        <v>1</v>
      </c>
    </row>
    <row r="100" spans="1:23" x14ac:dyDescent="0.25">
      <c r="A100" s="52">
        <v>79</v>
      </c>
      <c r="B100" s="57">
        <f t="shared" ca="1" si="25"/>
        <v>2591</v>
      </c>
      <c r="C100" s="78">
        <f t="shared" ca="1" si="26"/>
        <v>451</v>
      </c>
      <c r="D100" s="79">
        <f t="shared" ca="1" si="27"/>
        <v>293</v>
      </c>
      <c r="E100" s="81">
        <f t="shared" ca="1" si="28"/>
        <v>113665</v>
      </c>
      <c r="G100" s="88">
        <f t="shared" ca="1" si="29"/>
        <v>1168541</v>
      </c>
      <c r="H100" s="78">
        <f t="shared" ca="1" si="30"/>
        <v>759163</v>
      </c>
      <c r="I100" s="78">
        <f t="shared" ca="1" si="31"/>
        <v>409378</v>
      </c>
      <c r="J100" s="78">
        <f t="shared" ca="1" si="32"/>
        <v>113665</v>
      </c>
      <c r="K100" s="78">
        <v>175000</v>
      </c>
      <c r="L100" s="78">
        <f t="shared" ca="1" si="33"/>
        <v>120713</v>
      </c>
      <c r="M100" s="78">
        <f t="shared" ca="1" si="34"/>
        <v>41042.420000000006</v>
      </c>
      <c r="N100" s="78">
        <f t="shared" ca="1" si="35"/>
        <v>79670.579999999987</v>
      </c>
      <c r="O100" s="81">
        <f t="shared" ca="1" si="36"/>
        <v>254670.58</v>
      </c>
      <c r="Q100" s="78">
        <v>-700000</v>
      </c>
      <c r="R100" s="78">
        <f t="shared" ca="1" si="37"/>
        <v>254670.58</v>
      </c>
      <c r="S100" s="78">
        <f t="shared" ca="1" si="38"/>
        <v>254670.58</v>
      </c>
      <c r="T100" s="78">
        <f t="shared" ca="1" si="38"/>
        <v>254670.58</v>
      </c>
      <c r="U100" s="78">
        <f t="shared" ca="1" si="38"/>
        <v>254670.58</v>
      </c>
      <c r="V100" s="91">
        <f t="shared" ca="1" si="39"/>
        <v>73523.519767967518</v>
      </c>
      <c r="W100" s="47">
        <f t="shared" ca="1" si="40"/>
        <v>1</v>
      </c>
    </row>
    <row r="101" spans="1:23" x14ac:dyDescent="0.25">
      <c r="A101" s="52">
        <v>80</v>
      </c>
      <c r="B101" s="57">
        <f t="shared" ca="1" si="25"/>
        <v>3185</v>
      </c>
      <c r="C101" s="78">
        <f t="shared" ca="1" si="26"/>
        <v>452</v>
      </c>
      <c r="D101" s="79">
        <f t="shared" ca="1" si="27"/>
        <v>275</v>
      </c>
      <c r="E101" s="81">
        <f t="shared" ca="1" si="28"/>
        <v>108729</v>
      </c>
      <c r="G101" s="88">
        <f t="shared" ca="1" si="29"/>
        <v>1439620</v>
      </c>
      <c r="H101" s="78">
        <f t="shared" ca="1" si="30"/>
        <v>875875</v>
      </c>
      <c r="I101" s="78">
        <f t="shared" ca="1" si="31"/>
        <v>563745</v>
      </c>
      <c r="J101" s="78">
        <f t="shared" ca="1" si="32"/>
        <v>108729</v>
      </c>
      <c r="K101" s="78">
        <v>175000</v>
      </c>
      <c r="L101" s="78">
        <f t="shared" ca="1" si="33"/>
        <v>280016</v>
      </c>
      <c r="M101" s="78">
        <f t="shared" ca="1" si="34"/>
        <v>95205.440000000002</v>
      </c>
      <c r="N101" s="78">
        <f t="shared" ca="1" si="35"/>
        <v>184810.56</v>
      </c>
      <c r="O101" s="81">
        <f t="shared" ca="1" si="36"/>
        <v>359810.56</v>
      </c>
      <c r="Q101" s="78">
        <v>-700000</v>
      </c>
      <c r="R101" s="78">
        <f t="shared" ca="1" si="37"/>
        <v>359810.56</v>
      </c>
      <c r="S101" s="78">
        <f t="shared" ca="1" si="38"/>
        <v>359810.56</v>
      </c>
      <c r="T101" s="78">
        <f t="shared" ca="1" si="38"/>
        <v>359810.56</v>
      </c>
      <c r="U101" s="78">
        <f t="shared" ca="1" si="38"/>
        <v>359810.56</v>
      </c>
      <c r="V101" s="91">
        <f t="shared" ca="1" si="39"/>
        <v>392870.36932528089</v>
      </c>
      <c r="W101" s="47">
        <f t="shared" ca="1" si="40"/>
        <v>1</v>
      </c>
    </row>
    <row r="102" spans="1:23" x14ac:dyDescent="0.25">
      <c r="A102" s="52">
        <v>81</v>
      </c>
      <c r="B102" s="57">
        <f t="shared" ca="1" si="25"/>
        <v>2552</v>
      </c>
      <c r="C102" s="78">
        <f t="shared" ca="1" si="26"/>
        <v>461</v>
      </c>
      <c r="D102" s="79">
        <f t="shared" ca="1" si="27"/>
        <v>288</v>
      </c>
      <c r="E102" s="81">
        <f t="shared" ca="1" si="28"/>
        <v>97701</v>
      </c>
      <c r="G102" s="88">
        <f t="shared" ca="1" si="29"/>
        <v>1176472</v>
      </c>
      <c r="H102" s="78">
        <f t="shared" ca="1" si="30"/>
        <v>734976</v>
      </c>
      <c r="I102" s="78">
        <f t="shared" ca="1" si="31"/>
        <v>441496</v>
      </c>
      <c r="J102" s="78">
        <f t="shared" ca="1" si="32"/>
        <v>97701</v>
      </c>
      <c r="K102" s="78">
        <v>175000</v>
      </c>
      <c r="L102" s="78">
        <f t="shared" ca="1" si="33"/>
        <v>168795</v>
      </c>
      <c r="M102" s="78">
        <f t="shared" ca="1" si="34"/>
        <v>57390.3</v>
      </c>
      <c r="N102" s="78">
        <f t="shared" ca="1" si="35"/>
        <v>111404.7</v>
      </c>
      <c r="O102" s="81">
        <f t="shared" ca="1" si="36"/>
        <v>286404.7</v>
      </c>
      <c r="Q102" s="78">
        <v>-700000</v>
      </c>
      <c r="R102" s="78">
        <f t="shared" ca="1" si="37"/>
        <v>286404.7</v>
      </c>
      <c r="S102" s="78">
        <f t="shared" ca="1" si="38"/>
        <v>286404.7</v>
      </c>
      <c r="T102" s="78">
        <f t="shared" ca="1" si="38"/>
        <v>286404.7</v>
      </c>
      <c r="U102" s="78">
        <f t="shared" ca="1" si="38"/>
        <v>286404.7</v>
      </c>
      <c r="V102" s="91">
        <f t="shared" ca="1" si="39"/>
        <v>169911.1284157316</v>
      </c>
      <c r="W102" s="47">
        <f t="shared" ca="1" si="40"/>
        <v>1</v>
      </c>
    </row>
    <row r="103" spans="1:23" x14ac:dyDescent="0.25">
      <c r="A103" s="52">
        <v>82</v>
      </c>
      <c r="B103" s="57">
        <f t="shared" ca="1" si="25"/>
        <v>2596</v>
      </c>
      <c r="C103" s="78">
        <f t="shared" ca="1" si="26"/>
        <v>455</v>
      </c>
      <c r="D103" s="79">
        <f t="shared" ca="1" si="27"/>
        <v>270</v>
      </c>
      <c r="E103" s="81">
        <f t="shared" ca="1" si="28"/>
        <v>98960</v>
      </c>
      <c r="G103" s="88">
        <f t="shared" ca="1" si="29"/>
        <v>1181180</v>
      </c>
      <c r="H103" s="78">
        <f t="shared" ca="1" si="30"/>
        <v>700920</v>
      </c>
      <c r="I103" s="78">
        <f t="shared" ca="1" si="31"/>
        <v>480260</v>
      </c>
      <c r="J103" s="78">
        <f t="shared" ca="1" si="32"/>
        <v>98960</v>
      </c>
      <c r="K103" s="78">
        <v>175000</v>
      </c>
      <c r="L103" s="78">
        <f t="shared" ca="1" si="33"/>
        <v>206300</v>
      </c>
      <c r="M103" s="78">
        <f t="shared" ca="1" si="34"/>
        <v>70142</v>
      </c>
      <c r="N103" s="78">
        <f t="shared" ca="1" si="35"/>
        <v>136158</v>
      </c>
      <c r="O103" s="81">
        <f t="shared" ca="1" si="36"/>
        <v>311158</v>
      </c>
      <c r="Q103" s="78">
        <v>-700000</v>
      </c>
      <c r="R103" s="78">
        <f t="shared" ca="1" si="37"/>
        <v>311158</v>
      </c>
      <c r="S103" s="78">
        <f t="shared" ca="1" si="38"/>
        <v>311158</v>
      </c>
      <c r="T103" s="78">
        <f t="shared" ca="1" si="38"/>
        <v>311158</v>
      </c>
      <c r="U103" s="78">
        <f t="shared" ca="1" si="38"/>
        <v>311158</v>
      </c>
      <c r="V103" s="91">
        <f t="shared" ca="1" si="39"/>
        <v>245095.54799757886</v>
      </c>
      <c r="W103" s="47">
        <f t="shared" ca="1" si="40"/>
        <v>1</v>
      </c>
    </row>
    <row r="104" spans="1:23" x14ac:dyDescent="0.25">
      <c r="A104" s="52">
        <v>83</v>
      </c>
      <c r="B104" s="57">
        <f t="shared" ca="1" si="25"/>
        <v>2982</v>
      </c>
      <c r="C104" s="78">
        <f t="shared" ca="1" si="26"/>
        <v>436</v>
      </c>
      <c r="D104" s="79">
        <f t="shared" ca="1" si="27"/>
        <v>289</v>
      </c>
      <c r="E104" s="81">
        <f t="shared" ca="1" si="28"/>
        <v>102832</v>
      </c>
      <c r="G104" s="88">
        <f t="shared" ca="1" si="29"/>
        <v>1300152</v>
      </c>
      <c r="H104" s="78">
        <f t="shared" ca="1" si="30"/>
        <v>861798</v>
      </c>
      <c r="I104" s="78">
        <f t="shared" ca="1" si="31"/>
        <v>438354</v>
      </c>
      <c r="J104" s="78">
        <f t="shared" ca="1" si="32"/>
        <v>102832</v>
      </c>
      <c r="K104" s="78">
        <v>175000</v>
      </c>
      <c r="L104" s="78">
        <f t="shared" ca="1" si="33"/>
        <v>160522</v>
      </c>
      <c r="M104" s="78">
        <f t="shared" ca="1" si="34"/>
        <v>54577.48</v>
      </c>
      <c r="N104" s="78">
        <f t="shared" ca="1" si="35"/>
        <v>105944.51999999999</v>
      </c>
      <c r="O104" s="81">
        <f t="shared" ca="1" si="36"/>
        <v>280944.52</v>
      </c>
      <c r="Q104" s="78">
        <v>-700000</v>
      </c>
      <c r="R104" s="78">
        <f t="shared" ca="1" si="37"/>
        <v>280944.52</v>
      </c>
      <c r="S104" s="78">
        <f t="shared" ca="1" si="38"/>
        <v>280944.52</v>
      </c>
      <c r="T104" s="78">
        <f t="shared" ca="1" si="38"/>
        <v>280944.52</v>
      </c>
      <c r="U104" s="78">
        <f t="shared" ca="1" si="38"/>
        <v>280944.52</v>
      </c>
      <c r="V104" s="91">
        <f t="shared" ca="1" si="39"/>
        <v>153326.6542602689</v>
      </c>
      <c r="W104" s="47">
        <f t="shared" ca="1" si="40"/>
        <v>1</v>
      </c>
    </row>
    <row r="105" spans="1:23" x14ac:dyDescent="0.25">
      <c r="A105" s="52">
        <v>84</v>
      </c>
      <c r="B105" s="57">
        <f t="shared" ca="1" si="25"/>
        <v>2648</v>
      </c>
      <c r="C105" s="78">
        <f t="shared" ca="1" si="26"/>
        <v>458</v>
      </c>
      <c r="D105" s="79">
        <f t="shared" ca="1" si="27"/>
        <v>277</v>
      </c>
      <c r="E105" s="81">
        <f t="shared" ca="1" si="28"/>
        <v>119179</v>
      </c>
      <c r="G105" s="88">
        <f t="shared" ca="1" si="29"/>
        <v>1212784</v>
      </c>
      <c r="H105" s="78">
        <f t="shared" ca="1" si="30"/>
        <v>733496</v>
      </c>
      <c r="I105" s="78">
        <f t="shared" ca="1" si="31"/>
        <v>479288</v>
      </c>
      <c r="J105" s="78">
        <f t="shared" ca="1" si="32"/>
        <v>119179</v>
      </c>
      <c r="K105" s="78">
        <v>175000</v>
      </c>
      <c r="L105" s="78">
        <f t="shared" ca="1" si="33"/>
        <v>185109</v>
      </c>
      <c r="M105" s="78">
        <f t="shared" ca="1" si="34"/>
        <v>62937.060000000005</v>
      </c>
      <c r="N105" s="78">
        <f t="shared" ca="1" si="35"/>
        <v>122171.94</v>
      </c>
      <c r="O105" s="81">
        <f t="shared" ca="1" si="36"/>
        <v>297171.94</v>
      </c>
      <c r="Q105" s="78">
        <v>-700000</v>
      </c>
      <c r="R105" s="78">
        <f t="shared" ca="1" si="37"/>
        <v>297171.94</v>
      </c>
      <c r="S105" s="78">
        <f t="shared" ca="1" si="38"/>
        <v>297171.94</v>
      </c>
      <c r="T105" s="78">
        <f t="shared" ca="1" si="38"/>
        <v>297171.94</v>
      </c>
      <c r="U105" s="78">
        <f t="shared" ca="1" si="38"/>
        <v>297171.94</v>
      </c>
      <c r="V105" s="91">
        <f t="shared" ca="1" si="39"/>
        <v>202614.99779470125</v>
      </c>
      <c r="W105" s="47">
        <f t="shared" ca="1" si="40"/>
        <v>1</v>
      </c>
    </row>
    <row r="106" spans="1:23" x14ac:dyDescent="0.25">
      <c r="A106" s="52">
        <v>85</v>
      </c>
      <c r="B106" s="57">
        <f t="shared" ca="1" si="25"/>
        <v>2388</v>
      </c>
      <c r="C106" s="78">
        <f t="shared" ca="1" si="26"/>
        <v>450</v>
      </c>
      <c r="D106" s="79">
        <f t="shared" ca="1" si="27"/>
        <v>272</v>
      </c>
      <c r="E106" s="81">
        <f t="shared" ca="1" si="28"/>
        <v>90228</v>
      </c>
      <c r="G106" s="88">
        <f t="shared" ca="1" si="29"/>
        <v>1074600</v>
      </c>
      <c r="H106" s="78">
        <f t="shared" ca="1" si="30"/>
        <v>649536</v>
      </c>
      <c r="I106" s="78">
        <f t="shared" ca="1" si="31"/>
        <v>425064</v>
      </c>
      <c r="J106" s="78">
        <f t="shared" ca="1" si="32"/>
        <v>90228</v>
      </c>
      <c r="K106" s="78">
        <v>175000</v>
      </c>
      <c r="L106" s="78">
        <f t="shared" ca="1" si="33"/>
        <v>159836</v>
      </c>
      <c r="M106" s="78">
        <f t="shared" ca="1" si="34"/>
        <v>54344.240000000005</v>
      </c>
      <c r="N106" s="78">
        <f t="shared" ca="1" si="35"/>
        <v>105491.76</v>
      </c>
      <c r="O106" s="81">
        <f t="shared" ca="1" si="36"/>
        <v>280491.76</v>
      </c>
      <c r="Q106" s="78">
        <v>-700000</v>
      </c>
      <c r="R106" s="78">
        <f t="shared" ca="1" si="37"/>
        <v>280491.76</v>
      </c>
      <c r="S106" s="78">
        <f t="shared" ca="1" si="38"/>
        <v>280491.76</v>
      </c>
      <c r="T106" s="78">
        <f t="shared" ca="1" si="38"/>
        <v>280491.76</v>
      </c>
      <c r="U106" s="78">
        <f t="shared" ca="1" si="38"/>
        <v>280491.76</v>
      </c>
      <c r="V106" s="91">
        <f t="shared" ca="1" si="39"/>
        <v>151951.46397009038</v>
      </c>
      <c r="W106" s="47">
        <f t="shared" ca="1" si="40"/>
        <v>1</v>
      </c>
    </row>
    <row r="107" spans="1:23" x14ac:dyDescent="0.25">
      <c r="A107" s="52">
        <v>86</v>
      </c>
      <c r="B107" s="57">
        <f t="shared" ca="1" si="25"/>
        <v>2969</v>
      </c>
      <c r="C107" s="78">
        <f t="shared" ca="1" si="26"/>
        <v>410</v>
      </c>
      <c r="D107" s="79">
        <f t="shared" ca="1" si="27"/>
        <v>274</v>
      </c>
      <c r="E107" s="81">
        <f t="shared" ca="1" si="28"/>
        <v>98189</v>
      </c>
      <c r="G107" s="88">
        <f t="shared" ca="1" si="29"/>
        <v>1217290</v>
      </c>
      <c r="H107" s="78">
        <f t="shared" ca="1" si="30"/>
        <v>813506</v>
      </c>
      <c r="I107" s="78">
        <f t="shared" ca="1" si="31"/>
        <v>403784</v>
      </c>
      <c r="J107" s="78">
        <f t="shared" ca="1" si="32"/>
        <v>98189</v>
      </c>
      <c r="K107" s="78">
        <v>175000</v>
      </c>
      <c r="L107" s="78">
        <f t="shared" ca="1" si="33"/>
        <v>130595</v>
      </c>
      <c r="M107" s="78">
        <f t="shared" ca="1" si="34"/>
        <v>44402.3</v>
      </c>
      <c r="N107" s="78">
        <f t="shared" ca="1" si="35"/>
        <v>86192.7</v>
      </c>
      <c r="O107" s="81">
        <f t="shared" ca="1" si="36"/>
        <v>261192.7</v>
      </c>
      <c r="Q107" s="78">
        <v>-700000</v>
      </c>
      <c r="R107" s="78">
        <f t="shared" ca="1" si="37"/>
        <v>261192.7</v>
      </c>
      <c r="S107" s="78">
        <f t="shared" ca="1" si="38"/>
        <v>261192.7</v>
      </c>
      <c r="T107" s="78">
        <f t="shared" ca="1" si="38"/>
        <v>261192.7</v>
      </c>
      <c r="U107" s="78">
        <f t="shared" ca="1" si="38"/>
        <v>261192.7</v>
      </c>
      <c r="V107" s="91">
        <f t="shared" ca="1" si="39"/>
        <v>93333.476688586641</v>
      </c>
      <c r="W107" s="47">
        <f t="shared" ca="1" si="40"/>
        <v>1</v>
      </c>
    </row>
    <row r="108" spans="1:23" x14ac:dyDescent="0.25">
      <c r="A108" s="52">
        <v>87</v>
      </c>
      <c r="B108" s="57">
        <f t="shared" ca="1" si="25"/>
        <v>2898</v>
      </c>
      <c r="C108" s="78">
        <f t="shared" ca="1" si="26"/>
        <v>437</v>
      </c>
      <c r="D108" s="79">
        <f t="shared" ca="1" si="27"/>
        <v>288</v>
      </c>
      <c r="E108" s="81">
        <f t="shared" ca="1" si="28"/>
        <v>110636</v>
      </c>
      <c r="G108" s="88">
        <f t="shared" ca="1" si="29"/>
        <v>1266426</v>
      </c>
      <c r="H108" s="78">
        <f t="shared" ca="1" si="30"/>
        <v>834624</v>
      </c>
      <c r="I108" s="78">
        <f t="shared" ca="1" si="31"/>
        <v>431802</v>
      </c>
      <c r="J108" s="78">
        <f t="shared" ca="1" si="32"/>
        <v>110636</v>
      </c>
      <c r="K108" s="78">
        <v>175000</v>
      </c>
      <c r="L108" s="78">
        <f t="shared" ca="1" si="33"/>
        <v>146166</v>
      </c>
      <c r="M108" s="78">
        <f t="shared" ca="1" si="34"/>
        <v>49696.44</v>
      </c>
      <c r="N108" s="78">
        <f t="shared" ca="1" si="35"/>
        <v>96469.56</v>
      </c>
      <c r="O108" s="81">
        <f t="shared" ca="1" si="36"/>
        <v>271469.56</v>
      </c>
      <c r="Q108" s="78">
        <v>-700000</v>
      </c>
      <c r="R108" s="78">
        <f t="shared" ca="1" si="37"/>
        <v>271469.56</v>
      </c>
      <c r="S108" s="78">
        <f t="shared" ca="1" si="38"/>
        <v>271469.56</v>
      </c>
      <c r="T108" s="78">
        <f t="shared" ca="1" si="38"/>
        <v>271469.56</v>
      </c>
      <c r="U108" s="78">
        <f t="shared" ca="1" si="38"/>
        <v>271469.56</v>
      </c>
      <c r="V108" s="91">
        <f t="shared" ca="1" si="39"/>
        <v>124547.89069495769</v>
      </c>
      <c r="W108" s="47">
        <f t="shared" ca="1" si="40"/>
        <v>1</v>
      </c>
    </row>
    <row r="109" spans="1:23" x14ac:dyDescent="0.25">
      <c r="A109" s="52">
        <v>88</v>
      </c>
      <c r="B109" s="57">
        <f t="shared" ca="1" si="25"/>
        <v>2853</v>
      </c>
      <c r="C109" s="78">
        <f t="shared" ca="1" si="26"/>
        <v>450</v>
      </c>
      <c r="D109" s="79">
        <f t="shared" ca="1" si="27"/>
        <v>281</v>
      </c>
      <c r="E109" s="81">
        <f t="shared" ca="1" si="28"/>
        <v>117593</v>
      </c>
      <c r="G109" s="88">
        <f t="shared" ca="1" si="29"/>
        <v>1283850</v>
      </c>
      <c r="H109" s="78">
        <f t="shared" ca="1" si="30"/>
        <v>801693</v>
      </c>
      <c r="I109" s="78">
        <f t="shared" ca="1" si="31"/>
        <v>482157</v>
      </c>
      <c r="J109" s="78">
        <f t="shared" ca="1" si="32"/>
        <v>117593</v>
      </c>
      <c r="K109" s="78">
        <v>175000</v>
      </c>
      <c r="L109" s="78">
        <f t="shared" ca="1" si="33"/>
        <v>189564</v>
      </c>
      <c r="M109" s="78">
        <f t="shared" ca="1" si="34"/>
        <v>64451.76</v>
      </c>
      <c r="N109" s="78">
        <f t="shared" ca="1" si="35"/>
        <v>125112.23999999999</v>
      </c>
      <c r="O109" s="81">
        <f t="shared" ca="1" si="36"/>
        <v>300112.24</v>
      </c>
      <c r="Q109" s="78">
        <v>-700000</v>
      </c>
      <c r="R109" s="78">
        <f t="shared" ca="1" si="37"/>
        <v>300112.24</v>
      </c>
      <c r="S109" s="78">
        <f t="shared" ca="1" si="38"/>
        <v>300112.24</v>
      </c>
      <c r="T109" s="78">
        <f t="shared" ca="1" si="38"/>
        <v>300112.24</v>
      </c>
      <c r="U109" s="78">
        <f t="shared" ca="1" si="38"/>
        <v>300112.24</v>
      </c>
      <c r="V109" s="91">
        <f t="shared" ca="1" si="39"/>
        <v>211545.71607858676</v>
      </c>
      <c r="W109" s="47">
        <f t="shared" ca="1" si="40"/>
        <v>1</v>
      </c>
    </row>
    <row r="110" spans="1:23" x14ac:dyDescent="0.25">
      <c r="A110" s="52">
        <v>89</v>
      </c>
      <c r="B110" s="57">
        <f t="shared" ca="1" si="25"/>
        <v>2750</v>
      </c>
      <c r="C110" s="78">
        <f t="shared" ca="1" si="26"/>
        <v>443</v>
      </c>
      <c r="D110" s="79">
        <f t="shared" ca="1" si="27"/>
        <v>281</v>
      </c>
      <c r="E110" s="81">
        <f t="shared" ca="1" si="28"/>
        <v>116748</v>
      </c>
      <c r="G110" s="88">
        <f t="shared" ca="1" si="29"/>
        <v>1218250</v>
      </c>
      <c r="H110" s="78">
        <f t="shared" ca="1" si="30"/>
        <v>772750</v>
      </c>
      <c r="I110" s="78">
        <f t="shared" ca="1" si="31"/>
        <v>445500</v>
      </c>
      <c r="J110" s="78">
        <f t="shared" ca="1" si="32"/>
        <v>116748</v>
      </c>
      <c r="K110" s="78">
        <v>175000</v>
      </c>
      <c r="L110" s="78">
        <f t="shared" ca="1" si="33"/>
        <v>153752</v>
      </c>
      <c r="M110" s="78">
        <f t="shared" ca="1" si="34"/>
        <v>52275.68</v>
      </c>
      <c r="N110" s="78">
        <f t="shared" ca="1" si="35"/>
        <v>101476.32</v>
      </c>
      <c r="O110" s="81">
        <f t="shared" ca="1" si="36"/>
        <v>276476.32</v>
      </c>
      <c r="Q110" s="78">
        <v>-700000</v>
      </c>
      <c r="R110" s="78">
        <f t="shared" ca="1" si="37"/>
        <v>276476.32</v>
      </c>
      <c r="S110" s="78">
        <f t="shared" ca="1" si="38"/>
        <v>276476.32</v>
      </c>
      <c r="T110" s="78">
        <f t="shared" ca="1" si="38"/>
        <v>276476.32</v>
      </c>
      <c r="U110" s="78">
        <f t="shared" ca="1" si="38"/>
        <v>276476.32</v>
      </c>
      <c r="V110" s="91">
        <f t="shared" ca="1" si="39"/>
        <v>139755.16990967293</v>
      </c>
      <c r="W110" s="47">
        <f t="shared" ca="1" si="40"/>
        <v>1</v>
      </c>
    </row>
    <row r="111" spans="1:23" x14ac:dyDescent="0.25">
      <c r="A111" s="52">
        <v>90</v>
      </c>
      <c r="B111" s="57">
        <f t="shared" ca="1" si="25"/>
        <v>2263</v>
      </c>
      <c r="C111" s="78">
        <f t="shared" ca="1" si="26"/>
        <v>443</v>
      </c>
      <c r="D111" s="79">
        <f t="shared" ca="1" si="27"/>
        <v>285</v>
      </c>
      <c r="E111" s="81">
        <f t="shared" ca="1" si="28"/>
        <v>95542</v>
      </c>
      <c r="G111" s="88">
        <f t="shared" ca="1" si="29"/>
        <v>1002509</v>
      </c>
      <c r="H111" s="78">
        <f t="shared" ca="1" si="30"/>
        <v>644955</v>
      </c>
      <c r="I111" s="78">
        <f t="shared" ca="1" si="31"/>
        <v>357554</v>
      </c>
      <c r="J111" s="78">
        <f t="shared" ca="1" si="32"/>
        <v>95542</v>
      </c>
      <c r="K111" s="78">
        <v>175000</v>
      </c>
      <c r="L111" s="78">
        <f t="shared" ca="1" si="33"/>
        <v>87012</v>
      </c>
      <c r="M111" s="78">
        <f t="shared" ca="1" si="34"/>
        <v>29584.080000000002</v>
      </c>
      <c r="N111" s="78">
        <f t="shared" ca="1" si="35"/>
        <v>57427.92</v>
      </c>
      <c r="O111" s="81">
        <f t="shared" ca="1" si="36"/>
        <v>232427.91999999998</v>
      </c>
      <c r="Q111" s="78">
        <v>-700000</v>
      </c>
      <c r="R111" s="78">
        <f t="shared" ca="1" si="37"/>
        <v>232427.91999999998</v>
      </c>
      <c r="S111" s="78">
        <f t="shared" ca="1" si="38"/>
        <v>232427.91999999998</v>
      </c>
      <c r="T111" s="78">
        <f t="shared" ca="1" si="38"/>
        <v>232427.91999999998</v>
      </c>
      <c r="U111" s="78">
        <f t="shared" ca="1" si="38"/>
        <v>232427.91999999998</v>
      </c>
      <c r="V111" s="91">
        <f t="shared" ca="1" si="39"/>
        <v>5964.7909497343935</v>
      </c>
      <c r="W111" s="47">
        <f t="shared" ca="1" si="40"/>
        <v>1</v>
      </c>
    </row>
    <row r="112" spans="1:23" x14ac:dyDescent="0.25">
      <c r="A112" s="52">
        <v>91</v>
      </c>
      <c r="B112" s="57">
        <f t="shared" ca="1" si="25"/>
        <v>3112</v>
      </c>
      <c r="C112" s="78">
        <f t="shared" ca="1" si="26"/>
        <v>446</v>
      </c>
      <c r="D112" s="79">
        <f t="shared" ca="1" si="27"/>
        <v>270</v>
      </c>
      <c r="E112" s="81">
        <f t="shared" ca="1" si="28"/>
        <v>101687</v>
      </c>
      <c r="G112" s="88">
        <f t="shared" ca="1" si="29"/>
        <v>1387952</v>
      </c>
      <c r="H112" s="78">
        <f t="shared" ca="1" si="30"/>
        <v>840240</v>
      </c>
      <c r="I112" s="78">
        <f t="shared" ca="1" si="31"/>
        <v>547712</v>
      </c>
      <c r="J112" s="78">
        <f t="shared" ca="1" si="32"/>
        <v>101687</v>
      </c>
      <c r="K112" s="78">
        <v>175000</v>
      </c>
      <c r="L112" s="78">
        <f t="shared" ca="1" si="33"/>
        <v>271025</v>
      </c>
      <c r="M112" s="78">
        <f t="shared" ca="1" si="34"/>
        <v>92148.5</v>
      </c>
      <c r="N112" s="78">
        <f t="shared" ca="1" si="35"/>
        <v>178876.5</v>
      </c>
      <c r="O112" s="81">
        <f t="shared" ca="1" si="36"/>
        <v>353876.5</v>
      </c>
      <c r="Q112" s="78">
        <v>-700000</v>
      </c>
      <c r="R112" s="78">
        <f t="shared" ca="1" si="37"/>
        <v>353876.5</v>
      </c>
      <c r="S112" s="78">
        <f t="shared" ca="1" si="38"/>
        <v>353876.5</v>
      </c>
      <c r="T112" s="78">
        <f t="shared" ca="1" si="38"/>
        <v>353876.5</v>
      </c>
      <c r="U112" s="78">
        <f t="shared" ca="1" si="38"/>
        <v>353876.5</v>
      </c>
      <c r="V112" s="91">
        <f t="shared" ca="1" si="39"/>
        <v>374846.55606143898</v>
      </c>
      <c r="W112" s="47">
        <f t="shared" ca="1" si="40"/>
        <v>1</v>
      </c>
    </row>
    <row r="113" spans="1:23" x14ac:dyDescent="0.25">
      <c r="A113" s="52">
        <v>92</v>
      </c>
      <c r="B113" s="57">
        <f t="shared" ca="1" si="25"/>
        <v>2620</v>
      </c>
      <c r="C113" s="78">
        <f t="shared" ca="1" si="26"/>
        <v>468</v>
      </c>
      <c r="D113" s="79">
        <f t="shared" ca="1" si="27"/>
        <v>276</v>
      </c>
      <c r="E113" s="81">
        <f t="shared" ca="1" si="28"/>
        <v>115276</v>
      </c>
      <c r="G113" s="88">
        <f t="shared" ca="1" si="29"/>
        <v>1226160</v>
      </c>
      <c r="H113" s="78">
        <f t="shared" ca="1" si="30"/>
        <v>723120</v>
      </c>
      <c r="I113" s="78">
        <f t="shared" ca="1" si="31"/>
        <v>503040</v>
      </c>
      <c r="J113" s="78">
        <f t="shared" ca="1" si="32"/>
        <v>115276</v>
      </c>
      <c r="K113" s="78">
        <v>175000</v>
      </c>
      <c r="L113" s="78">
        <f t="shared" ca="1" si="33"/>
        <v>212764</v>
      </c>
      <c r="M113" s="78">
        <f t="shared" ca="1" si="34"/>
        <v>72339.760000000009</v>
      </c>
      <c r="N113" s="78">
        <f t="shared" ca="1" si="35"/>
        <v>140424.24</v>
      </c>
      <c r="O113" s="81">
        <f t="shared" ca="1" si="36"/>
        <v>315424.24</v>
      </c>
      <c r="Q113" s="78">
        <v>-700000</v>
      </c>
      <c r="R113" s="78">
        <f t="shared" ca="1" si="37"/>
        <v>315424.24</v>
      </c>
      <c r="S113" s="78">
        <f t="shared" ca="1" si="38"/>
        <v>315424.24</v>
      </c>
      <c r="T113" s="78">
        <f t="shared" ca="1" si="38"/>
        <v>315424.24</v>
      </c>
      <c r="U113" s="78">
        <f t="shared" ca="1" si="38"/>
        <v>315424.24</v>
      </c>
      <c r="V113" s="91">
        <f t="shared" ca="1" si="39"/>
        <v>258053.60927413043</v>
      </c>
      <c r="W113" s="47">
        <f t="shared" ca="1" si="40"/>
        <v>1</v>
      </c>
    </row>
    <row r="114" spans="1:23" x14ac:dyDescent="0.25">
      <c r="A114" s="52">
        <v>93</v>
      </c>
      <c r="B114" s="57">
        <f t="shared" ca="1" si="25"/>
        <v>3004</v>
      </c>
      <c r="C114" s="78">
        <f t="shared" ca="1" si="26"/>
        <v>427</v>
      </c>
      <c r="D114" s="79">
        <f t="shared" ca="1" si="27"/>
        <v>281</v>
      </c>
      <c r="E114" s="81">
        <f t="shared" ca="1" si="28"/>
        <v>95944</v>
      </c>
      <c r="G114" s="88">
        <f t="shared" ca="1" si="29"/>
        <v>1282708</v>
      </c>
      <c r="H114" s="78">
        <f t="shared" ca="1" si="30"/>
        <v>844124</v>
      </c>
      <c r="I114" s="78">
        <f t="shared" ca="1" si="31"/>
        <v>438584</v>
      </c>
      <c r="J114" s="78">
        <f t="shared" ca="1" si="32"/>
        <v>95944</v>
      </c>
      <c r="K114" s="78">
        <v>175000</v>
      </c>
      <c r="L114" s="78">
        <f t="shared" ca="1" si="33"/>
        <v>167640</v>
      </c>
      <c r="M114" s="78">
        <f t="shared" ca="1" si="34"/>
        <v>56997.600000000006</v>
      </c>
      <c r="N114" s="78">
        <f t="shared" ca="1" si="35"/>
        <v>110642.4</v>
      </c>
      <c r="O114" s="81">
        <f t="shared" ca="1" si="36"/>
        <v>285642.40000000002</v>
      </c>
      <c r="Q114" s="78">
        <v>-700000</v>
      </c>
      <c r="R114" s="78">
        <f t="shared" ca="1" si="37"/>
        <v>285642.40000000002</v>
      </c>
      <c r="S114" s="78">
        <f t="shared" ca="1" si="38"/>
        <v>285642.40000000002</v>
      </c>
      <c r="T114" s="78">
        <f t="shared" ca="1" si="38"/>
        <v>285642.40000000002</v>
      </c>
      <c r="U114" s="78">
        <f t="shared" ca="1" si="38"/>
        <v>285642.40000000002</v>
      </c>
      <c r="V114" s="91">
        <f t="shared" ca="1" si="39"/>
        <v>167595.75700879842</v>
      </c>
      <c r="W114" s="47">
        <f t="shared" ca="1" si="40"/>
        <v>1</v>
      </c>
    </row>
    <row r="115" spans="1:23" x14ac:dyDescent="0.25">
      <c r="A115" s="52">
        <v>94</v>
      </c>
      <c r="B115" s="57">
        <f t="shared" ca="1" si="25"/>
        <v>2407</v>
      </c>
      <c r="C115" s="78">
        <f t="shared" ca="1" si="26"/>
        <v>454</v>
      </c>
      <c r="D115" s="79">
        <f t="shared" ca="1" si="27"/>
        <v>289</v>
      </c>
      <c r="E115" s="81">
        <f t="shared" ca="1" si="28"/>
        <v>112327</v>
      </c>
      <c r="G115" s="88">
        <f t="shared" ca="1" si="29"/>
        <v>1092778</v>
      </c>
      <c r="H115" s="78">
        <f t="shared" ca="1" si="30"/>
        <v>695623</v>
      </c>
      <c r="I115" s="78">
        <f t="shared" ca="1" si="31"/>
        <v>397155</v>
      </c>
      <c r="J115" s="78">
        <f t="shared" ca="1" si="32"/>
        <v>112327</v>
      </c>
      <c r="K115" s="78">
        <v>175000</v>
      </c>
      <c r="L115" s="78">
        <f t="shared" ca="1" si="33"/>
        <v>109828</v>
      </c>
      <c r="M115" s="78">
        <f t="shared" ca="1" si="34"/>
        <v>37341.520000000004</v>
      </c>
      <c r="N115" s="78">
        <f t="shared" ca="1" si="35"/>
        <v>72486.48</v>
      </c>
      <c r="O115" s="81">
        <f t="shared" ca="1" si="36"/>
        <v>247486.47999999998</v>
      </c>
      <c r="Q115" s="78">
        <v>-700000</v>
      </c>
      <c r="R115" s="78">
        <f t="shared" ca="1" si="37"/>
        <v>247486.47999999998</v>
      </c>
      <c r="S115" s="78">
        <f t="shared" ca="1" si="38"/>
        <v>247486.47999999998</v>
      </c>
      <c r="T115" s="78">
        <f t="shared" ca="1" si="38"/>
        <v>247486.47999999998</v>
      </c>
      <c r="U115" s="78">
        <f t="shared" ca="1" si="38"/>
        <v>247486.47999999998</v>
      </c>
      <c r="V115" s="91">
        <f t="shared" ca="1" si="39"/>
        <v>51702.898326868773</v>
      </c>
      <c r="W115" s="47">
        <f t="shared" ca="1" si="40"/>
        <v>1</v>
      </c>
    </row>
    <row r="116" spans="1:23" x14ac:dyDescent="0.25">
      <c r="A116" s="52">
        <v>95</v>
      </c>
      <c r="B116" s="57">
        <f t="shared" ca="1" si="25"/>
        <v>2861</v>
      </c>
      <c r="C116" s="78">
        <f t="shared" ca="1" si="26"/>
        <v>467</v>
      </c>
      <c r="D116" s="79">
        <f t="shared" ca="1" si="27"/>
        <v>279</v>
      </c>
      <c r="E116" s="81">
        <f t="shared" ca="1" si="28"/>
        <v>97274</v>
      </c>
      <c r="G116" s="88">
        <f t="shared" ca="1" si="29"/>
        <v>1336087</v>
      </c>
      <c r="H116" s="78">
        <f t="shared" ca="1" si="30"/>
        <v>798219</v>
      </c>
      <c r="I116" s="78">
        <f t="shared" ca="1" si="31"/>
        <v>537868</v>
      </c>
      <c r="J116" s="78">
        <f t="shared" ca="1" si="32"/>
        <v>97274</v>
      </c>
      <c r="K116" s="78">
        <v>175000</v>
      </c>
      <c r="L116" s="78">
        <f t="shared" ca="1" si="33"/>
        <v>265594</v>
      </c>
      <c r="M116" s="78">
        <f t="shared" ca="1" si="34"/>
        <v>90301.96</v>
      </c>
      <c r="N116" s="78">
        <f t="shared" ca="1" si="35"/>
        <v>175292.03999999998</v>
      </c>
      <c r="O116" s="81">
        <f t="shared" ca="1" si="36"/>
        <v>350292.04</v>
      </c>
      <c r="Q116" s="78">
        <v>-700000</v>
      </c>
      <c r="R116" s="78">
        <f t="shared" ca="1" si="37"/>
        <v>350292.04</v>
      </c>
      <c r="S116" s="78">
        <f t="shared" ca="1" si="38"/>
        <v>350292.04</v>
      </c>
      <c r="T116" s="78">
        <f t="shared" ca="1" si="38"/>
        <v>350292.04</v>
      </c>
      <c r="U116" s="78">
        <f t="shared" ca="1" si="38"/>
        <v>350292.04</v>
      </c>
      <c r="V116" s="91">
        <f t="shared" ca="1" si="39"/>
        <v>363959.29882243043</v>
      </c>
      <c r="W116" s="47">
        <f t="shared" ca="1" si="40"/>
        <v>1</v>
      </c>
    </row>
    <row r="117" spans="1:23" x14ac:dyDescent="0.25">
      <c r="A117" s="52">
        <v>96</v>
      </c>
      <c r="B117" s="57">
        <f t="shared" ca="1" si="25"/>
        <v>2699</v>
      </c>
      <c r="C117" s="78">
        <f t="shared" ca="1" si="26"/>
        <v>448</v>
      </c>
      <c r="D117" s="79">
        <f t="shared" ca="1" si="27"/>
        <v>272</v>
      </c>
      <c r="E117" s="81">
        <f t="shared" ca="1" si="28"/>
        <v>100714</v>
      </c>
      <c r="G117" s="88">
        <f t="shared" ca="1" si="29"/>
        <v>1209152</v>
      </c>
      <c r="H117" s="78">
        <f t="shared" ca="1" si="30"/>
        <v>734128</v>
      </c>
      <c r="I117" s="78">
        <f t="shared" ca="1" si="31"/>
        <v>475024</v>
      </c>
      <c r="J117" s="78">
        <f t="shared" ca="1" si="32"/>
        <v>100714</v>
      </c>
      <c r="K117" s="78">
        <v>175000</v>
      </c>
      <c r="L117" s="78">
        <f t="shared" ca="1" si="33"/>
        <v>199310</v>
      </c>
      <c r="M117" s="78">
        <f t="shared" ca="1" si="34"/>
        <v>67765.400000000009</v>
      </c>
      <c r="N117" s="78">
        <f t="shared" ca="1" si="35"/>
        <v>131544.59999999998</v>
      </c>
      <c r="O117" s="81">
        <f t="shared" ca="1" si="36"/>
        <v>306544.59999999998</v>
      </c>
      <c r="Q117" s="78">
        <v>-700000</v>
      </c>
      <c r="R117" s="78">
        <f t="shared" ca="1" si="37"/>
        <v>306544.59999999998</v>
      </c>
      <c r="S117" s="78">
        <f t="shared" ca="1" si="38"/>
        <v>306544.59999999998</v>
      </c>
      <c r="T117" s="78">
        <f t="shared" ca="1" si="38"/>
        <v>306544.59999999998</v>
      </c>
      <c r="U117" s="78">
        <f t="shared" ca="1" si="38"/>
        <v>306544.59999999998</v>
      </c>
      <c r="V117" s="91">
        <f t="shared" ca="1" si="39"/>
        <v>231083.04052185256</v>
      </c>
      <c r="W117" s="47">
        <f t="shared" ca="1" si="40"/>
        <v>1</v>
      </c>
    </row>
    <row r="118" spans="1:23" x14ac:dyDescent="0.25">
      <c r="A118" s="52">
        <v>97</v>
      </c>
      <c r="B118" s="57">
        <f t="shared" ca="1" si="25"/>
        <v>2715</v>
      </c>
      <c r="C118" s="78">
        <f t="shared" ca="1" si="26"/>
        <v>463</v>
      </c>
      <c r="D118" s="79">
        <f t="shared" ca="1" si="27"/>
        <v>272</v>
      </c>
      <c r="E118" s="81">
        <f t="shared" ca="1" si="28"/>
        <v>90287</v>
      </c>
      <c r="G118" s="88">
        <f t="shared" ca="1" si="29"/>
        <v>1257045</v>
      </c>
      <c r="H118" s="78">
        <f t="shared" ca="1" si="30"/>
        <v>738480</v>
      </c>
      <c r="I118" s="78">
        <f t="shared" ca="1" si="31"/>
        <v>518565</v>
      </c>
      <c r="J118" s="78">
        <f t="shared" ca="1" si="32"/>
        <v>90287</v>
      </c>
      <c r="K118" s="78">
        <v>175000</v>
      </c>
      <c r="L118" s="78">
        <f t="shared" ca="1" si="33"/>
        <v>253278</v>
      </c>
      <c r="M118" s="78">
        <f t="shared" ca="1" si="34"/>
        <v>86114.52</v>
      </c>
      <c r="N118" s="78">
        <f t="shared" ca="1" si="35"/>
        <v>167163.47999999998</v>
      </c>
      <c r="O118" s="81">
        <f t="shared" ca="1" si="36"/>
        <v>342163.48</v>
      </c>
      <c r="Q118" s="78">
        <v>-700000</v>
      </c>
      <c r="R118" s="78">
        <f t="shared" ca="1" si="37"/>
        <v>342163.48</v>
      </c>
      <c r="S118" s="78">
        <f t="shared" ca="1" si="38"/>
        <v>342163.48</v>
      </c>
      <c r="T118" s="78">
        <f t="shared" ca="1" si="38"/>
        <v>342163.48</v>
      </c>
      <c r="U118" s="78">
        <f t="shared" ca="1" si="38"/>
        <v>342163.48</v>
      </c>
      <c r="V118" s="91">
        <f t="shared" ca="1" si="39"/>
        <v>339270.02241741691</v>
      </c>
      <c r="W118" s="47">
        <f t="shared" ca="1" si="40"/>
        <v>1</v>
      </c>
    </row>
    <row r="119" spans="1:23" x14ac:dyDescent="0.25">
      <c r="A119" s="52">
        <v>98</v>
      </c>
      <c r="B119" s="57">
        <f t="shared" ca="1" si="25"/>
        <v>3192</v>
      </c>
      <c r="C119" s="78">
        <f t="shared" ca="1" si="26"/>
        <v>417</v>
      </c>
      <c r="D119" s="79">
        <f t="shared" ca="1" si="27"/>
        <v>292</v>
      </c>
      <c r="E119" s="81">
        <f t="shared" ca="1" si="28"/>
        <v>97335</v>
      </c>
      <c r="G119" s="88">
        <f t="shared" ca="1" si="29"/>
        <v>1331064</v>
      </c>
      <c r="H119" s="78">
        <f t="shared" ca="1" si="30"/>
        <v>932064</v>
      </c>
      <c r="I119" s="78">
        <f t="shared" ca="1" si="31"/>
        <v>399000</v>
      </c>
      <c r="J119" s="78">
        <f t="shared" ca="1" si="32"/>
        <v>97335</v>
      </c>
      <c r="K119" s="78">
        <v>175000</v>
      </c>
      <c r="L119" s="78">
        <f t="shared" ca="1" si="33"/>
        <v>126665</v>
      </c>
      <c r="M119" s="78">
        <f t="shared" ca="1" si="34"/>
        <v>43066.100000000006</v>
      </c>
      <c r="N119" s="78">
        <f t="shared" ca="1" si="35"/>
        <v>83598.899999999994</v>
      </c>
      <c r="O119" s="81">
        <f t="shared" ca="1" si="36"/>
        <v>258598.9</v>
      </c>
      <c r="Q119" s="78">
        <v>-700000</v>
      </c>
      <c r="R119" s="78">
        <f t="shared" ca="1" si="37"/>
        <v>258598.9</v>
      </c>
      <c r="S119" s="78">
        <f t="shared" ca="1" si="38"/>
        <v>258598.9</v>
      </c>
      <c r="T119" s="78">
        <f t="shared" ca="1" si="38"/>
        <v>258598.9</v>
      </c>
      <c r="U119" s="78">
        <f t="shared" ca="1" si="38"/>
        <v>258598.9</v>
      </c>
      <c r="V119" s="91">
        <f t="shared" ca="1" si="39"/>
        <v>85455.199953307048</v>
      </c>
      <c r="W119" s="47">
        <f t="shared" ca="1" si="40"/>
        <v>1</v>
      </c>
    </row>
    <row r="120" spans="1:23" x14ac:dyDescent="0.25">
      <c r="A120" s="52">
        <v>99</v>
      </c>
      <c r="B120" s="57">
        <f t="shared" ca="1" si="25"/>
        <v>2690</v>
      </c>
      <c r="C120" s="78">
        <f t="shared" ca="1" si="26"/>
        <v>463</v>
      </c>
      <c r="D120" s="79">
        <f t="shared" ca="1" si="27"/>
        <v>272</v>
      </c>
      <c r="E120" s="81">
        <f t="shared" ca="1" si="28"/>
        <v>113442</v>
      </c>
      <c r="G120" s="88">
        <f t="shared" ca="1" si="29"/>
        <v>1245470</v>
      </c>
      <c r="H120" s="78">
        <f t="shared" ca="1" si="30"/>
        <v>731680</v>
      </c>
      <c r="I120" s="78">
        <f t="shared" ca="1" si="31"/>
        <v>513790</v>
      </c>
      <c r="J120" s="78">
        <f t="shared" ca="1" si="32"/>
        <v>113442</v>
      </c>
      <c r="K120" s="78">
        <v>175000</v>
      </c>
      <c r="L120" s="78">
        <f t="shared" ca="1" si="33"/>
        <v>225348</v>
      </c>
      <c r="M120" s="78">
        <f t="shared" ca="1" si="34"/>
        <v>76618.320000000007</v>
      </c>
      <c r="N120" s="78">
        <f t="shared" ca="1" si="35"/>
        <v>148729.68</v>
      </c>
      <c r="O120" s="81">
        <f t="shared" ca="1" si="36"/>
        <v>323729.68</v>
      </c>
      <c r="Q120" s="78">
        <v>-700000</v>
      </c>
      <c r="R120" s="78">
        <f t="shared" ca="1" si="37"/>
        <v>323729.68</v>
      </c>
      <c r="S120" s="78">
        <f t="shared" ca="1" si="38"/>
        <v>323729.68</v>
      </c>
      <c r="T120" s="78">
        <f t="shared" ca="1" si="38"/>
        <v>323729.68</v>
      </c>
      <c r="U120" s="78">
        <f t="shared" ca="1" si="38"/>
        <v>323729.68</v>
      </c>
      <c r="V120" s="91">
        <f t="shared" ca="1" si="39"/>
        <v>283280.13203157519</v>
      </c>
      <c r="W120" s="47">
        <f t="shared" ca="1" si="40"/>
        <v>1</v>
      </c>
    </row>
    <row r="121" spans="1:23" x14ac:dyDescent="0.25">
      <c r="A121" s="52">
        <v>100</v>
      </c>
      <c r="B121" s="57">
        <f t="shared" ca="1" si="25"/>
        <v>2497</v>
      </c>
      <c r="C121" s="78">
        <f t="shared" ca="1" si="26"/>
        <v>433</v>
      </c>
      <c r="D121" s="79">
        <f t="shared" ca="1" si="27"/>
        <v>275</v>
      </c>
      <c r="E121" s="81">
        <f t="shared" ca="1" si="28"/>
        <v>114758</v>
      </c>
      <c r="G121" s="88">
        <f t="shared" ca="1" si="29"/>
        <v>1081201</v>
      </c>
      <c r="H121" s="78">
        <f t="shared" ca="1" si="30"/>
        <v>686675</v>
      </c>
      <c r="I121" s="78">
        <f t="shared" ca="1" si="31"/>
        <v>394526</v>
      </c>
      <c r="J121" s="78">
        <f t="shared" ca="1" si="32"/>
        <v>114758</v>
      </c>
      <c r="K121" s="78">
        <v>175000</v>
      </c>
      <c r="L121" s="78">
        <f t="shared" ca="1" si="33"/>
        <v>104768</v>
      </c>
      <c r="M121" s="78">
        <f t="shared" ca="1" si="34"/>
        <v>35621.120000000003</v>
      </c>
      <c r="N121" s="78">
        <f t="shared" ca="1" si="35"/>
        <v>69146.880000000005</v>
      </c>
      <c r="O121" s="81">
        <f t="shared" ca="1" si="36"/>
        <v>244146.88</v>
      </c>
      <c r="Q121" s="78">
        <v>-700000</v>
      </c>
      <c r="R121" s="78">
        <f t="shared" ca="1" si="37"/>
        <v>244146.88</v>
      </c>
      <c r="S121" s="78">
        <f t="shared" ca="1" si="38"/>
        <v>244146.88</v>
      </c>
      <c r="T121" s="78">
        <f t="shared" ca="1" si="38"/>
        <v>244146.88</v>
      </c>
      <c r="U121" s="78">
        <f t="shared" ca="1" si="38"/>
        <v>244146.88</v>
      </c>
      <c r="V121" s="91">
        <f t="shared" ca="1" si="39"/>
        <v>41559.3664488754</v>
      </c>
      <c r="W121" s="47">
        <f t="shared" ca="1" si="40"/>
        <v>1</v>
      </c>
    </row>
    <row r="122" spans="1:23" x14ac:dyDescent="0.25">
      <c r="A122" s="52">
        <v>101</v>
      </c>
      <c r="B122" s="57">
        <f t="shared" ca="1" si="25"/>
        <v>2671</v>
      </c>
      <c r="C122" s="78">
        <f t="shared" ca="1" si="26"/>
        <v>449</v>
      </c>
      <c r="D122" s="79">
        <f t="shared" ca="1" si="27"/>
        <v>283</v>
      </c>
      <c r="E122" s="81">
        <f t="shared" ca="1" si="28"/>
        <v>104827</v>
      </c>
      <c r="G122" s="88">
        <f t="shared" ca="1" si="29"/>
        <v>1199279</v>
      </c>
      <c r="H122" s="78">
        <f t="shared" ca="1" si="30"/>
        <v>755893</v>
      </c>
      <c r="I122" s="78">
        <f t="shared" ca="1" si="31"/>
        <v>443386</v>
      </c>
      <c r="J122" s="78">
        <f t="shared" ca="1" si="32"/>
        <v>104827</v>
      </c>
      <c r="K122" s="78">
        <v>175000</v>
      </c>
      <c r="L122" s="78">
        <f t="shared" ca="1" si="33"/>
        <v>163559</v>
      </c>
      <c r="M122" s="78">
        <f t="shared" ca="1" si="34"/>
        <v>55610.060000000005</v>
      </c>
      <c r="N122" s="78">
        <f t="shared" ca="1" si="35"/>
        <v>107948.94</v>
      </c>
      <c r="O122" s="81">
        <f t="shared" ca="1" si="36"/>
        <v>282948.94</v>
      </c>
      <c r="Q122" s="78">
        <v>-700000</v>
      </c>
      <c r="R122" s="78">
        <f t="shared" ca="1" si="37"/>
        <v>282948.94</v>
      </c>
      <c r="S122" s="78">
        <f t="shared" ca="1" si="38"/>
        <v>282948.94</v>
      </c>
      <c r="T122" s="78">
        <f t="shared" ca="1" si="38"/>
        <v>282948.94</v>
      </c>
      <c r="U122" s="78">
        <f t="shared" ca="1" si="38"/>
        <v>282948.94</v>
      </c>
      <c r="V122" s="91">
        <f t="shared" ca="1" si="39"/>
        <v>159414.77803763386</v>
      </c>
      <c r="W122" s="47">
        <f t="shared" ca="1" si="40"/>
        <v>1</v>
      </c>
    </row>
    <row r="123" spans="1:23" x14ac:dyDescent="0.25">
      <c r="A123" s="52">
        <v>102</v>
      </c>
      <c r="B123" s="57">
        <f t="shared" ca="1" si="25"/>
        <v>2556</v>
      </c>
      <c r="C123" s="78">
        <f t="shared" ca="1" si="26"/>
        <v>436</v>
      </c>
      <c r="D123" s="79">
        <f t="shared" ca="1" si="27"/>
        <v>287</v>
      </c>
      <c r="E123" s="81">
        <f t="shared" ca="1" si="28"/>
        <v>102815</v>
      </c>
      <c r="G123" s="88">
        <f t="shared" ca="1" si="29"/>
        <v>1114416</v>
      </c>
      <c r="H123" s="78">
        <f t="shared" ca="1" si="30"/>
        <v>733572</v>
      </c>
      <c r="I123" s="78">
        <f t="shared" ca="1" si="31"/>
        <v>380844</v>
      </c>
      <c r="J123" s="78">
        <f t="shared" ca="1" si="32"/>
        <v>102815</v>
      </c>
      <c r="K123" s="78">
        <v>175000</v>
      </c>
      <c r="L123" s="78">
        <f t="shared" ca="1" si="33"/>
        <v>103029</v>
      </c>
      <c r="M123" s="78">
        <f t="shared" ca="1" si="34"/>
        <v>35029.86</v>
      </c>
      <c r="N123" s="78">
        <f t="shared" ca="1" si="35"/>
        <v>67999.14</v>
      </c>
      <c r="O123" s="81">
        <f t="shared" ca="1" si="36"/>
        <v>242999.14</v>
      </c>
      <c r="Q123" s="78">
        <v>-700000</v>
      </c>
      <c r="R123" s="78">
        <f t="shared" ca="1" si="37"/>
        <v>242999.14</v>
      </c>
      <c r="S123" s="78">
        <f t="shared" ca="1" si="38"/>
        <v>242999.14</v>
      </c>
      <c r="T123" s="78">
        <f t="shared" ca="1" si="38"/>
        <v>242999.14</v>
      </c>
      <c r="U123" s="78">
        <f t="shared" ca="1" si="38"/>
        <v>242999.14</v>
      </c>
      <c r="V123" s="91">
        <f t="shared" ca="1" si="39"/>
        <v>38073.279109778465</v>
      </c>
      <c r="W123" s="47">
        <f t="shared" ca="1" si="40"/>
        <v>1</v>
      </c>
    </row>
    <row r="124" spans="1:23" x14ac:dyDescent="0.25">
      <c r="A124" s="52">
        <v>103</v>
      </c>
      <c r="B124" s="57">
        <f t="shared" ca="1" si="25"/>
        <v>2877</v>
      </c>
      <c r="C124" s="78">
        <f t="shared" ca="1" si="26"/>
        <v>444</v>
      </c>
      <c r="D124" s="79">
        <f t="shared" ca="1" si="27"/>
        <v>298</v>
      </c>
      <c r="E124" s="81">
        <f t="shared" ca="1" si="28"/>
        <v>102369</v>
      </c>
      <c r="G124" s="88">
        <f t="shared" ca="1" si="29"/>
        <v>1277388</v>
      </c>
      <c r="H124" s="78">
        <f t="shared" ca="1" si="30"/>
        <v>857346</v>
      </c>
      <c r="I124" s="78">
        <f t="shared" ca="1" si="31"/>
        <v>420042</v>
      </c>
      <c r="J124" s="78">
        <f t="shared" ca="1" si="32"/>
        <v>102369</v>
      </c>
      <c r="K124" s="78">
        <v>175000</v>
      </c>
      <c r="L124" s="78">
        <f t="shared" ca="1" si="33"/>
        <v>142673</v>
      </c>
      <c r="M124" s="78">
        <f t="shared" ca="1" si="34"/>
        <v>48508.820000000007</v>
      </c>
      <c r="N124" s="78">
        <f t="shared" ca="1" si="35"/>
        <v>94164.18</v>
      </c>
      <c r="O124" s="81">
        <f t="shared" ca="1" si="36"/>
        <v>269164.18</v>
      </c>
      <c r="Q124" s="78">
        <v>-700000</v>
      </c>
      <c r="R124" s="78">
        <f t="shared" ca="1" si="37"/>
        <v>269164.18</v>
      </c>
      <c r="S124" s="78">
        <f t="shared" ca="1" si="38"/>
        <v>269164.18</v>
      </c>
      <c r="T124" s="78">
        <f t="shared" ca="1" si="38"/>
        <v>269164.18</v>
      </c>
      <c r="U124" s="78">
        <f t="shared" ca="1" si="38"/>
        <v>269164.18</v>
      </c>
      <c r="V124" s="91">
        <f t="shared" ca="1" si="39"/>
        <v>117545.64625823207</v>
      </c>
      <c r="W124" s="47">
        <f t="shared" ca="1" si="40"/>
        <v>1</v>
      </c>
    </row>
    <row r="125" spans="1:23" x14ac:dyDescent="0.25">
      <c r="A125" s="52">
        <v>104</v>
      </c>
      <c r="B125" s="57">
        <f t="shared" ca="1" si="25"/>
        <v>3050</v>
      </c>
      <c r="C125" s="78">
        <f t="shared" ca="1" si="26"/>
        <v>416</v>
      </c>
      <c r="D125" s="79">
        <f t="shared" ca="1" si="27"/>
        <v>286</v>
      </c>
      <c r="E125" s="81">
        <f t="shared" ca="1" si="28"/>
        <v>117865</v>
      </c>
      <c r="G125" s="88">
        <f t="shared" ca="1" si="29"/>
        <v>1268800</v>
      </c>
      <c r="H125" s="78">
        <f t="shared" ca="1" si="30"/>
        <v>872300</v>
      </c>
      <c r="I125" s="78">
        <f t="shared" ca="1" si="31"/>
        <v>396500</v>
      </c>
      <c r="J125" s="78">
        <f t="shared" ca="1" si="32"/>
        <v>117865</v>
      </c>
      <c r="K125" s="78">
        <v>175000</v>
      </c>
      <c r="L125" s="78">
        <f t="shared" ca="1" si="33"/>
        <v>103635</v>
      </c>
      <c r="M125" s="78">
        <f t="shared" ca="1" si="34"/>
        <v>35235.9</v>
      </c>
      <c r="N125" s="78">
        <f t="shared" ca="1" si="35"/>
        <v>68399.100000000006</v>
      </c>
      <c r="O125" s="81">
        <f t="shared" ca="1" si="36"/>
        <v>243399.1</v>
      </c>
      <c r="Q125" s="78">
        <v>-700000</v>
      </c>
      <c r="R125" s="78">
        <f t="shared" ca="1" si="37"/>
        <v>243399.1</v>
      </c>
      <c r="S125" s="78">
        <f t="shared" ca="1" si="38"/>
        <v>243399.1</v>
      </c>
      <c r="T125" s="78">
        <f t="shared" ca="1" si="38"/>
        <v>243399.1</v>
      </c>
      <c r="U125" s="78">
        <f t="shared" ca="1" si="38"/>
        <v>243399.1</v>
      </c>
      <c r="V125" s="91">
        <f t="shared" ca="1" si="39"/>
        <v>39288.097354455036</v>
      </c>
      <c r="W125" s="47">
        <f t="shared" ca="1" si="40"/>
        <v>1</v>
      </c>
    </row>
    <row r="126" spans="1:23" x14ac:dyDescent="0.25">
      <c r="A126" s="52">
        <v>105</v>
      </c>
      <c r="B126" s="57">
        <f t="shared" ca="1" si="25"/>
        <v>2855</v>
      </c>
      <c r="C126" s="78">
        <f t="shared" ca="1" si="26"/>
        <v>414</v>
      </c>
      <c r="D126" s="79">
        <f t="shared" ca="1" si="27"/>
        <v>294</v>
      </c>
      <c r="E126" s="81">
        <f t="shared" ca="1" si="28"/>
        <v>114561</v>
      </c>
      <c r="G126" s="88">
        <f t="shared" ca="1" si="29"/>
        <v>1181970</v>
      </c>
      <c r="H126" s="78">
        <f t="shared" ca="1" si="30"/>
        <v>839370</v>
      </c>
      <c r="I126" s="78">
        <f t="shared" ca="1" si="31"/>
        <v>342600</v>
      </c>
      <c r="J126" s="78">
        <f t="shared" ca="1" si="32"/>
        <v>114561</v>
      </c>
      <c r="K126" s="78">
        <v>175000</v>
      </c>
      <c r="L126" s="78">
        <f t="shared" ca="1" si="33"/>
        <v>53039</v>
      </c>
      <c r="M126" s="78">
        <f t="shared" ca="1" si="34"/>
        <v>18033.260000000002</v>
      </c>
      <c r="N126" s="78">
        <f t="shared" ca="1" si="35"/>
        <v>35005.74</v>
      </c>
      <c r="O126" s="81">
        <f t="shared" ca="1" si="36"/>
        <v>210005.74</v>
      </c>
      <c r="Q126" s="78">
        <v>-700000</v>
      </c>
      <c r="R126" s="78">
        <f t="shared" ca="1" si="37"/>
        <v>210005.74</v>
      </c>
      <c r="S126" s="78">
        <f t="shared" ca="1" si="38"/>
        <v>210005.74</v>
      </c>
      <c r="T126" s="78">
        <f t="shared" ca="1" si="38"/>
        <v>210005.74</v>
      </c>
      <c r="U126" s="78">
        <f t="shared" ca="1" si="38"/>
        <v>210005.74</v>
      </c>
      <c r="V126" s="91">
        <f t="shared" ca="1" si="39"/>
        <v>-62139.202823205385</v>
      </c>
      <c r="W126" s="47">
        <f t="shared" ca="1" si="40"/>
        <v>0</v>
      </c>
    </row>
    <row r="127" spans="1:23" x14ac:dyDescent="0.25">
      <c r="A127" s="52">
        <v>106</v>
      </c>
      <c r="B127" s="57">
        <f t="shared" ca="1" si="25"/>
        <v>2466</v>
      </c>
      <c r="C127" s="78">
        <f t="shared" ca="1" si="26"/>
        <v>453</v>
      </c>
      <c r="D127" s="79">
        <f t="shared" ca="1" si="27"/>
        <v>277</v>
      </c>
      <c r="E127" s="81">
        <f t="shared" ca="1" si="28"/>
        <v>96006</v>
      </c>
      <c r="G127" s="88">
        <f t="shared" ca="1" si="29"/>
        <v>1117098</v>
      </c>
      <c r="H127" s="78">
        <f t="shared" ca="1" si="30"/>
        <v>683082</v>
      </c>
      <c r="I127" s="78">
        <f t="shared" ca="1" si="31"/>
        <v>434016</v>
      </c>
      <c r="J127" s="78">
        <f t="shared" ca="1" si="32"/>
        <v>96006</v>
      </c>
      <c r="K127" s="78">
        <v>175000</v>
      </c>
      <c r="L127" s="78">
        <f t="shared" ca="1" si="33"/>
        <v>163010</v>
      </c>
      <c r="M127" s="78">
        <f t="shared" ca="1" si="34"/>
        <v>55423.4</v>
      </c>
      <c r="N127" s="78">
        <f t="shared" ca="1" si="35"/>
        <v>107586.6</v>
      </c>
      <c r="O127" s="81">
        <f t="shared" ca="1" si="36"/>
        <v>282586.59999999998</v>
      </c>
      <c r="Q127" s="78">
        <v>-700000</v>
      </c>
      <c r="R127" s="78">
        <f t="shared" ca="1" si="37"/>
        <v>282586.59999999998</v>
      </c>
      <c r="S127" s="78">
        <f t="shared" ca="1" si="38"/>
        <v>282586.59999999998</v>
      </c>
      <c r="T127" s="78">
        <f t="shared" ca="1" si="38"/>
        <v>282586.59999999998</v>
      </c>
      <c r="U127" s="78">
        <f t="shared" ca="1" si="38"/>
        <v>282586.59999999998</v>
      </c>
      <c r="V127" s="91">
        <f t="shared" ca="1" si="39"/>
        <v>158314.22487537714</v>
      </c>
      <c r="W127" s="47">
        <f t="shared" ca="1" si="40"/>
        <v>1</v>
      </c>
    </row>
    <row r="128" spans="1:23" x14ac:dyDescent="0.25">
      <c r="A128" s="52">
        <v>107</v>
      </c>
      <c r="B128" s="57">
        <f t="shared" ca="1" si="25"/>
        <v>2728</v>
      </c>
      <c r="C128" s="78">
        <f t="shared" ca="1" si="26"/>
        <v>437</v>
      </c>
      <c r="D128" s="79">
        <f t="shared" ca="1" si="27"/>
        <v>296</v>
      </c>
      <c r="E128" s="81">
        <f t="shared" ca="1" si="28"/>
        <v>112829</v>
      </c>
      <c r="G128" s="88">
        <f t="shared" ca="1" si="29"/>
        <v>1192136</v>
      </c>
      <c r="H128" s="78">
        <f t="shared" ca="1" si="30"/>
        <v>807488</v>
      </c>
      <c r="I128" s="78">
        <f t="shared" ca="1" si="31"/>
        <v>384648</v>
      </c>
      <c r="J128" s="78">
        <f t="shared" ca="1" si="32"/>
        <v>112829</v>
      </c>
      <c r="K128" s="78">
        <v>175000</v>
      </c>
      <c r="L128" s="78">
        <f t="shared" ca="1" si="33"/>
        <v>96819</v>
      </c>
      <c r="M128" s="78">
        <f t="shared" ca="1" si="34"/>
        <v>32918.46</v>
      </c>
      <c r="N128" s="78">
        <f t="shared" ca="1" si="35"/>
        <v>63900.54</v>
      </c>
      <c r="O128" s="81">
        <f t="shared" ca="1" si="36"/>
        <v>238900.54</v>
      </c>
      <c r="Q128" s="78">
        <v>-700000</v>
      </c>
      <c r="R128" s="78">
        <f t="shared" ca="1" si="37"/>
        <v>238900.54</v>
      </c>
      <c r="S128" s="78">
        <f t="shared" ca="1" si="38"/>
        <v>238900.54</v>
      </c>
      <c r="T128" s="78">
        <f t="shared" ca="1" si="38"/>
        <v>238900.54</v>
      </c>
      <c r="U128" s="78">
        <f t="shared" ca="1" si="38"/>
        <v>238900.54</v>
      </c>
      <c r="V128" s="91">
        <f t="shared" ca="1" si="39"/>
        <v>25624.399077695329</v>
      </c>
      <c r="W128" s="47">
        <f t="shared" ca="1" si="40"/>
        <v>1</v>
      </c>
    </row>
    <row r="129" spans="1:23" x14ac:dyDescent="0.25">
      <c r="A129" s="52">
        <v>108</v>
      </c>
      <c r="B129" s="57">
        <f t="shared" ca="1" si="25"/>
        <v>2864</v>
      </c>
      <c r="C129" s="78">
        <f t="shared" ca="1" si="26"/>
        <v>417</v>
      </c>
      <c r="D129" s="79">
        <f t="shared" ca="1" si="27"/>
        <v>297</v>
      </c>
      <c r="E129" s="81">
        <f t="shared" ca="1" si="28"/>
        <v>113028</v>
      </c>
      <c r="G129" s="88">
        <f t="shared" ca="1" si="29"/>
        <v>1194288</v>
      </c>
      <c r="H129" s="78">
        <f t="shared" ca="1" si="30"/>
        <v>850608</v>
      </c>
      <c r="I129" s="78">
        <f t="shared" ca="1" si="31"/>
        <v>343680</v>
      </c>
      <c r="J129" s="78">
        <f t="shared" ca="1" si="32"/>
        <v>113028</v>
      </c>
      <c r="K129" s="78">
        <v>175000</v>
      </c>
      <c r="L129" s="78">
        <f t="shared" ca="1" si="33"/>
        <v>55652</v>
      </c>
      <c r="M129" s="78">
        <f t="shared" ca="1" si="34"/>
        <v>18921.68</v>
      </c>
      <c r="N129" s="78">
        <f t="shared" ca="1" si="35"/>
        <v>36730.32</v>
      </c>
      <c r="O129" s="81">
        <f t="shared" ca="1" si="36"/>
        <v>211730.32</v>
      </c>
      <c r="Q129" s="78">
        <v>-700000</v>
      </c>
      <c r="R129" s="78">
        <f t="shared" ca="1" si="37"/>
        <v>211730.32</v>
      </c>
      <c r="S129" s="78">
        <f t="shared" ca="1" si="38"/>
        <v>211730.32</v>
      </c>
      <c r="T129" s="78">
        <f t="shared" ca="1" si="38"/>
        <v>211730.32</v>
      </c>
      <c r="U129" s="78">
        <f t="shared" ca="1" si="38"/>
        <v>211730.32</v>
      </c>
      <c r="V129" s="91">
        <f t="shared" ca="1" si="39"/>
        <v>-56901.050887000281</v>
      </c>
      <c r="W129" s="47">
        <f t="shared" ca="1" si="40"/>
        <v>0</v>
      </c>
    </row>
    <row r="130" spans="1:23" x14ac:dyDescent="0.25">
      <c r="A130" s="52">
        <v>109</v>
      </c>
      <c r="B130" s="57">
        <f t="shared" ca="1" si="25"/>
        <v>3153</v>
      </c>
      <c r="C130" s="78">
        <f t="shared" ca="1" si="26"/>
        <v>430</v>
      </c>
      <c r="D130" s="79">
        <f t="shared" ca="1" si="27"/>
        <v>284</v>
      </c>
      <c r="E130" s="81">
        <f t="shared" ca="1" si="28"/>
        <v>100275</v>
      </c>
      <c r="G130" s="88">
        <f t="shared" ca="1" si="29"/>
        <v>1355790</v>
      </c>
      <c r="H130" s="78">
        <f t="shared" ca="1" si="30"/>
        <v>895452</v>
      </c>
      <c r="I130" s="78">
        <f t="shared" ca="1" si="31"/>
        <v>460338</v>
      </c>
      <c r="J130" s="78">
        <f t="shared" ca="1" si="32"/>
        <v>100275</v>
      </c>
      <c r="K130" s="78">
        <v>175000</v>
      </c>
      <c r="L130" s="78">
        <f t="shared" ca="1" si="33"/>
        <v>185063</v>
      </c>
      <c r="M130" s="78">
        <f t="shared" ca="1" si="34"/>
        <v>62921.420000000006</v>
      </c>
      <c r="N130" s="78">
        <f t="shared" ca="1" si="35"/>
        <v>122141.57999999999</v>
      </c>
      <c r="O130" s="81">
        <f t="shared" ca="1" si="36"/>
        <v>297141.57999999996</v>
      </c>
      <c r="Q130" s="78">
        <v>-700000</v>
      </c>
      <c r="R130" s="78">
        <f t="shared" ca="1" si="37"/>
        <v>297141.57999999996</v>
      </c>
      <c r="S130" s="78">
        <f t="shared" ca="1" si="38"/>
        <v>297141.57999999996</v>
      </c>
      <c r="T130" s="78">
        <f t="shared" ca="1" si="38"/>
        <v>297141.57999999996</v>
      </c>
      <c r="U130" s="78">
        <f t="shared" ca="1" si="38"/>
        <v>297141.57999999996</v>
      </c>
      <c r="V130" s="91">
        <f t="shared" ca="1" si="39"/>
        <v>202522.78386853752</v>
      </c>
      <c r="W130" s="47">
        <f t="shared" ca="1" si="40"/>
        <v>1</v>
      </c>
    </row>
    <row r="131" spans="1:23" x14ac:dyDescent="0.25">
      <c r="A131" s="52">
        <v>110</v>
      </c>
      <c r="B131" s="57">
        <f t="shared" ca="1" si="25"/>
        <v>2231</v>
      </c>
      <c r="C131" s="78">
        <f t="shared" ca="1" si="26"/>
        <v>413</v>
      </c>
      <c r="D131" s="79">
        <f t="shared" ca="1" si="27"/>
        <v>283</v>
      </c>
      <c r="E131" s="81">
        <f t="shared" ca="1" si="28"/>
        <v>114367</v>
      </c>
      <c r="G131" s="88">
        <f t="shared" ca="1" si="29"/>
        <v>921403</v>
      </c>
      <c r="H131" s="78">
        <f t="shared" ca="1" si="30"/>
        <v>631373</v>
      </c>
      <c r="I131" s="78">
        <f t="shared" ca="1" si="31"/>
        <v>290030</v>
      </c>
      <c r="J131" s="78">
        <f t="shared" ca="1" si="32"/>
        <v>114367</v>
      </c>
      <c r="K131" s="78">
        <v>175000</v>
      </c>
      <c r="L131" s="78">
        <f t="shared" ca="1" si="33"/>
        <v>663</v>
      </c>
      <c r="M131" s="78">
        <f t="shared" ca="1" si="34"/>
        <v>225.42000000000002</v>
      </c>
      <c r="N131" s="78">
        <f t="shared" ca="1" si="35"/>
        <v>437.58</v>
      </c>
      <c r="O131" s="81">
        <f t="shared" ca="1" si="36"/>
        <v>175437.58</v>
      </c>
      <c r="Q131" s="78">
        <v>-700000</v>
      </c>
      <c r="R131" s="78">
        <f t="shared" ca="1" si="37"/>
        <v>175437.58</v>
      </c>
      <c r="S131" s="78">
        <f t="shared" ca="1" si="38"/>
        <v>175437.58</v>
      </c>
      <c r="T131" s="78">
        <f t="shared" ca="1" si="38"/>
        <v>175437.58</v>
      </c>
      <c r="U131" s="78">
        <f t="shared" ca="1" si="38"/>
        <v>175437.58</v>
      </c>
      <c r="V131" s="91">
        <f t="shared" ca="1" si="39"/>
        <v>-167134.78101328248</v>
      </c>
      <c r="W131" s="47">
        <f t="shared" ca="1" si="40"/>
        <v>0</v>
      </c>
    </row>
    <row r="132" spans="1:23" x14ac:dyDescent="0.25">
      <c r="A132" s="52">
        <v>111</v>
      </c>
      <c r="B132" s="57">
        <f t="shared" ca="1" si="25"/>
        <v>2586</v>
      </c>
      <c r="C132" s="78">
        <f t="shared" ca="1" si="26"/>
        <v>456</v>
      </c>
      <c r="D132" s="79">
        <f t="shared" ca="1" si="27"/>
        <v>299</v>
      </c>
      <c r="E132" s="81">
        <f t="shared" ca="1" si="28"/>
        <v>119259</v>
      </c>
      <c r="G132" s="88">
        <f t="shared" ca="1" si="29"/>
        <v>1179216</v>
      </c>
      <c r="H132" s="78">
        <f t="shared" ca="1" si="30"/>
        <v>773214</v>
      </c>
      <c r="I132" s="78">
        <f t="shared" ca="1" si="31"/>
        <v>406002</v>
      </c>
      <c r="J132" s="78">
        <f t="shared" ca="1" si="32"/>
        <v>119259</v>
      </c>
      <c r="K132" s="78">
        <v>175000</v>
      </c>
      <c r="L132" s="78">
        <f t="shared" ca="1" si="33"/>
        <v>111743</v>
      </c>
      <c r="M132" s="78">
        <f t="shared" ca="1" si="34"/>
        <v>37992.620000000003</v>
      </c>
      <c r="N132" s="78">
        <f t="shared" ca="1" si="35"/>
        <v>73750.38</v>
      </c>
      <c r="O132" s="81">
        <f t="shared" ca="1" si="36"/>
        <v>248750.38</v>
      </c>
      <c r="Q132" s="78">
        <v>-700000</v>
      </c>
      <c r="R132" s="78">
        <f t="shared" ca="1" si="37"/>
        <v>248750.38</v>
      </c>
      <c r="S132" s="78">
        <f t="shared" ca="1" si="38"/>
        <v>248750.38</v>
      </c>
      <c r="T132" s="78">
        <f t="shared" ca="1" si="38"/>
        <v>248750.38</v>
      </c>
      <c r="U132" s="78">
        <f t="shared" ca="1" si="38"/>
        <v>248750.38</v>
      </c>
      <c r="V132" s="91">
        <f t="shared" ca="1" si="39"/>
        <v>55541.804166069953</v>
      </c>
      <c r="W132" s="47">
        <f t="shared" ca="1" si="40"/>
        <v>1</v>
      </c>
    </row>
    <row r="133" spans="1:23" x14ac:dyDescent="0.25">
      <c r="A133" s="52">
        <v>112</v>
      </c>
      <c r="B133" s="57">
        <f t="shared" ca="1" si="25"/>
        <v>2958</v>
      </c>
      <c r="C133" s="78">
        <f t="shared" ca="1" si="26"/>
        <v>462</v>
      </c>
      <c r="D133" s="79">
        <f t="shared" ca="1" si="27"/>
        <v>277</v>
      </c>
      <c r="E133" s="81">
        <f t="shared" ca="1" si="28"/>
        <v>107771</v>
      </c>
      <c r="G133" s="88">
        <f t="shared" ca="1" si="29"/>
        <v>1366596</v>
      </c>
      <c r="H133" s="78">
        <f t="shared" ca="1" si="30"/>
        <v>819366</v>
      </c>
      <c r="I133" s="78">
        <f t="shared" ca="1" si="31"/>
        <v>547230</v>
      </c>
      <c r="J133" s="78">
        <f t="shared" ca="1" si="32"/>
        <v>107771</v>
      </c>
      <c r="K133" s="78">
        <v>175000</v>
      </c>
      <c r="L133" s="78">
        <f t="shared" ca="1" si="33"/>
        <v>264459</v>
      </c>
      <c r="M133" s="78">
        <f t="shared" ca="1" si="34"/>
        <v>89916.060000000012</v>
      </c>
      <c r="N133" s="78">
        <f t="shared" ca="1" si="35"/>
        <v>174542.94</v>
      </c>
      <c r="O133" s="81">
        <f t="shared" ca="1" si="36"/>
        <v>349542.94</v>
      </c>
      <c r="Q133" s="78">
        <v>-700000</v>
      </c>
      <c r="R133" s="78">
        <f t="shared" ca="1" si="37"/>
        <v>349542.94</v>
      </c>
      <c r="S133" s="78">
        <f t="shared" ca="1" si="38"/>
        <v>349542.94</v>
      </c>
      <c r="T133" s="78">
        <f t="shared" ca="1" si="38"/>
        <v>349542.94</v>
      </c>
      <c r="U133" s="78">
        <f t="shared" ca="1" si="38"/>
        <v>349542.94</v>
      </c>
      <c r="V133" s="91">
        <f t="shared" ca="1" si="39"/>
        <v>361684.02042687265</v>
      </c>
      <c r="W133" s="47">
        <f t="shared" ca="1" si="40"/>
        <v>1</v>
      </c>
    </row>
    <row r="134" spans="1:23" x14ac:dyDescent="0.25">
      <c r="A134" s="52">
        <v>113</v>
      </c>
      <c r="B134" s="57">
        <f t="shared" ca="1" si="25"/>
        <v>2370</v>
      </c>
      <c r="C134" s="78">
        <f t="shared" ca="1" si="26"/>
        <v>452</v>
      </c>
      <c r="D134" s="79">
        <f t="shared" ca="1" si="27"/>
        <v>294</v>
      </c>
      <c r="E134" s="81">
        <f t="shared" ca="1" si="28"/>
        <v>96991</v>
      </c>
      <c r="G134" s="88">
        <f t="shared" ca="1" si="29"/>
        <v>1071240</v>
      </c>
      <c r="H134" s="78">
        <f t="shared" ca="1" si="30"/>
        <v>696780</v>
      </c>
      <c r="I134" s="78">
        <f t="shared" ca="1" si="31"/>
        <v>374460</v>
      </c>
      <c r="J134" s="78">
        <f t="shared" ca="1" si="32"/>
        <v>96991</v>
      </c>
      <c r="K134" s="78">
        <v>175000</v>
      </c>
      <c r="L134" s="78">
        <f t="shared" ca="1" si="33"/>
        <v>102469</v>
      </c>
      <c r="M134" s="78">
        <f t="shared" ca="1" si="34"/>
        <v>34839.46</v>
      </c>
      <c r="N134" s="78">
        <f t="shared" ca="1" si="35"/>
        <v>67629.540000000008</v>
      </c>
      <c r="O134" s="81">
        <f t="shared" ca="1" si="36"/>
        <v>242629.54</v>
      </c>
      <c r="Q134" s="78">
        <v>-700000</v>
      </c>
      <c r="R134" s="78">
        <f t="shared" ca="1" si="37"/>
        <v>242629.54</v>
      </c>
      <c r="S134" s="78">
        <f t="shared" ca="1" si="38"/>
        <v>242629.54</v>
      </c>
      <c r="T134" s="78">
        <f t="shared" ca="1" si="38"/>
        <v>242629.54</v>
      </c>
      <c r="U134" s="78">
        <f t="shared" ca="1" si="38"/>
        <v>242629.54</v>
      </c>
      <c r="V134" s="91">
        <f t="shared" ca="1" si="39"/>
        <v>36950.674791265279</v>
      </c>
      <c r="W134" s="47">
        <f t="shared" ca="1" si="40"/>
        <v>1</v>
      </c>
    </row>
    <row r="135" spans="1:23" x14ac:dyDescent="0.25">
      <c r="A135" s="52">
        <v>114</v>
      </c>
      <c r="B135" s="57">
        <f t="shared" ca="1" si="25"/>
        <v>3146</v>
      </c>
      <c r="C135" s="78">
        <f t="shared" ca="1" si="26"/>
        <v>415</v>
      </c>
      <c r="D135" s="79">
        <f t="shared" ca="1" si="27"/>
        <v>300</v>
      </c>
      <c r="E135" s="81">
        <f t="shared" ca="1" si="28"/>
        <v>118612</v>
      </c>
      <c r="G135" s="88">
        <f t="shared" ca="1" si="29"/>
        <v>1305590</v>
      </c>
      <c r="H135" s="78">
        <f t="shared" ca="1" si="30"/>
        <v>943800</v>
      </c>
      <c r="I135" s="78">
        <f t="shared" ca="1" si="31"/>
        <v>361790</v>
      </c>
      <c r="J135" s="78">
        <f t="shared" ca="1" si="32"/>
        <v>118612</v>
      </c>
      <c r="K135" s="78">
        <v>175000</v>
      </c>
      <c r="L135" s="78">
        <f t="shared" ca="1" si="33"/>
        <v>68178</v>
      </c>
      <c r="M135" s="78">
        <f t="shared" ca="1" si="34"/>
        <v>23180.52</v>
      </c>
      <c r="N135" s="78">
        <f t="shared" ca="1" si="35"/>
        <v>44997.479999999996</v>
      </c>
      <c r="O135" s="81">
        <f t="shared" ca="1" si="36"/>
        <v>219997.47999999998</v>
      </c>
      <c r="Q135" s="78">
        <v>-700000</v>
      </c>
      <c r="R135" s="78">
        <f t="shared" ca="1" si="37"/>
        <v>219997.47999999998</v>
      </c>
      <c r="S135" s="78">
        <f t="shared" ca="1" si="38"/>
        <v>219997.47999999998</v>
      </c>
      <c r="T135" s="78">
        <f t="shared" ca="1" si="38"/>
        <v>219997.47999999998</v>
      </c>
      <c r="U135" s="78">
        <f t="shared" ca="1" si="38"/>
        <v>219997.47999999998</v>
      </c>
      <c r="V135" s="91">
        <f t="shared" ca="1" si="39"/>
        <v>-31790.797862544539</v>
      </c>
      <c r="W135" s="47">
        <f t="shared" ca="1" si="40"/>
        <v>0</v>
      </c>
    </row>
    <row r="136" spans="1:23" x14ac:dyDescent="0.25">
      <c r="A136" s="52">
        <v>115</v>
      </c>
      <c r="B136" s="57">
        <f t="shared" ca="1" si="25"/>
        <v>3074</v>
      </c>
      <c r="C136" s="78">
        <f t="shared" ca="1" si="26"/>
        <v>446</v>
      </c>
      <c r="D136" s="79">
        <f t="shared" ca="1" si="27"/>
        <v>283</v>
      </c>
      <c r="E136" s="81">
        <f t="shared" ca="1" si="28"/>
        <v>95834</v>
      </c>
      <c r="G136" s="88">
        <f t="shared" ca="1" si="29"/>
        <v>1371004</v>
      </c>
      <c r="H136" s="78">
        <f t="shared" ca="1" si="30"/>
        <v>869942</v>
      </c>
      <c r="I136" s="78">
        <f t="shared" ca="1" si="31"/>
        <v>501062</v>
      </c>
      <c r="J136" s="78">
        <f t="shared" ca="1" si="32"/>
        <v>95834</v>
      </c>
      <c r="K136" s="78">
        <v>175000</v>
      </c>
      <c r="L136" s="78">
        <f t="shared" ca="1" si="33"/>
        <v>230228</v>
      </c>
      <c r="M136" s="78">
        <f t="shared" ca="1" si="34"/>
        <v>78277.52</v>
      </c>
      <c r="N136" s="78">
        <f t="shared" ca="1" si="35"/>
        <v>151950.47999999998</v>
      </c>
      <c r="O136" s="81">
        <f t="shared" ca="1" si="36"/>
        <v>326950.48</v>
      </c>
      <c r="Q136" s="78">
        <v>-700000</v>
      </c>
      <c r="R136" s="78">
        <f t="shared" ca="1" si="37"/>
        <v>326950.48</v>
      </c>
      <c r="S136" s="78">
        <f t="shared" ca="1" si="38"/>
        <v>326950.48</v>
      </c>
      <c r="T136" s="78">
        <f t="shared" ca="1" si="38"/>
        <v>326950.48</v>
      </c>
      <c r="U136" s="78">
        <f t="shared" ca="1" si="38"/>
        <v>326950.48</v>
      </c>
      <c r="V136" s="91">
        <f t="shared" ca="1" si="39"/>
        <v>293062.82680718938</v>
      </c>
      <c r="W136" s="47">
        <f t="shared" ca="1" si="40"/>
        <v>1</v>
      </c>
    </row>
    <row r="137" spans="1:23" x14ac:dyDescent="0.25">
      <c r="A137" s="52">
        <v>116</v>
      </c>
      <c r="B137" s="57">
        <f t="shared" ca="1" si="25"/>
        <v>2560</v>
      </c>
      <c r="C137" s="78">
        <f t="shared" ca="1" si="26"/>
        <v>451</v>
      </c>
      <c r="D137" s="79">
        <f t="shared" ca="1" si="27"/>
        <v>291</v>
      </c>
      <c r="E137" s="81">
        <f t="shared" ca="1" si="28"/>
        <v>95083</v>
      </c>
      <c r="G137" s="88">
        <f t="shared" ca="1" si="29"/>
        <v>1154560</v>
      </c>
      <c r="H137" s="78">
        <f t="shared" ca="1" si="30"/>
        <v>744960</v>
      </c>
      <c r="I137" s="78">
        <f t="shared" ca="1" si="31"/>
        <v>409600</v>
      </c>
      <c r="J137" s="78">
        <f t="shared" ca="1" si="32"/>
        <v>95083</v>
      </c>
      <c r="K137" s="78">
        <v>175000</v>
      </c>
      <c r="L137" s="78">
        <f t="shared" ca="1" si="33"/>
        <v>139517</v>
      </c>
      <c r="M137" s="78">
        <f t="shared" ca="1" si="34"/>
        <v>47435.780000000006</v>
      </c>
      <c r="N137" s="78">
        <f t="shared" ca="1" si="35"/>
        <v>92081.22</v>
      </c>
      <c r="O137" s="81">
        <f t="shared" ca="1" si="36"/>
        <v>267081.21999999997</v>
      </c>
      <c r="Q137" s="78">
        <v>-700000</v>
      </c>
      <c r="R137" s="78">
        <f t="shared" ca="1" si="37"/>
        <v>267081.21999999997</v>
      </c>
      <c r="S137" s="78">
        <f t="shared" ca="1" si="38"/>
        <v>267081.21999999997</v>
      </c>
      <c r="T137" s="78">
        <f t="shared" ca="1" si="38"/>
        <v>267081.21999999997</v>
      </c>
      <c r="U137" s="78">
        <f t="shared" ca="1" si="38"/>
        <v>267081.21999999997</v>
      </c>
      <c r="V137" s="91">
        <f t="shared" ca="1" si="39"/>
        <v>111218.96906318306</v>
      </c>
      <c r="W137" s="47">
        <f t="shared" ca="1" si="40"/>
        <v>1</v>
      </c>
    </row>
    <row r="138" spans="1:23" x14ac:dyDescent="0.25">
      <c r="A138" s="52">
        <v>117</v>
      </c>
      <c r="B138" s="57">
        <f t="shared" ca="1" si="25"/>
        <v>2818</v>
      </c>
      <c r="C138" s="78">
        <f t="shared" ca="1" si="26"/>
        <v>452</v>
      </c>
      <c r="D138" s="79">
        <f t="shared" ca="1" si="27"/>
        <v>287</v>
      </c>
      <c r="E138" s="81">
        <f t="shared" ca="1" si="28"/>
        <v>116426</v>
      </c>
      <c r="G138" s="88">
        <f t="shared" ca="1" si="29"/>
        <v>1273736</v>
      </c>
      <c r="H138" s="78">
        <f t="shared" ca="1" si="30"/>
        <v>808766</v>
      </c>
      <c r="I138" s="78">
        <f t="shared" ca="1" si="31"/>
        <v>464970</v>
      </c>
      <c r="J138" s="78">
        <f t="shared" ca="1" si="32"/>
        <v>116426</v>
      </c>
      <c r="K138" s="78">
        <v>175000</v>
      </c>
      <c r="L138" s="78">
        <f t="shared" ca="1" si="33"/>
        <v>173544</v>
      </c>
      <c r="M138" s="78">
        <f t="shared" ca="1" si="34"/>
        <v>59004.960000000006</v>
      </c>
      <c r="N138" s="78">
        <f t="shared" ca="1" si="35"/>
        <v>114539.04</v>
      </c>
      <c r="O138" s="81">
        <f t="shared" ca="1" si="36"/>
        <v>289539.03999999998</v>
      </c>
      <c r="Q138" s="78">
        <v>-700000</v>
      </c>
      <c r="R138" s="78">
        <f t="shared" ca="1" si="37"/>
        <v>289539.03999999998</v>
      </c>
      <c r="S138" s="78">
        <f t="shared" ca="1" si="38"/>
        <v>289539.03999999998</v>
      </c>
      <c r="T138" s="78">
        <f t="shared" ca="1" si="38"/>
        <v>289539.03999999998</v>
      </c>
      <c r="U138" s="78">
        <f t="shared" ca="1" si="38"/>
        <v>289539.03999999998</v>
      </c>
      <c r="V138" s="91">
        <f t="shared" ca="1" si="39"/>
        <v>179431.21396683634</v>
      </c>
      <c r="W138" s="47">
        <f t="shared" ca="1" si="40"/>
        <v>1</v>
      </c>
    </row>
    <row r="139" spans="1:23" x14ac:dyDescent="0.25">
      <c r="A139" s="52">
        <v>118</v>
      </c>
      <c r="B139" s="57">
        <f t="shared" ca="1" si="25"/>
        <v>2855</v>
      </c>
      <c r="C139" s="78">
        <f t="shared" ca="1" si="26"/>
        <v>451</v>
      </c>
      <c r="D139" s="79">
        <f t="shared" ca="1" si="27"/>
        <v>281</v>
      </c>
      <c r="E139" s="81">
        <f t="shared" ca="1" si="28"/>
        <v>105215</v>
      </c>
      <c r="G139" s="88">
        <f t="shared" ca="1" si="29"/>
        <v>1287605</v>
      </c>
      <c r="H139" s="78">
        <f t="shared" ca="1" si="30"/>
        <v>802255</v>
      </c>
      <c r="I139" s="78">
        <f t="shared" ca="1" si="31"/>
        <v>485350</v>
      </c>
      <c r="J139" s="78">
        <f t="shared" ca="1" si="32"/>
        <v>105215</v>
      </c>
      <c r="K139" s="78">
        <v>175000</v>
      </c>
      <c r="L139" s="78">
        <f t="shared" ca="1" si="33"/>
        <v>205135</v>
      </c>
      <c r="M139" s="78">
        <f t="shared" ca="1" si="34"/>
        <v>69745.900000000009</v>
      </c>
      <c r="N139" s="78">
        <f t="shared" ca="1" si="35"/>
        <v>135389.09999999998</v>
      </c>
      <c r="O139" s="81">
        <f t="shared" ca="1" si="36"/>
        <v>310389.09999999998</v>
      </c>
      <c r="Q139" s="78">
        <v>-700000</v>
      </c>
      <c r="R139" s="78">
        <f t="shared" ca="1" si="37"/>
        <v>310389.09999999998</v>
      </c>
      <c r="S139" s="78">
        <f t="shared" ca="1" si="38"/>
        <v>310389.09999999998</v>
      </c>
      <c r="T139" s="78">
        <f t="shared" ca="1" si="38"/>
        <v>310389.09999999998</v>
      </c>
      <c r="U139" s="78">
        <f t="shared" ca="1" si="38"/>
        <v>310389.09999999998</v>
      </c>
      <c r="V139" s="91">
        <f t="shared" ca="1" si="39"/>
        <v>242760.13008495781</v>
      </c>
      <c r="W139" s="47">
        <f t="shared" ca="1" si="40"/>
        <v>1</v>
      </c>
    </row>
    <row r="140" spans="1:23" x14ac:dyDescent="0.25">
      <c r="A140" s="52">
        <v>119</v>
      </c>
      <c r="B140" s="57">
        <f t="shared" ca="1" si="25"/>
        <v>2866</v>
      </c>
      <c r="C140" s="78">
        <f t="shared" ca="1" si="26"/>
        <v>431</v>
      </c>
      <c r="D140" s="79">
        <f t="shared" ca="1" si="27"/>
        <v>298</v>
      </c>
      <c r="E140" s="81">
        <f t="shared" ca="1" si="28"/>
        <v>118803</v>
      </c>
      <c r="G140" s="88">
        <f t="shared" ca="1" si="29"/>
        <v>1235246</v>
      </c>
      <c r="H140" s="78">
        <f t="shared" ca="1" si="30"/>
        <v>854068</v>
      </c>
      <c r="I140" s="78">
        <f t="shared" ca="1" si="31"/>
        <v>381178</v>
      </c>
      <c r="J140" s="78">
        <f t="shared" ca="1" si="32"/>
        <v>118803</v>
      </c>
      <c r="K140" s="78">
        <v>175000</v>
      </c>
      <c r="L140" s="78">
        <f t="shared" ca="1" si="33"/>
        <v>87375</v>
      </c>
      <c r="M140" s="78">
        <f t="shared" ca="1" si="34"/>
        <v>29707.500000000004</v>
      </c>
      <c r="N140" s="78">
        <f t="shared" ca="1" si="35"/>
        <v>57667.5</v>
      </c>
      <c r="O140" s="81">
        <f t="shared" ca="1" si="36"/>
        <v>232667.5</v>
      </c>
      <c r="Q140" s="78">
        <v>-700000</v>
      </c>
      <c r="R140" s="78">
        <f t="shared" ca="1" si="37"/>
        <v>232667.5</v>
      </c>
      <c r="S140" s="78">
        <f t="shared" ca="1" si="38"/>
        <v>232667.5</v>
      </c>
      <c r="T140" s="78">
        <f t="shared" ca="1" si="38"/>
        <v>232667.5</v>
      </c>
      <c r="U140" s="78">
        <f t="shared" ca="1" si="38"/>
        <v>232667.5</v>
      </c>
      <c r="V140" s="91">
        <f t="shared" ca="1" si="39"/>
        <v>6692.4791061991127</v>
      </c>
      <c r="W140" s="47">
        <f t="shared" ca="1" si="40"/>
        <v>1</v>
      </c>
    </row>
    <row r="141" spans="1:23" x14ac:dyDescent="0.25">
      <c r="A141" s="52">
        <v>120</v>
      </c>
      <c r="B141" s="57">
        <f t="shared" ca="1" si="25"/>
        <v>2598</v>
      </c>
      <c r="C141" s="78">
        <f t="shared" ca="1" si="26"/>
        <v>454</v>
      </c>
      <c r="D141" s="79">
        <f t="shared" ca="1" si="27"/>
        <v>279</v>
      </c>
      <c r="E141" s="81">
        <f t="shared" ca="1" si="28"/>
        <v>108924</v>
      </c>
      <c r="G141" s="88">
        <f t="shared" ca="1" si="29"/>
        <v>1179492</v>
      </c>
      <c r="H141" s="78">
        <f t="shared" ca="1" si="30"/>
        <v>724842</v>
      </c>
      <c r="I141" s="78">
        <f t="shared" ca="1" si="31"/>
        <v>454650</v>
      </c>
      <c r="J141" s="78">
        <f t="shared" ca="1" si="32"/>
        <v>108924</v>
      </c>
      <c r="K141" s="78">
        <v>175000</v>
      </c>
      <c r="L141" s="78">
        <f t="shared" ca="1" si="33"/>
        <v>170726</v>
      </c>
      <c r="M141" s="78">
        <f t="shared" ca="1" si="34"/>
        <v>58046.840000000004</v>
      </c>
      <c r="N141" s="78">
        <f t="shared" ca="1" si="35"/>
        <v>112679.16</v>
      </c>
      <c r="O141" s="81">
        <f t="shared" ca="1" si="36"/>
        <v>287679.16000000003</v>
      </c>
      <c r="Q141" s="78">
        <v>-700000</v>
      </c>
      <c r="R141" s="78">
        <f t="shared" ca="1" si="37"/>
        <v>287679.16000000003</v>
      </c>
      <c r="S141" s="78">
        <f t="shared" ca="1" si="38"/>
        <v>287679.16000000003</v>
      </c>
      <c r="T141" s="78">
        <f t="shared" ca="1" si="38"/>
        <v>287679.16000000003</v>
      </c>
      <c r="U141" s="78">
        <f t="shared" ca="1" si="38"/>
        <v>287679.16000000003</v>
      </c>
      <c r="V141" s="91">
        <f t="shared" ca="1" si="39"/>
        <v>173782.10866403312</v>
      </c>
      <c r="W141" s="47">
        <f t="shared" ca="1" si="40"/>
        <v>1</v>
      </c>
    </row>
    <row r="142" spans="1:23" x14ac:dyDescent="0.25">
      <c r="A142" s="52">
        <v>121</v>
      </c>
      <c r="B142" s="57">
        <f t="shared" ca="1" si="25"/>
        <v>2421</v>
      </c>
      <c r="C142" s="78">
        <f t="shared" ca="1" si="26"/>
        <v>419</v>
      </c>
      <c r="D142" s="79">
        <f t="shared" ca="1" si="27"/>
        <v>294</v>
      </c>
      <c r="E142" s="81">
        <f t="shared" ca="1" si="28"/>
        <v>111163</v>
      </c>
      <c r="G142" s="88">
        <f t="shared" ca="1" si="29"/>
        <v>1014399</v>
      </c>
      <c r="H142" s="78">
        <f t="shared" ca="1" si="30"/>
        <v>711774</v>
      </c>
      <c r="I142" s="78">
        <f t="shared" ca="1" si="31"/>
        <v>302625</v>
      </c>
      <c r="J142" s="78">
        <f t="shared" ca="1" si="32"/>
        <v>111163</v>
      </c>
      <c r="K142" s="78">
        <v>175000</v>
      </c>
      <c r="L142" s="78">
        <f t="shared" ca="1" si="33"/>
        <v>16462</v>
      </c>
      <c r="M142" s="78">
        <f t="shared" ca="1" si="34"/>
        <v>5597.0800000000008</v>
      </c>
      <c r="N142" s="78">
        <f t="shared" ca="1" si="35"/>
        <v>10864.919999999998</v>
      </c>
      <c r="O142" s="81">
        <f t="shared" ca="1" si="36"/>
        <v>185864.91999999998</v>
      </c>
      <c r="Q142" s="78">
        <v>-700000</v>
      </c>
      <c r="R142" s="78">
        <f t="shared" ca="1" si="37"/>
        <v>185864.91999999998</v>
      </c>
      <c r="S142" s="78">
        <f t="shared" ca="1" si="38"/>
        <v>185864.91999999998</v>
      </c>
      <c r="T142" s="78">
        <f t="shared" ca="1" si="38"/>
        <v>185864.91999999998</v>
      </c>
      <c r="U142" s="78">
        <f t="shared" ca="1" si="38"/>
        <v>185864.91999999998</v>
      </c>
      <c r="V142" s="91">
        <f t="shared" ca="1" si="39"/>
        <v>-135463.30667723087</v>
      </c>
      <c r="W142" s="47">
        <f t="shared" ca="1" si="40"/>
        <v>0</v>
      </c>
    </row>
    <row r="143" spans="1:23" x14ac:dyDescent="0.25">
      <c r="A143" s="52">
        <v>122</v>
      </c>
      <c r="B143" s="57">
        <f t="shared" ca="1" si="25"/>
        <v>3135</v>
      </c>
      <c r="C143" s="78">
        <f t="shared" ca="1" si="26"/>
        <v>454</v>
      </c>
      <c r="D143" s="79">
        <f t="shared" ca="1" si="27"/>
        <v>289</v>
      </c>
      <c r="E143" s="81">
        <f t="shared" ca="1" si="28"/>
        <v>99198</v>
      </c>
      <c r="G143" s="88">
        <f t="shared" ca="1" si="29"/>
        <v>1423290</v>
      </c>
      <c r="H143" s="78">
        <f t="shared" ca="1" si="30"/>
        <v>906015</v>
      </c>
      <c r="I143" s="78">
        <f t="shared" ca="1" si="31"/>
        <v>517275</v>
      </c>
      <c r="J143" s="78">
        <f t="shared" ca="1" si="32"/>
        <v>99198</v>
      </c>
      <c r="K143" s="78">
        <v>175000</v>
      </c>
      <c r="L143" s="78">
        <f t="shared" ca="1" si="33"/>
        <v>243077</v>
      </c>
      <c r="M143" s="78">
        <f t="shared" ca="1" si="34"/>
        <v>82646.180000000008</v>
      </c>
      <c r="N143" s="78">
        <f t="shared" ca="1" si="35"/>
        <v>160430.82</v>
      </c>
      <c r="O143" s="81">
        <f t="shared" ca="1" si="36"/>
        <v>335430.82</v>
      </c>
      <c r="Q143" s="78">
        <v>-700000</v>
      </c>
      <c r="R143" s="78">
        <f t="shared" ca="1" si="37"/>
        <v>335430.82</v>
      </c>
      <c r="S143" s="78">
        <f t="shared" ca="1" si="38"/>
        <v>335430.82</v>
      </c>
      <c r="T143" s="78">
        <f t="shared" ca="1" si="38"/>
        <v>335430.82</v>
      </c>
      <c r="U143" s="78">
        <f t="shared" ca="1" si="38"/>
        <v>335430.82</v>
      </c>
      <c r="V143" s="91">
        <f t="shared" ca="1" si="39"/>
        <v>318820.58196535916</v>
      </c>
      <c r="W143" s="47">
        <f t="shared" ca="1" si="40"/>
        <v>1</v>
      </c>
    </row>
    <row r="144" spans="1:23" x14ac:dyDescent="0.25">
      <c r="A144" s="52">
        <v>123</v>
      </c>
      <c r="B144" s="57">
        <f t="shared" ca="1" si="25"/>
        <v>2984</v>
      </c>
      <c r="C144" s="78">
        <f t="shared" ca="1" si="26"/>
        <v>448</v>
      </c>
      <c r="D144" s="79">
        <f t="shared" ca="1" si="27"/>
        <v>270</v>
      </c>
      <c r="E144" s="81">
        <f t="shared" ca="1" si="28"/>
        <v>107660</v>
      </c>
      <c r="G144" s="88">
        <f t="shared" ca="1" si="29"/>
        <v>1336832</v>
      </c>
      <c r="H144" s="78">
        <f t="shared" ca="1" si="30"/>
        <v>805680</v>
      </c>
      <c r="I144" s="78">
        <f t="shared" ca="1" si="31"/>
        <v>531152</v>
      </c>
      <c r="J144" s="78">
        <f t="shared" ca="1" si="32"/>
        <v>107660</v>
      </c>
      <c r="K144" s="78">
        <v>175000</v>
      </c>
      <c r="L144" s="78">
        <f t="shared" ca="1" si="33"/>
        <v>248492</v>
      </c>
      <c r="M144" s="78">
        <f t="shared" ca="1" si="34"/>
        <v>84487.28</v>
      </c>
      <c r="N144" s="78">
        <f t="shared" ca="1" si="35"/>
        <v>164004.72</v>
      </c>
      <c r="O144" s="81">
        <f t="shared" ca="1" si="36"/>
        <v>339004.72</v>
      </c>
      <c r="Q144" s="78">
        <v>-700000</v>
      </c>
      <c r="R144" s="78">
        <f t="shared" ca="1" si="37"/>
        <v>339004.72</v>
      </c>
      <c r="S144" s="78">
        <f t="shared" ca="1" si="38"/>
        <v>339004.72</v>
      </c>
      <c r="T144" s="78">
        <f t="shared" ca="1" si="38"/>
        <v>339004.72</v>
      </c>
      <c r="U144" s="78">
        <f t="shared" ca="1" si="38"/>
        <v>339004.72</v>
      </c>
      <c r="V144" s="91">
        <f t="shared" ca="1" si="39"/>
        <v>329675.76479526726</v>
      </c>
      <c r="W144" s="47">
        <f t="shared" ca="1" si="40"/>
        <v>1</v>
      </c>
    </row>
    <row r="145" spans="1:23" x14ac:dyDescent="0.25">
      <c r="A145" s="52">
        <v>124</v>
      </c>
      <c r="B145" s="57">
        <f t="shared" ca="1" si="25"/>
        <v>3118</v>
      </c>
      <c r="C145" s="78">
        <f t="shared" ca="1" si="26"/>
        <v>413</v>
      </c>
      <c r="D145" s="79">
        <f t="shared" ca="1" si="27"/>
        <v>295</v>
      </c>
      <c r="E145" s="81">
        <f t="shared" ca="1" si="28"/>
        <v>109485</v>
      </c>
      <c r="G145" s="88">
        <f t="shared" ca="1" si="29"/>
        <v>1287734</v>
      </c>
      <c r="H145" s="78">
        <f t="shared" ca="1" si="30"/>
        <v>919810</v>
      </c>
      <c r="I145" s="78">
        <f t="shared" ca="1" si="31"/>
        <v>367924</v>
      </c>
      <c r="J145" s="78">
        <f t="shared" ca="1" si="32"/>
        <v>109485</v>
      </c>
      <c r="K145" s="78">
        <v>175000</v>
      </c>
      <c r="L145" s="78">
        <f t="shared" ca="1" si="33"/>
        <v>83439</v>
      </c>
      <c r="M145" s="78">
        <f t="shared" ca="1" si="34"/>
        <v>28369.260000000002</v>
      </c>
      <c r="N145" s="78">
        <f t="shared" ca="1" si="35"/>
        <v>55069.74</v>
      </c>
      <c r="O145" s="81">
        <f t="shared" ca="1" si="36"/>
        <v>230069.74</v>
      </c>
      <c r="Q145" s="78">
        <v>-700000</v>
      </c>
      <c r="R145" s="78">
        <f t="shared" ca="1" si="37"/>
        <v>230069.74</v>
      </c>
      <c r="S145" s="78">
        <f t="shared" ca="1" si="38"/>
        <v>230069.74</v>
      </c>
      <c r="T145" s="78">
        <f t="shared" ca="1" si="38"/>
        <v>230069.74</v>
      </c>
      <c r="U145" s="78">
        <f t="shared" ca="1" si="38"/>
        <v>230069.74</v>
      </c>
      <c r="V145" s="91">
        <f t="shared" ca="1" si="39"/>
        <v>-1197.8255324931815</v>
      </c>
      <c r="W145" s="47">
        <f t="shared" ca="1" si="40"/>
        <v>0</v>
      </c>
    </row>
    <row r="146" spans="1:23" x14ac:dyDescent="0.25">
      <c r="A146" s="52">
        <v>125</v>
      </c>
      <c r="B146" s="57">
        <f t="shared" ca="1" si="25"/>
        <v>2896</v>
      </c>
      <c r="C146" s="78">
        <f t="shared" ca="1" si="26"/>
        <v>434</v>
      </c>
      <c r="D146" s="79">
        <f t="shared" ca="1" si="27"/>
        <v>281</v>
      </c>
      <c r="E146" s="81">
        <f t="shared" ca="1" si="28"/>
        <v>110119</v>
      </c>
      <c r="G146" s="88">
        <f t="shared" ca="1" si="29"/>
        <v>1256864</v>
      </c>
      <c r="H146" s="78">
        <f t="shared" ca="1" si="30"/>
        <v>813776</v>
      </c>
      <c r="I146" s="78">
        <f t="shared" ca="1" si="31"/>
        <v>443088</v>
      </c>
      <c r="J146" s="78">
        <f t="shared" ca="1" si="32"/>
        <v>110119</v>
      </c>
      <c r="K146" s="78">
        <v>175000</v>
      </c>
      <c r="L146" s="78">
        <f t="shared" ca="1" si="33"/>
        <v>157969</v>
      </c>
      <c r="M146" s="78">
        <f t="shared" ca="1" si="34"/>
        <v>53709.460000000006</v>
      </c>
      <c r="N146" s="78">
        <f t="shared" ca="1" si="35"/>
        <v>104259.54</v>
      </c>
      <c r="O146" s="81">
        <f t="shared" ca="1" si="36"/>
        <v>279259.53999999998</v>
      </c>
      <c r="Q146" s="78">
        <v>-700000</v>
      </c>
      <c r="R146" s="78">
        <f t="shared" ca="1" si="37"/>
        <v>279259.53999999998</v>
      </c>
      <c r="S146" s="78">
        <f t="shared" ca="1" si="38"/>
        <v>279259.53999999998</v>
      </c>
      <c r="T146" s="78">
        <f t="shared" ca="1" si="38"/>
        <v>279259.53999999998</v>
      </c>
      <c r="U146" s="78">
        <f t="shared" ca="1" si="38"/>
        <v>279259.53999999998</v>
      </c>
      <c r="V146" s="91">
        <f t="shared" ca="1" si="39"/>
        <v>148208.78135819023</v>
      </c>
      <c r="W146" s="47">
        <f t="shared" ca="1" si="40"/>
        <v>1</v>
      </c>
    </row>
    <row r="147" spans="1:23" x14ac:dyDescent="0.25">
      <c r="A147" s="52">
        <v>126</v>
      </c>
      <c r="B147" s="57">
        <f t="shared" ca="1" si="25"/>
        <v>2928</v>
      </c>
      <c r="C147" s="78">
        <f t="shared" ca="1" si="26"/>
        <v>454</v>
      </c>
      <c r="D147" s="79">
        <f t="shared" ca="1" si="27"/>
        <v>281</v>
      </c>
      <c r="E147" s="81">
        <f t="shared" ca="1" si="28"/>
        <v>115558</v>
      </c>
      <c r="G147" s="88">
        <f t="shared" ca="1" si="29"/>
        <v>1329312</v>
      </c>
      <c r="H147" s="78">
        <f t="shared" ca="1" si="30"/>
        <v>822768</v>
      </c>
      <c r="I147" s="78">
        <f t="shared" ca="1" si="31"/>
        <v>506544</v>
      </c>
      <c r="J147" s="78">
        <f t="shared" ca="1" si="32"/>
        <v>115558</v>
      </c>
      <c r="K147" s="78">
        <v>175000</v>
      </c>
      <c r="L147" s="78">
        <f t="shared" ca="1" si="33"/>
        <v>215986</v>
      </c>
      <c r="M147" s="78">
        <f t="shared" ca="1" si="34"/>
        <v>73435.240000000005</v>
      </c>
      <c r="N147" s="78">
        <f t="shared" ca="1" si="35"/>
        <v>142550.76</v>
      </c>
      <c r="O147" s="81">
        <f t="shared" ca="1" si="36"/>
        <v>317550.76</v>
      </c>
      <c r="Q147" s="78">
        <v>-700000</v>
      </c>
      <c r="R147" s="78">
        <f t="shared" ca="1" si="37"/>
        <v>317550.76</v>
      </c>
      <c r="S147" s="78">
        <f t="shared" ca="1" si="38"/>
        <v>317550.76</v>
      </c>
      <c r="T147" s="78">
        <f t="shared" ca="1" si="38"/>
        <v>317550.76</v>
      </c>
      <c r="U147" s="78">
        <f t="shared" ca="1" si="38"/>
        <v>317550.76</v>
      </c>
      <c r="V147" s="91">
        <f t="shared" ca="1" si="39"/>
        <v>264512.59340671834</v>
      </c>
      <c r="W147" s="47">
        <f t="shared" ca="1" si="40"/>
        <v>1</v>
      </c>
    </row>
    <row r="148" spans="1:23" x14ac:dyDescent="0.25">
      <c r="A148" s="52">
        <v>127</v>
      </c>
      <c r="B148" s="57">
        <f t="shared" ca="1" si="25"/>
        <v>2515</v>
      </c>
      <c r="C148" s="78">
        <f t="shared" ca="1" si="26"/>
        <v>410</v>
      </c>
      <c r="D148" s="79">
        <f t="shared" ca="1" si="27"/>
        <v>290</v>
      </c>
      <c r="E148" s="81">
        <f t="shared" ca="1" si="28"/>
        <v>94604</v>
      </c>
      <c r="G148" s="88">
        <f t="shared" ca="1" si="29"/>
        <v>1031150</v>
      </c>
      <c r="H148" s="78">
        <f t="shared" ca="1" si="30"/>
        <v>729350</v>
      </c>
      <c r="I148" s="78">
        <f t="shared" ca="1" si="31"/>
        <v>301800</v>
      </c>
      <c r="J148" s="78">
        <f t="shared" ca="1" si="32"/>
        <v>94604</v>
      </c>
      <c r="K148" s="78">
        <v>175000</v>
      </c>
      <c r="L148" s="78">
        <f t="shared" ca="1" si="33"/>
        <v>32196</v>
      </c>
      <c r="M148" s="78">
        <f t="shared" ca="1" si="34"/>
        <v>10946.640000000001</v>
      </c>
      <c r="N148" s="78">
        <f t="shared" ca="1" si="35"/>
        <v>21249.360000000001</v>
      </c>
      <c r="O148" s="81">
        <f t="shared" ca="1" si="36"/>
        <v>196249.36</v>
      </c>
      <c r="Q148" s="78">
        <v>-700000</v>
      </c>
      <c r="R148" s="78">
        <f t="shared" ca="1" si="37"/>
        <v>196249.36</v>
      </c>
      <c r="S148" s="78">
        <f t="shared" ca="1" si="38"/>
        <v>196249.36</v>
      </c>
      <c r="T148" s="78">
        <f t="shared" ca="1" si="38"/>
        <v>196249.36</v>
      </c>
      <c r="U148" s="78">
        <f t="shared" ca="1" si="38"/>
        <v>196249.36</v>
      </c>
      <c r="V148" s="91">
        <f t="shared" ca="1" si="39"/>
        <v>-103922.13462814991</v>
      </c>
      <c r="W148" s="47">
        <f t="shared" ca="1" si="40"/>
        <v>0</v>
      </c>
    </row>
    <row r="149" spans="1:23" x14ac:dyDescent="0.25">
      <c r="A149" s="52">
        <v>128</v>
      </c>
      <c r="B149" s="57">
        <f t="shared" ca="1" si="25"/>
        <v>2470</v>
      </c>
      <c r="C149" s="78">
        <f t="shared" ca="1" si="26"/>
        <v>435</v>
      </c>
      <c r="D149" s="79">
        <f t="shared" ca="1" si="27"/>
        <v>275</v>
      </c>
      <c r="E149" s="81">
        <f t="shared" ca="1" si="28"/>
        <v>116644</v>
      </c>
      <c r="G149" s="88">
        <f t="shared" ca="1" si="29"/>
        <v>1074450</v>
      </c>
      <c r="H149" s="78">
        <f t="shared" ca="1" si="30"/>
        <v>679250</v>
      </c>
      <c r="I149" s="78">
        <f t="shared" ca="1" si="31"/>
        <v>395200</v>
      </c>
      <c r="J149" s="78">
        <f t="shared" ca="1" si="32"/>
        <v>116644</v>
      </c>
      <c r="K149" s="78">
        <v>175000</v>
      </c>
      <c r="L149" s="78">
        <f t="shared" ca="1" si="33"/>
        <v>103556</v>
      </c>
      <c r="M149" s="78">
        <f t="shared" ca="1" si="34"/>
        <v>35209.040000000001</v>
      </c>
      <c r="N149" s="78">
        <f t="shared" ca="1" si="35"/>
        <v>68346.959999999992</v>
      </c>
      <c r="O149" s="81">
        <f t="shared" ca="1" si="36"/>
        <v>243346.96</v>
      </c>
      <c r="Q149" s="78">
        <v>-700000</v>
      </c>
      <c r="R149" s="78">
        <f t="shared" ca="1" si="37"/>
        <v>243346.96</v>
      </c>
      <c r="S149" s="78">
        <f t="shared" ca="1" si="38"/>
        <v>243346.96</v>
      </c>
      <c r="T149" s="78">
        <f t="shared" ca="1" si="38"/>
        <v>243346.96</v>
      </c>
      <c r="U149" s="78">
        <f t="shared" ca="1" si="38"/>
        <v>243346.96</v>
      </c>
      <c r="V149" s="91">
        <f t="shared" ca="1" si="39"/>
        <v>39129.729959521792</v>
      </c>
      <c r="W149" s="47">
        <f t="shared" ca="1" si="40"/>
        <v>1</v>
      </c>
    </row>
    <row r="150" spans="1:23" x14ac:dyDescent="0.25">
      <c r="A150" s="52">
        <v>129</v>
      </c>
      <c r="B150" s="57">
        <f t="shared" ca="1" si="25"/>
        <v>2316</v>
      </c>
      <c r="C150" s="78">
        <f t="shared" ca="1" si="26"/>
        <v>416</v>
      </c>
      <c r="D150" s="79">
        <f t="shared" ca="1" si="27"/>
        <v>271</v>
      </c>
      <c r="E150" s="81">
        <f t="shared" ca="1" si="28"/>
        <v>106906</v>
      </c>
      <c r="G150" s="88">
        <f t="shared" ca="1" si="29"/>
        <v>963456</v>
      </c>
      <c r="H150" s="78">
        <f t="shared" ca="1" si="30"/>
        <v>627636</v>
      </c>
      <c r="I150" s="78">
        <f t="shared" ca="1" si="31"/>
        <v>335820</v>
      </c>
      <c r="J150" s="78">
        <f t="shared" ca="1" si="32"/>
        <v>106906</v>
      </c>
      <c r="K150" s="78">
        <v>175000</v>
      </c>
      <c r="L150" s="78">
        <f t="shared" ca="1" si="33"/>
        <v>53914</v>
      </c>
      <c r="M150" s="78">
        <f t="shared" ca="1" si="34"/>
        <v>18330.760000000002</v>
      </c>
      <c r="N150" s="78">
        <f t="shared" ca="1" si="35"/>
        <v>35583.24</v>
      </c>
      <c r="O150" s="81">
        <f t="shared" ca="1" si="36"/>
        <v>210583.24</v>
      </c>
      <c r="Q150" s="78">
        <v>-700000</v>
      </c>
      <c r="R150" s="78">
        <f t="shared" ca="1" si="37"/>
        <v>210583.24</v>
      </c>
      <c r="S150" s="78">
        <f t="shared" ca="1" si="38"/>
        <v>210583.24</v>
      </c>
      <c r="T150" s="78">
        <f t="shared" ca="1" si="38"/>
        <v>210583.24</v>
      </c>
      <c r="U150" s="78">
        <f t="shared" ca="1" si="38"/>
        <v>210583.24</v>
      </c>
      <c r="V150" s="91">
        <f t="shared" ca="1" si="39"/>
        <v>-60385.133575528627</v>
      </c>
      <c r="W150" s="47">
        <f t="shared" ca="1" si="40"/>
        <v>0</v>
      </c>
    </row>
    <row r="151" spans="1:23" x14ac:dyDescent="0.25">
      <c r="A151" s="52">
        <v>130</v>
      </c>
      <c r="B151" s="57">
        <f t="shared" ref="B151:B214" ca="1" si="41">RANDBETWEEN(2200,3200)</f>
        <v>2873</v>
      </c>
      <c r="C151" s="78">
        <f t="shared" ref="C151:C214" ca="1" si="42">RANDBETWEEN(410,470)</f>
        <v>466</v>
      </c>
      <c r="D151" s="79">
        <f t="shared" ref="D151:D214" ca="1" si="43">RANDBETWEEN(270,300)</f>
        <v>280</v>
      </c>
      <c r="E151" s="81">
        <f t="shared" ref="E151:E214" ca="1" si="44">RANDBETWEEN(90000,120000)</f>
        <v>100224</v>
      </c>
      <c r="G151" s="88">
        <f t="shared" ref="G151:G214" ca="1" si="45">B151*C151</f>
        <v>1338818</v>
      </c>
      <c r="H151" s="78">
        <f t="shared" ref="H151:H214" ca="1" si="46">B151*D151</f>
        <v>804440</v>
      </c>
      <c r="I151" s="78">
        <f t="shared" ref="I151:I214" ca="1" si="47">G151-H151</f>
        <v>534378</v>
      </c>
      <c r="J151" s="78">
        <f t="shared" ref="J151:J214" ca="1" si="48">E151</f>
        <v>100224</v>
      </c>
      <c r="K151" s="78">
        <v>175000</v>
      </c>
      <c r="L151" s="78">
        <f t="shared" ref="L151:L214" ca="1" si="49">I151-J151-K151</f>
        <v>259154</v>
      </c>
      <c r="M151" s="78">
        <f t="shared" ref="M151:M214" ca="1" si="50">L151*0.34</f>
        <v>88112.36</v>
      </c>
      <c r="N151" s="78">
        <f t="shared" ref="N151:N214" ca="1" si="51">L151-M151</f>
        <v>171041.64</v>
      </c>
      <c r="O151" s="81">
        <f t="shared" ref="O151:O214" ca="1" si="52">N151+K151</f>
        <v>346041.64</v>
      </c>
      <c r="Q151" s="78">
        <v>-700000</v>
      </c>
      <c r="R151" s="78">
        <f t="shared" ref="R151:R214" ca="1" si="53">O151</f>
        <v>346041.64</v>
      </c>
      <c r="S151" s="78">
        <f t="shared" ref="S151:U214" ca="1" si="54">R151</f>
        <v>346041.64</v>
      </c>
      <c r="T151" s="78">
        <f t="shared" ca="1" si="54"/>
        <v>346041.64</v>
      </c>
      <c r="U151" s="78">
        <f t="shared" ca="1" si="54"/>
        <v>346041.64</v>
      </c>
      <c r="V151" s="91">
        <f t="shared" ref="V151:V214" ca="1" si="55">Q151+NPV(0.12,R151:U151)</f>
        <v>351049.34915952967</v>
      </c>
      <c r="W151" s="47">
        <f t="shared" ref="W151:W214" ca="1" si="56">IF(V151&gt;=0,1,0)</f>
        <v>1</v>
      </c>
    </row>
    <row r="152" spans="1:23" x14ac:dyDescent="0.25">
      <c r="A152" s="52">
        <v>131</v>
      </c>
      <c r="B152" s="57">
        <f t="shared" ca="1" si="41"/>
        <v>2625</v>
      </c>
      <c r="C152" s="78">
        <f t="shared" ca="1" si="42"/>
        <v>434</v>
      </c>
      <c r="D152" s="79">
        <f t="shared" ca="1" si="43"/>
        <v>281</v>
      </c>
      <c r="E152" s="81">
        <f t="shared" ca="1" si="44"/>
        <v>108789</v>
      </c>
      <c r="G152" s="88">
        <f t="shared" ca="1" si="45"/>
        <v>1139250</v>
      </c>
      <c r="H152" s="78">
        <f t="shared" ca="1" si="46"/>
        <v>737625</v>
      </c>
      <c r="I152" s="78">
        <f t="shared" ca="1" si="47"/>
        <v>401625</v>
      </c>
      <c r="J152" s="78">
        <f t="shared" ca="1" si="48"/>
        <v>108789</v>
      </c>
      <c r="K152" s="78">
        <v>175000</v>
      </c>
      <c r="L152" s="78">
        <f t="shared" ca="1" si="49"/>
        <v>117836</v>
      </c>
      <c r="M152" s="78">
        <f t="shared" ca="1" si="50"/>
        <v>40064.240000000005</v>
      </c>
      <c r="N152" s="78">
        <f t="shared" ca="1" si="51"/>
        <v>77771.759999999995</v>
      </c>
      <c r="O152" s="81">
        <f t="shared" ca="1" si="52"/>
        <v>252771.76</v>
      </c>
      <c r="Q152" s="78">
        <v>-700000</v>
      </c>
      <c r="R152" s="78">
        <f t="shared" ca="1" si="53"/>
        <v>252771.76</v>
      </c>
      <c r="S152" s="78">
        <f t="shared" ca="1" si="54"/>
        <v>252771.76</v>
      </c>
      <c r="T152" s="78">
        <f t="shared" ca="1" si="54"/>
        <v>252771.76</v>
      </c>
      <c r="U152" s="78">
        <f t="shared" ca="1" si="54"/>
        <v>252771.76</v>
      </c>
      <c r="V152" s="91">
        <f t="shared" ca="1" si="55"/>
        <v>67756.140081606572</v>
      </c>
      <c r="W152" s="47">
        <f t="shared" ca="1" si="56"/>
        <v>1</v>
      </c>
    </row>
    <row r="153" spans="1:23" x14ac:dyDescent="0.25">
      <c r="A153" s="52">
        <v>132</v>
      </c>
      <c r="B153" s="57">
        <f t="shared" ca="1" si="41"/>
        <v>2244</v>
      </c>
      <c r="C153" s="78">
        <f t="shared" ca="1" si="42"/>
        <v>445</v>
      </c>
      <c r="D153" s="79">
        <f t="shared" ca="1" si="43"/>
        <v>279</v>
      </c>
      <c r="E153" s="81">
        <f t="shared" ca="1" si="44"/>
        <v>95600</v>
      </c>
      <c r="G153" s="88">
        <f t="shared" ca="1" si="45"/>
        <v>998580</v>
      </c>
      <c r="H153" s="78">
        <f t="shared" ca="1" si="46"/>
        <v>626076</v>
      </c>
      <c r="I153" s="78">
        <f t="shared" ca="1" si="47"/>
        <v>372504</v>
      </c>
      <c r="J153" s="78">
        <f t="shared" ca="1" si="48"/>
        <v>95600</v>
      </c>
      <c r="K153" s="78">
        <v>175000</v>
      </c>
      <c r="L153" s="78">
        <f t="shared" ca="1" si="49"/>
        <v>101904</v>
      </c>
      <c r="M153" s="78">
        <f t="shared" ca="1" si="50"/>
        <v>34647.360000000001</v>
      </c>
      <c r="N153" s="78">
        <f t="shared" ca="1" si="51"/>
        <v>67256.639999999999</v>
      </c>
      <c r="O153" s="81">
        <f t="shared" ca="1" si="52"/>
        <v>242256.64000000001</v>
      </c>
      <c r="Q153" s="78">
        <v>-700000</v>
      </c>
      <c r="R153" s="78">
        <f t="shared" ca="1" si="53"/>
        <v>242256.64000000001</v>
      </c>
      <c r="S153" s="78">
        <f t="shared" ca="1" si="54"/>
        <v>242256.64000000001</v>
      </c>
      <c r="T153" s="78">
        <f t="shared" ca="1" si="54"/>
        <v>242256.64000000001</v>
      </c>
      <c r="U153" s="78">
        <f t="shared" ca="1" si="54"/>
        <v>242256.64000000001</v>
      </c>
      <c r="V153" s="91">
        <f t="shared" ca="1" si="55"/>
        <v>35818.047219908331</v>
      </c>
      <c r="W153" s="47">
        <f t="shared" ca="1" si="56"/>
        <v>1</v>
      </c>
    </row>
    <row r="154" spans="1:23" x14ac:dyDescent="0.25">
      <c r="A154" s="52">
        <v>133</v>
      </c>
      <c r="B154" s="57">
        <f t="shared" ca="1" si="41"/>
        <v>2727</v>
      </c>
      <c r="C154" s="78">
        <f t="shared" ca="1" si="42"/>
        <v>450</v>
      </c>
      <c r="D154" s="79">
        <f t="shared" ca="1" si="43"/>
        <v>275</v>
      </c>
      <c r="E154" s="81">
        <f t="shared" ca="1" si="44"/>
        <v>95097</v>
      </c>
      <c r="G154" s="88">
        <f t="shared" ca="1" si="45"/>
        <v>1227150</v>
      </c>
      <c r="H154" s="78">
        <f t="shared" ca="1" si="46"/>
        <v>749925</v>
      </c>
      <c r="I154" s="78">
        <f t="shared" ca="1" si="47"/>
        <v>477225</v>
      </c>
      <c r="J154" s="78">
        <f t="shared" ca="1" si="48"/>
        <v>95097</v>
      </c>
      <c r="K154" s="78">
        <v>175000</v>
      </c>
      <c r="L154" s="78">
        <f t="shared" ca="1" si="49"/>
        <v>207128</v>
      </c>
      <c r="M154" s="78">
        <f t="shared" ca="1" si="50"/>
        <v>70423.520000000004</v>
      </c>
      <c r="N154" s="78">
        <f t="shared" ca="1" si="51"/>
        <v>136704.47999999998</v>
      </c>
      <c r="O154" s="81">
        <f t="shared" ca="1" si="52"/>
        <v>311704.48</v>
      </c>
      <c r="Q154" s="78">
        <v>-700000</v>
      </c>
      <c r="R154" s="78">
        <f t="shared" ca="1" si="53"/>
        <v>311704.48</v>
      </c>
      <c r="S154" s="78">
        <f t="shared" ca="1" si="54"/>
        <v>311704.48</v>
      </c>
      <c r="T154" s="78">
        <f t="shared" ca="1" si="54"/>
        <v>311704.48</v>
      </c>
      <c r="U154" s="78">
        <f t="shared" ca="1" si="54"/>
        <v>311704.48</v>
      </c>
      <c r="V154" s="91">
        <f t="shared" ca="1" si="55"/>
        <v>246755.39866852306</v>
      </c>
      <c r="W154" s="47">
        <f t="shared" ca="1" si="56"/>
        <v>1</v>
      </c>
    </row>
    <row r="155" spans="1:23" x14ac:dyDescent="0.25">
      <c r="A155" s="52">
        <v>134</v>
      </c>
      <c r="B155" s="57">
        <f t="shared" ca="1" si="41"/>
        <v>2407</v>
      </c>
      <c r="C155" s="78">
        <f t="shared" ca="1" si="42"/>
        <v>433</v>
      </c>
      <c r="D155" s="79">
        <f t="shared" ca="1" si="43"/>
        <v>275</v>
      </c>
      <c r="E155" s="81">
        <f t="shared" ca="1" si="44"/>
        <v>104023</v>
      </c>
      <c r="G155" s="88">
        <f t="shared" ca="1" si="45"/>
        <v>1042231</v>
      </c>
      <c r="H155" s="78">
        <f t="shared" ca="1" si="46"/>
        <v>661925</v>
      </c>
      <c r="I155" s="78">
        <f t="shared" ca="1" si="47"/>
        <v>380306</v>
      </c>
      <c r="J155" s="78">
        <f t="shared" ca="1" si="48"/>
        <v>104023</v>
      </c>
      <c r="K155" s="78">
        <v>175000</v>
      </c>
      <c r="L155" s="78">
        <f t="shared" ca="1" si="49"/>
        <v>101283</v>
      </c>
      <c r="M155" s="78">
        <f t="shared" ca="1" si="50"/>
        <v>34436.22</v>
      </c>
      <c r="N155" s="78">
        <f t="shared" ca="1" si="51"/>
        <v>66846.78</v>
      </c>
      <c r="O155" s="81">
        <f t="shared" ca="1" si="52"/>
        <v>241846.78</v>
      </c>
      <c r="Q155" s="78">
        <v>-700000</v>
      </c>
      <c r="R155" s="78">
        <f t="shared" ca="1" si="53"/>
        <v>241846.78</v>
      </c>
      <c r="S155" s="78">
        <f t="shared" ca="1" si="54"/>
        <v>241846.78</v>
      </c>
      <c r="T155" s="78">
        <f t="shared" ca="1" si="54"/>
        <v>241846.78</v>
      </c>
      <c r="U155" s="78">
        <f t="shared" ca="1" si="54"/>
        <v>241846.78</v>
      </c>
      <c r="V155" s="91">
        <f t="shared" ca="1" si="55"/>
        <v>34573.159216700005</v>
      </c>
      <c r="W155" s="47">
        <f t="shared" ca="1" si="56"/>
        <v>1</v>
      </c>
    </row>
    <row r="156" spans="1:23" x14ac:dyDescent="0.25">
      <c r="A156" s="52">
        <v>135</v>
      </c>
      <c r="B156" s="57">
        <f t="shared" ca="1" si="41"/>
        <v>2672</v>
      </c>
      <c r="C156" s="78">
        <f t="shared" ca="1" si="42"/>
        <v>432</v>
      </c>
      <c r="D156" s="79">
        <f t="shared" ca="1" si="43"/>
        <v>291</v>
      </c>
      <c r="E156" s="81">
        <f t="shared" ca="1" si="44"/>
        <v>101054</v>
      </c>
      <c r="G156" s="88">
        <f t="shared" ca="1" si="45"/>
        <v>1154304</v>
      </c>
      <c r="H156" s="78">
        <f t="shared" ca="1" si="46"/>
        <v>777552</v>
      </c>
      <c r="I156" s="78">
        <f t="shared" ca="1" si="47"/>
        <v>376752</v>
      </c>
      <c r="J156" s="78">
        <f t="shared" ca="1" si="48"/>
        <v>101054</v>
      </c>
      <c r="K156" s="78">
        <v>175000</v>
      </c>
      <c r="L156" s="78">
        <f t="shared" ca="1" si="49"/>
        <v>100698</v>
      </c>
      <c r="M156" s="78">
        <f t="shared" ca="1" si="50"/>
        <v>34237.32</v>
      </c>
      <c r="N156" s="78">
        <f t="shared" ca="1" si="51"/>
        <v>66460.679999999993</v>
      </c>
      <c r="O156" s="81">
        <f t="shared" ca="1" si="52"/>
        <v>241460.68</v>
      </c>
      <c r="Q156" s="78">
        <v>-700000</v>
      </c>
      <c r="R156" s="78">
        <f t="shared" ca="1" si="53"/>
        <v>241460.68</v>
      </c>
      <c r="S156" s="78">
        <f t="shared" ca="1" si="54"/>
        <v>241460.68</v>
      </c>
      <c r="T156" s="78">
        <f t="shared" ca="1" si="54"/>
        <v>241460.68</v>
      </c>
      <c r="U156" s="78">
        <f t="shared" ca="1" si="54"/>
        <v>241460.68</v>
      </c>
      <c r="V156" s="91">
        <f t="shared" ca="1" si="55"/>
        <v>33400.438633967424</v>
      </c>
      <c r="W156" s="47">
        <f t="shared" ca="1" si="56"/>
        <v>1</v>
      </c>
    </row>
    <row r="157" spans="1:23" x14ac:dyDescent="0.25">
      <c r="A157" s="52">
        <v>136</v>
      </c>
      <c r="B157" s="57">
        <f t="shared" ca="1" si="41"/>
        <v>2416</v>
      </c>
      <c r="C157" s="78">
        <f t="shared" ca="1" si="42"/>
        <v>421</v>
      </c>
      <c r="D157" s="79">
        <f t="shared" ca="1" si="43"/>
        <v>286</v>
      </c>
      <c r="E157" s="81">
        <f t="shared" ca="1" si="44"/>
        <v>91874</v>
      </c>
      <c r="G157" s="88">
        <f t="shared" ca="1" si="45"/>
        <v>1017136</v>
      </c>
      <c r="H157" s="78">
        <f t="shared" ca="1" si="46"/>
        <v>690976</v>
      </c>
      <c r="I157" s="78">
        <f t="shared" ca="1" si="47"/>
        <v>326160</v>
      </c>
      <c r="J157" s="78">
        <f t="shared" ca="1" si="48"/>
        <v>91874</v>
      </c>
      <c r="K157" s="78">
        <v>175000</v>
      </c>
      <c r="L157" s="78">
        <f t="shared" ca="1" si="49"/>
        <v>59286</v>
      </c>
      <c r="M157" s="78">
        <f t="shared" ca="1" si="50"/>
        <v>20157.240000000002</v>
      </c>
      <c r="N157" s="78">
        <f t="shared" ca="1" si="51"/>
        <v>39128.759999999995</v>
      </c>
      <c r="O157" s="81">
        <f t="shared" ca="1" si="52"/>
        <v>214128.76</v>
      </c>
      <c r="Q157" s="78">
        <v>-700000</v>
      </c>
      <c r="R157" s="78">
        <f t="shared" ca="1" si="53"/>
        <v>214128.76</v>
      </c>
      <c r="S157" s="78">
        <f t="shared" ca="1" si="54"/>
        <v>214128.76</v>
      </c>
      <c r="T157" s="78">
        <f t="shared" ca="1" si="54"/>
        <v>214128.76</v>
      </c>
      <c r="U157" s="78">
        <f t="shared" ca="1" si="54"/>
        <v>214128.76</v>
      </c>
      <c r="V157" s="91">
        <f t="shared" ca="1" si="55"/>
        <v>-49616.150720077683</v>
      </c>
      <c r="W157" s="47">
        <f t="shared" ca="1" si="56"/>
        <v>0</v>
      </c>
    </row>
    <row r="158" spans="1:23" x14ac:dyDescent="0.25">
      <c r="A158" s="52">
        <v>137</v>
      </c>
      <c r="B158" s="57">
        <f t="shared" ca="1" si="41"/>
        <v>2654</v>
      </c>
      <c r="C158" s="78">
        <f t="shared" ca="1" si="42"/>
        <v>450</v>
      </c>
      <c r="D158" s="79">
        <f t="shared" ca="1" si="43"/>
        <v>280</v>
      </c>
      <c r="E158" s="81">
        <f t="shared" ca="1" si="44"/>
        <v>96032</v>
      </c>
      <c r="G158" s="88">
        <f t="shared" ca="1" si="45"/>
        <v>1194300</v>
      </c>
      <c r="H158" s="78">
        <f t="shared" ca="1" si="46"/>
        <v>743120</v>
      </c>
      <c r="I158" s="78">
        <f t="shared" ca="1" si="47"/>
        <v>451180</v>
      </c>
      <c r="J158" s="78">
        <f t="shared" ca="1" si="48"/>
        <v>96032</v>
      </c>
      <c r="K158" s="78">
        <v>175000</v>
      </c>
      <c r="L158" s="78">
        <f t="shared" ca="1" si="49"/>
        <v>180148</v>
      </c>
      <c r="M158" s="78">
        <f t="shared" ca="1" si="50"/>
        <v>61250.320000000007</v>
      </c>
      <c r="N158" s="78">
        <f t="shared" ca="1" si="51"/>
        <v>118897.68</v>
      </c>
      <c r="O158" s="81">
        <f t="shared" ca="1" si="52"/>
        <v>293897.68</v>
      </c>
      <c r="Q158" s="78">
        <v>-700000</v>
      </c>
      <c r="R158" s="78">
        <f t="shared" ca="1" si="53"/>
        <v>293897.68</v>
      </c>
      <c r="S158" s="78">
        <f t="shared" ca="1" si="54"/>
        <v>293897.68</v>
      </c>
      <c r="T158" s="78">
        <f t="shared" ca="1" si="54"/>
        <v>293897.68</v>
      </c>
      <c r="U158" s="78">
        <f t="shared" ca="1" si="54"/>
        <v>293897.68</v>
      </c>
      <c r="V158" s="91">
        <f t="shared" ca="1" si="55"/>
        <v>192669.92632301641</v>
      </c>
      <c r="W158" s="47">
        <f t="shared" ca="1" si="56"/>
        <v>1</v>
      </c>
    </row>
    <row r="159" spans="1:23" x14ac:dyDescent="0.25">
      <c r="A159" s="52">
        <v>138</v>
      </c>
      <c r="B159" s="57">
        <f t="shared" ca="1" si="41"/>
        <v>2986</v>
      </c>
      <c r="C159" s="78">
        <f t="shared" ca="1" si="42"/>
        <v>417</v>
      </c>
      <c r="D159" s="79">
        <f t="shared" ca="1" si="43"/>
        <v>281</v>
      </c>
      <c r="E159" s="81">
        <f t="shared" ca="1" si="44"/>
        <v>95162</v>
      </c>
      <c r="G159" s="88">
        <f t="shared" ca="1" si="45"/>
        <v>1245162</v>
      </c>
      <c r="H159" s="78">
        <f t="shared" ca="1" si="46"/>
        <v>839066</v>
      </c>
      <c r="I159" s="78">
        <f t="shared" ca="1" si="47"/>
        <v>406096</v>
      </c>
      <c r="J159" s="78">
        <f t="shared" ca="1" si="48"/>
        <v>95162</v>
      </c>
      <c r="K159" s="78">
        <v>175000</v>
      </c>
      <c r="L159" s="78">
        <f t="shared" ca="1" si="49"/>
        <v>135934</v>
      </c>
      <c r="M159" s="78">
        <f t="shared" ca="1" si="50"/>
        <v>46217.560000000005</v>
      </c>
      <c r="N159" s="78">
        <f t="shared" ca="1" si="51"/>
        <v>89716.44</v>
      </c>
      <c r="O159" s="81">
        <f t="shared" ca="1" si="52"/>
        <v>264716.44</v>
      </c>
      <c r="Q159" s="78">
        <v>-700000</v>
      </c>
      <c r="R159" s="78">
        <f t="shared" ca="1" si="53"/>
        <v>264716.44</v>
      </c>
      <c r="S159" s="78">
        <f t="shared" ca="1" si="54"/>
        <v>264716.44</v>
      </c>
      <c r="T159" s="78">
        <f t="shared" ca="1" si="54"/>
        <v>264716.44</v>
      </c>
      <c r="U159" s="78">
        <f t="shared" ca="1" si="54"/>
        <v>264716.44</v>
      </c>
      <c r="V159" s="91">
        <f t="shared" ca="1" si="55"/>
        <v>104036.30607526796</v>
      </c>
      <c r="W159" s="47">
        <f t="shared" ca="1" si="56"/>
        <v>1</v>
      </c>
    </row>
    <row r="160" spans="1:23" x14ac:dyDescent="0.25">
      <c r="A160" s="52">
        <v>139</v>
      </c>
      <c r="B160" s="57">
        <f t="shared" ca="1" si="41"/>
        <v>2276</v>
      </c>
      <c r="C160" s="78">
        <f t="shared" ca="1" si="42"/>
        <v>415</v>
      </c>
      <c r="D160" s="79">
        <f t="shared" ca="1" si="43"/>
        <v>296</v>
      </c>
      <c r="E160" s="81">
        <f t="shared" ca="1" si="44"/>
        <v>97067</v>
      </c>
      <c r="G160" s="88">
        <f t="shared" ca="1" si="45"/>
        <v>944540</v>
      </c>
      <c r="H160" s="78">
        <f t="shared" ca="1" si="46"/>
        <v>673696</v>
      </c>
      <c r="I160" s="78">
        <f t="shared" ca="1" si="47"/>
        <v>270844</v>
      </c>
      <c r="J160" s="78">
        <f t="shared" ca="1" si="48"/>
        <v>97067</v>
      </c>
      <c r="K160" s="78">
        <v>175000</v>
      </c>
      <c r="L160" s="78">
        <f t="shared" ca="1" si="49"/>
        <v>-1223</v>
      </c>
      <c r="M160" s="78">
        <f t="shared" ca="1" si="50"/>
        <v>-415.82000000000005</v>
      </c>
      <c r="N160" s="78">
        <f t="shared" ca="1" si="51"/>
        <v>-807.18</v>
      </c>
      <c r="O160" s="81">
        <f t="shared" ca="1" si="52"/>
        <v>174192.82</v>
      </c>
      <c r="Q160" s="78">
        <v>-700000</v>
      </c>
      <c r="R160" s="78">
        <f t="shared" ca="1" si="53"/>
        <v>174192.82</v>
      </c>
      <c r="S160" s="78">
        <f t="shared" ca="1" si="54"/>
        <v>174192.82</v>
      </c>
      <c r="T160" s="78">
        <f t="shared" ca="1" si="54"/>
        <v>174192.82</v>
      </c>
      <c r="U160" s="78">
        <f t="shared" ca="1" si="54"/>
        <v>174192.82</v>
      </c>
      <c r="V160" s="91">
        <f t="shared" ca="1" si="55"/>
        <v>-170915.55198598898</v>
      </c>
      <c r="W160" s="47">
        <f t="shared" ca="1" si="56"/>
        <v>0</v>
      </c>
    </row>
    <row r="161" spans="1:23" x14ac:dyDescent="0.25">
      <c r="A161" s="52">
        <v>140</v>
      </c>
      <c r="B161" s="57">
        <f t="shared" ca="1" si="41"/>
        <v>2946</v>
      </c>
      <c r="C161" s="78">
        <f t="shared" ca="1" si="42"/>
        <v>446</v>
      </c>
      <c r="D161" s="79">
        <f t="shared" ca="1" si="43"/>
        <v>289</v>
      </c>
      <c r="E161" s="81">
        <f t="shared" ca="1" si="44"/>
        <v>118472</v>
      </c>
      <c r="G161" s="88">
        <f t="shared" ca="1" si="45"/>
        <v>1313916</v>
      </c>
      <c r="H161" s="78">
        <f t="shared" ca="1" si="46"/>
        <v>851394</v>
      </c>
      <c r="I161" s="78">
        <f t="shared" ca="1" si="47"/>
        <v>462522</v>
      </c>
      <c r="J161" s="78">
        <f t="shared" ca="1" si="48"/>
        <v>118472</v>
      </c>
      <c r="K161" s="78">
        <v>175000</v>
      </c>
      <c r="L161" s="78">
        <f t="shared" ca="1" si="49"/>
        <v>169050</v>
      </c>
      <c r="M161" s="78">
        <f t="shared" ca="1" si="50"/>
        <v>57477.000000000007</v>
      </c>
      <c r="N161" s="78">
        <f t="shared" ca="1" si="51"/>
        <v>111573</v>
      </c>
      <c r="O161" s="81">
        <f t="shared" ca="1" si="52"/>
        <v>286573</v>
      </c>
      <c r="Q161" s="78">
        <v>-700000</v>
      </c>
      <c r="R161" s="78">
        <f t="shared" ca="1" si="53"/>
        <v>286573</v>
      </c>
      <c r="S161" s="78">
        <f t="shared" ca="1" si="54"/>
        <v>286573</v>
      </c>
      <c r="T161" s="78">
        <f t="shared" ca="1" si="54"/>
        <v>286573</v>
      </c>
      <c r="U161" s="78">
        <f t="shared" ca="1" si="54"/>
        <v>286573</v>
      </c>
      <c r="V161" s="91">
        <f t="shared" ca="1" si="55"/>
        <v>170422.31431076874</v>
      </c>
      <c r="W161" s="47">
        <f t="shared" ca="1" si="56"/>
        <v>1</v>
      </c>
    </row>
    <row r="162" spans="1:23" x14ac:dyDescent="0.25">
      <c r="A162" s="52">
        <v>141</v>
      </c>
      <c r="B162" s="57">
        <f t="shared" ca="1" si="41"/>
        <v>2339</v>
      </c>
      <c r="C162" s="78">
        <f t="shared" ca="1" si="42"/>
        <v>432</v>
      </c>
      <c r="D162" s="79">
        <f t="shared" ca="1" si="43"/>
        <v>276</v>
      </c>
      <c r="E162" s="81">
        <f t="shared" ca="1" si="44"/>
        <v>117153</v>
      </c>
      <c r="G162" s="88">
        <f t="shared" ca="1" si="45"/>
        <v>1010448</v>
      </c>
      <c r="H162" s="78">
        <f t="shared" ca="1" si="46"/>
        <v>645564</v>
      </c>
      <c r="I162" s="78">
        <f t="shared" ca="1" si="47"/>
        <v>364884</v>
      </c>
      <c r="J162" s="78">
        <f t="shared" ca="1" si="48"/>
        <v>117153</v>
      </c>
      <c r="K162" s="78">
        <v>175000</v>
      </c>
      <c r="L162" s="78">
        <f t="shared" ca="1" si="49"/>
        <v>72731</v>
      </c>
      <c r="M162" s="78">
        <f t="shared" ca="1" si="50"/>
        <v>24728.54</v>
      </c>
      <c r="N162" s="78">
        <f t="shared" ca="1" si="51"/>
        <v>48002.46</v>
      </c>
      <c r="O162" s="81">
        <f t="shared" ca="1" si="52"/>
        <v>223002.46</v>
      </c>
      <c r="Q162" s="78">
        <v>-700000</v>
      </c>
      <c r="R162" s="78">
        <f t="shared" ca="1" si="53"/>
        <v>223002.46</v>
      </c>
      <c r="S162" s="78">
        <f t="shared" ca="1" si="54"/>
        <v>223002.46</v>
      </c>
      <c r="T162" s="78">
        <f t="shared" ca="1" si="54"/>
        <v>223002.46</v>
      </c>
      <c r="U162" s="78">
        <f t="shared" ca="1" si="54"/>
        <v>223002.46</v>
      </c>
      <c r="V162" s="91">
        <f t="shared" ca="1" si="55"/>
        <v>-22663.623822918977</v>
      </c>
      <c r="W162" s="47">
        <f t="shared" ca="1" si="56"/>
        <v>0</v>
      </c>
    </row>
    <row r="163" spans="1:23" x14ac:dyDescent="0.25">
      <c r="A163" s="52">
        <v>142</v>
      </c>
      <c r="B163" s="57">
        <f t="shared" ca="1" si="41"/>
        <v>2724</v>
      </c>
      <c r="C163" s="78">
        <f t="shared" ca="1" si="42"/>
        <v>467</v>
      </c>
      <c r="D163" s="79">
        <f t="shared" ca="1" si="43"/>
        <v>284</v>
      </c>
      <c r="E163" s="81">
        <f t="shared" ca="1" si="44"/>
        <v>101393</v>
      </c>
      <c r="G163" s="88">
        <f t="shared" ca="1" si="45"/>
        <v>1272108</v>
      </c>
      <c r="H163" s="78">
        <f t="shared" ca="1" si="46"/>
        <v>773616</v>
      </c>
      <c r="I163" s="78">
        <f t="shared" ca="1" si="47"/>
        <v>498492</v>
      </c>
      <c r="J163" s="78">
        <f t="shared" ca="1" si="48"/>
        <v>101393</v>
      </c>
      <c r="K163" s="78">
        <v>175000</v>
      </c>
      <c r="L163" s="78">
        <f t="shared" ca="1" si="49"/>
        <v>222099</v>
      </c>
      <c r="M163" s="78">
        <f t="shared" ca="1" si="50"/>
        <v>75513.66</v>
      </c>
      <c r="N163" s="78">
        <f t="shared" ca="1" si="51"/>
        <v>146585.34</v>
      </c>
      <c r="O163" s="81">
        <f t="shared" ca="1" si="52"/>
        <v>321585.33999999997</v>
      </c>
      <c r="Q163" s="78">
        <v>-700000</v>
      </c>
      <c r="R163" s="78">
        <f t="shared" ca="1" si="53"/>
        <v>321585.33999999997</v>
      </c>
      <c r="S163" s="78">
        <f t="shared" ca="1" si="54"/>
        <v>321585.33999999997</v>
      </c>
      <c r="T163" s="78">
        <f t="shared" ca="1" si="54"/>
        <v>321585.33999999997</v>
      </c>
      <c r="U163" s="78">
        <f t="shared" ca="1" si="54"/>
        <v>321585.33999999997</v>
      </c>
      <c r="V163" s="91">
        <f t="shared" ca="1" si="55"/>
        <v>276767.02233363024</v>
      </c>
      <c r="W163" s="47">
        <f t="shared" ca="1" si="56"/>
        <v>1</v>
      </c>
    </row>
    <row r="164" spans="1:23" x14ac:dyDescent="0.25">
      <c r="A164" s="52">
        <v>143</v>
      </c>
      <c r="B164" s="57">
        <f t="shared" ca="1" si="41"/>
        <v>2391</v>
      </c>
      <c r="C164" s="78">
        <f t="shared" ca="1" si="42"/>
        <v>436</v>
      </c>
      <c r="D164" s="79">
        <f t="shared" ca="1" si="43"/>
        <v>272</v>
      </c>
      <c r="E164" s="81">
        <f t="shared" ca="1" si="44"/>
        <v>94357</v>
      </c>
      <c r="G164" s="88">
        <f t="shared" ca="1" si="45"/>
        <v>1042476</v>
      </c>
      <c r="H164" s="78">
        <f t="shared" ca="1" si="46"/>
        <v>650352</v>
      </c>
      <c r="I164" s="78">
        <f t="shared" ca="1" si="47"/>
        <v>392124</v>
      </c>
      <c r="J164" s="78">
        <f t="shared" ca="1" si="48"/>
        <v>94357</v>
      </c>
      <c r="K164" s="78">
        <v>175000</v>
      </c>
      <c r="L164" s="78">
        <f t="shared" ca="1" si="49"/>
        <v>122767</v>
      </c>
      <c r="M164" s="78">
        <f t="shared" ca="1" si="50"/>
        <v>41740.780000000006</v>
      </c>
      <c r="N164" s="78">
        <f t="shared" ca="1" si="51"/>
        <v>81026.22</v>
      </c>
      <c r="O164" s="81">
        <f t="shared" ca="1" si="52"/>
        <v>256026.22</v>
      </c>
      <c r="Q164" s="78">
        <v>-700000</v>
      </c>
      <c r="R164" s="78">
        <f t="shared" ca="1" si="53"/>
        <v>256026.22</v>
      </c>
      <c r="S164" s="78">
        <f t="shared" ca="1" si="54"/>
        <v>256026.22</v>
      </c>
      <c r="T164" s="78">
        <f t="shared" ca="1" si="54"/>
        <v>256026.22</v>
      </c>
      <c r="U164" s="78">
        <f t="shared" ca="1" si="54"/>
        <v>256026.22</v>
      </c>
      <c r="V164" s="91">
        <f t="shared" ca="1" si="55"/>
        <v>77641.072036228376</v>
      </c>
      <c r="W164" s="47">
        <f t="shared" ca="1" si="56"/>
        <v>1</v>
      </c>
    </row>
    <row r="165" spans="1:23" x14ac:dyDescent="0.25">
      <c r="A165" s="52">
        <v>144</v>
      </c>
      <c r="B165" s="57">
        <f t="shared" ca="1" si="41"/>
        <v>3177</v>
      </c>
      <c r="C165" s="78">
        <f t="shared" ca="1" si="42"/>
        <v>425</v>
      </c>
      <c r="D165" s="79">
        <f t="shared" ca="1" si="43"/>
        <v>296</v>
      </c>
      <c r="E165" s="81">
        <f t="shared" ca="1" si="44"/>
        <v>111159</v>
      </c>
      <c r="G165" s="88">
        <f t="shared" ca="1" si="45"/>
        <v>1350225</v>
      </c>
      <c r="H165" s="78">
        <f t="shared" ca="1" si="46"/>
        <v>940392</v>
      </c>
      <c r="I165" s="78">
        <f t="shared" ca="1" si="47"/>
        <v>409833</v>
      </c>
      <c r="J165" s="78">
        <f t="shared" ca="1" si="48"/>
        <v>111159</v>
      </c>
      <c r="K165" s="78">
        <v>175000</v>
      </c>
      <c r="L165" s="78">
        <f t="shared" ca="1" si="49"/>
        <v>123674</v>
      </c>
      <c r="M165" s="78">
        <f t="shared" ca="1" si="50"/>
        <v>42049.16</v>
      </c>
      <c r="N165" s="78">
        <f t="shared" ca="1" si="51"/>
        <v>81624.84</v>
      </c>
      <c r="O165" s="81">
        <f t="shared" ca="1" si="52"/>
        <v>256624.84</v>
      </c>
      <c r="Q165" s="78">
        <v>-700000</v>
      </c>
      <c r="R165" s="78">
        <f t="shared" ca="1" si="53"/>
        <v>256624.84</v>
      </c>
      <c r="S165" s="78">
        <f t="shared" ca="1" si="54"/>
        <v>256624.84</v>
      </c>
      <c r="T165" s="78">
        <f t="shared" ca="1" si="54"/>
        <v>256624.84</v>
      </c>
      <c r="U165" s="78">
        <f t="shared" ca="1" si="54"/>
        <v>256624.84</v>
      </c>
      <c r="V165" s="91">
        <f t="shared" ca="1" si="55"/>
        <v>79459.290102105588</v>
      </c>
      <c r="W165" s="47">
        <f t="shared" ca="1" si="56"/>
        <v>1</v>
      </c>
    </row>
    <row r="166" spans="1:23" x14ac:dyDescent="0.25">
      <c r="A166" s="52">
        <v>145</v>
      </c>
      <c r="B166" s="57">
        <f t="shared" ca="1" si="41"/>
        <v>3033</v>
      </c>
      <c r="C166" s="78">
        <f t="shared" ca="1" si="42"/>
        <v>469</v>
      </c>
      <c r="D166" s="79">
        <f t="shared" ca="1" si="43"/>
        <v>282</v>
      </c>
      <c r="E166" s="81">
        <f t="shared" ca="1" si="44"/>
        <v>109788</v>
      </c>
      <c r="G166" s="88">
        <f t="shared" ca="1" si="45"/>
        <v>1422477</v>
      </c>
      <c r="H166" s="78">
        <f t="shared" ca="1" si="46"/>
        <v>855306</v>
      </c>
      <c r="I166" s="78">
        <f t="shared" ca="1" si="47"/>
        <v>567171</v>
      </c>
      <c r="J166" s="78">
        <f t="shared" ca="1" si="48"/>
        <v>109788</v>
      </c>
      <c r="K166" s="78">
        <v>175000</v>
      </c>
      <c r="L166" s="78">
        <f t="shared" ca="1" si="49"/>
        <v>282383</v>
      </c>
      <c r="M166" s="78">
        <f t="shared" ca="1" si="50"/>
        <v>96010.22</v>
      </c>
      <c r="N166" s="78">
        <f t="shared" ca="1" si="51"/>
        <v>186372.78</v>
      </c>
      <c r="O166" s="81">
        <f t="shared" ca="1" si="52"/>
        <v>361372.78</v>
      </c>
      <c r="Q166" s="78">
        <v>-700000</v>
      </c>
      <c r="R166" s="78">
        <f t="shared" ca="1" si="53"/>
        <v>361372.78</v>
      </c>
      <c r="S166" s="78">
        <f t="shared" ca="1" si="54"/>
        <v>361372.78</v>
      </c>
      <c r="T166" s="78">
        <f t="shared" ca="1" si="54"/>
        <v>361372.78</v>
      </c>
      <c r="U166" s="78">
        <f t="shared" ca="1" si="54"/>
        <v>361372.78</v>
      </c>
      <c r="V166" s="91">
        <f t="shared" ca="1" si="55"/>
        <v>397615.37722156779</v>
      </c>
      <c r="W166" s="47">
        <f t="shared" ca="1" si="56"/>
        <v>1</v>
      </c>
    </row>
    <row r="167" spans="1:23" x14ac:dyDescent="0.25">
      <c r="A167" s="52">
        <v>146</v>
      </c>
      <c r="B167" s="57">
        <f t="shared" ca="1" si="41"/>
        <v>3001</v>
      </c>
      <c r="C167" s="78">
        <f t="shared" ca="1" si="42"/>
        <v>414</v>
      </c>
      <c r="D167" s="79">
        <f t="shared" ca="1" si="43"/>
        <v>298</v>
      </c>
      <c r="E167" s="81">
        <f t="shared" ca="1" si="44"/>
        <v>104445</v>
      </c>
      <c r="G167" s="88">
        <f t="shared" ca="1" si="45"/>
        <v>1242414</v>
      </c>
      <c r="H167" s="78">
        <f t="shared" ca="1" si="46"/>
        <v>894298</v>
      </c>
      <c r="I167" s="78">
        <f t="shared" ca="1" si="47"/>
        <v>348116</v>
      </c>
      <c r="J167" s="78">
        <f t="shared" ca="1" si="48"/>
        <v>104445</v>
      </c>
      <c r="K167" s="78">
        <v>175000</v>
      </c>
      <c r="L167" s="78">
        <f t="shared" ca="1" si="49"/>
        <v>68671</v>
      </c>
      <c r="M167" s="78">
        <f t="shared" ca="1" si="50"/>
        <v>23348.140000000003</v>
      </c>
      <c r="N167" s="78">
        <f t="shared" ca="1" si="51"/>
        <v>45322.86</v>
      </c>
      <c r="O167" s="81">
        <f t="shared" ca="1" si="52"/>
        <v>220322.86</v>
      </c>
      <c r="Q167" s="78">
        <v>-700000</v>
      </c>
      <c r="R167" s="78">
        <f t="shared" ca="1" si="53"/>
        <v>220322.86</v>
      </c>
      <c r="S167" s="78">
        <f t="shared" ca="1" si="54"/>
        <v>220322.86</v>
      </c>
      <c r="T167" s="78">
        <f t="shared" ca="1" si="54"/>
        <v>220322.86</v>
      </c>
      <c r="U167" s="78">
        <f t="shared" ca="1" si="54"/>
        <v>220322.86</v>
      </c>
      <c r="V167" s="91">
        <f t="shared" ca="1" si="55"/>
        <v>-30802.505132139078</v>
      </c>
      <c r="W167" s="47">
        <f t="shared" ca="1" si="56"/>
        <v>0</v>
      </c>
    </row>
    <row r="168" spans="1:23" x14ac:dyDescent="0.25">
      <c r="A168" s="52">
        <v>147</v>
      </c>
      <c r="B168" s="57">
        <f t="shared" ca="1" si="41"/>
        <v>2758</v>
      </c>
      <c r="C168" s="78">
        <f t="shared" ca="1" si="42"/>
        <v>419</v>
      </c>
      <c r="D168" s="79">
        <f t="shared" ca="1" si="43"/>
        <v>272</v>
      </c>
      <c r="E168" s="81">
        <f t="shared" ca="1" si="44"/>
        <v>92342</v>
      </c>
      <c r="G168" s="88">
        <f t="shared" ca="1" si="45"/>
        <v>1155602</v>
      </c>
      <c r="H168" s="78">
        <f t="shared" ca="1" si="46"/>
        <v>750176</v>
      </c>
      <c r="I168" s="78">
        <f t="shared" ca="1" si="47"/>
        <v>405426</v>
      </c>
      <c r="J168" s="78">
        <f t="shared" ca="1" si="48"/>
        <v>92342</v>
      </c>
      <c r="K168" s="78">
        <v>175000</v>
      </c>
      <c r="L168" s="78">
        <f t="shared" ca="1" si="49"/>
        <v>138084</v>
      </c>
      <c r="M168" s="78">
        <f t="shared" ca="1" si="50"/>
        <v>46948.560000000005</v>
      </c>
      <c r="N168" s="78">
        <f t="shared" ca="1" si="51"/>
        <v>91135.44</v>
      </c>
      <c r="O168" s="81">
        <f t="shared" ca="1" si="52"/>
        <v>266135.44</v>
      </c>
      <c r="Q168" s="78">
        <v>-700000</v>
      </c>
      <c r="R168" s="78">
        <f t="shared" ca="1" si="53"/>
        <v>266135.44</v>
      </c>
      <c r="S168" s="78">
        <f t="shared" ca="1" si="54"/>
        <v>266135.44</v>
      </c>
      <c r="T168" s="78">
        <f t="shared" ca="1" si="54"/>
        <v>266135.44</v>
      </c>
      <c r="U168" s="78">
        <f t="shared" ca="1" si="54"/>
        <v>266135.44</v>
      </c>
      <c r="V168" s="91">
        <f t="shared" ca="1" si="55"/>
        <v>108346.30479813088</v>
      </c>
      <c r="W168" s="47">
        <f t="shared" ca="1" si="56"/>
        <v>1</v>
      </c>
    </row>
    <row r="169" spans="1:23" x14ac:dyDescent="0.25">
      <c r="A169" s="52">
        <v>148</v>
      </c>
      <c r="B169" s="57">
        <f t="shared" ca="1" si="41"/>
        <v>2470</v>
      </c>
      <c r="C169" s="78">
        <f t="shared" ca="1" si="42"/>
        <v>413</v>
      </c>
      <c r="D169" s="79">
        <f t="shared" ca="1" si="43"/>
        <v>297</v>
      </c>
      <c r="E169" s="81">
        <f t="shared" ca="1" si="44"/>
        <v>97737</v>
      </c>
      <c r="G169" s="88">
        <f t="shared" ca="1" si="45"/>
        <v>1020110</v>
      </c>
      <c r="H169" s="78">
        <f t="shared" ca="1" si="46"/>
        <v>733590</v>
      </c>
      <c r="I169" s="78">
        <f t="shared" ca="1" si="47"/>
        <v>286520</v>
      </c>
      <c r="J169" s="78">
        <f t="shared" ca="1" si="48"/>
        <v>97737</v>
      </c>
      <c r="K169" s="78">
        <v>175000</v>
      </c>
      <c r="L169" s="78">
        <f t="shared" ca="1" si="49"/>
        <v>13783</v>
      </c>
      <c r="M169" s="78">
        <f t="shared" ca="1" si="50"/>
        <v>4686.22</v>
      </c>
      <c r="N169" s="78">
        <f t="shared" ca="1" si="51"/>
        <v>9096.7799999999988</v>
      </c>
      <c r="O169" s="81">
        <f t="shared" ca="1" si="52"/>
        <v>184096.78</v>
      </c>
      <c r="Q169" s="78">
        <v>-700000</v>
      </c>
      <c r="R169" s="78">
        <f t="shared" ca="1" si="53"/>
        <v>184096.78</v>
      </c>
      <c r="S169" s="78">
        <f t="shared" ca="1" si="54"/>
        <v>184096.78</v>
      </c>
      <c r="T169" s="78">
        <f t="shared" ca="1" si="54"/>
        <v>184096.78</v>
      </c>
      <c r="U169" s="78">
        <f t="shared" ca="1" si="54"/>
        <v>184096.78</v>
      </c>
      <c r="V169" s="91">
        <f t="shared" ca="1" si="55"/>
        <v>-140833.76555097499</v>
      </c>
      <c r="W169" s="47">
        <f t="shared" ca="1" si="56"/>
        <v>0</v>
      </c>
    </row>
    <row r="170" spans="1:23" x14ac:dyDescent="0.25">
      <c r="A170" s="52">
        <v>149</v>
      </c>
      <c r="B170" s="57">
        <f t="shared" ca="1" si="41"/>
        <v>2792</v>
      </c>
      <c r="C170" s="78">
        <f t="shared" ca="1" si="42"/>
        <v>417</v>
      </c>
      <c r="D170" s="79">
        <f t="shared" ca="1" si="43"/>
        <v>296</v>
      </c>
      <c r="E170" s="81">
        <f t="shared" ca="1" si="44"/>
        <v>102042</v>
      </c>
      <c r="G170" s="88">
        <f t="shared" ca="1" si="45"/>
        <v>1164264</v>
      </c>
      <c r="H170" s="78">
        <f t="shared" ca="1" si="46"/>
        <v>826432</v>
      </c>
      <c r="I170" s="78">
        <f t="shared" ca="1" si="47"/>
        <v>337832</v>
      </c>
      <c r="J170" s="78">
        <f t="shared" ca="1" si="48"/>
        <v>102042</v>
      </c>
      <c r="K170" s="78">
        <v>175000</v>
      </c>
      <c r="L170" s="78">
        <f t="shared" ca="1" si="49"/>
        <v>60790</v>
      </c>
      <c r="M170" s="78">
        <f t="shared" ca="1" si="50"/>
        <v>20668.600000000002</v>
      </c>
      <c r="N170" s="78">
        <f t="shared" ca="1" si="51"/>
        <v>40121.399999999994</v>
      </c>
      <c r="O170" s="81">
        <f t="shared" ca="1" si="52"/>
        <v>215121.4</v>
      </c>
      <c r="Q170" s="78">
        <v>-700000</v>
      </c>
      <c r="R170" s="78">
        <f t="shared" ca="1" si="53"/>
        <v>215121.4</v>
      </c>
      <c r="S170" s="78">
        <f t="shared" ca="1" si="54"/>
        <v>215121.4</v>
      </c>
      <c r="T170" s="78">
        <f t="shared" ca="1" si="54"/>
        <v>215121.4</v>
      </c>
      <c r="U170" s="78">
        <f t="shared" ca="1" si="54"/>
        <v>215121.4</v>
      </c>
      <c r="V170" s="91">
        <f t="shared" ca="1" si="55"/>
        <v>-46601.156264642603</v>
      </c>
      <c r="W170" s="47">
        <f t="shared" ca="1" si="56"/>
        <v>0</v>
      </c>
    </row>
    <row r="171" spans="1:23" x14ac:dyDescent="0.25">
      <c r="A171" s="52">
        <v>150</v>
      </c>
      <c r="B171" s="57">
        <f t="shared" ca="1" si="41"/>
        <v>2671</v>
      </c>
      <c r="C171" s="78">
        <f t="shared" ca="1" si="42"/>
        <v>456</v>
      </c>
      <c r="D171" s="79">
        <f t="shared" ca="1" si="43"/>
        <v>295</v>
      </c>
      <c r="E171" s="81">
        <f t="shared" ca="1" si="44"/>
        <v>105139</v>
      </c>
      <c r="G171" s="88">
        <f t="shared" ca="1" si="45"/>
        <v>1217976</v>
      </c>
      <c r="H171" s="78">
        <f t="shared" ca="1" si="46"/>
        <v>787945</v>
      </c>
      <c r="I171" s="78">
        <f t="shared" ca="1" si="47"/>
        <v>430031</v>
      </c>
      <c r="J171" s="78">
        <f t="shared" ca="1" si="48"/>
        <v>105139</v>
      </c>
      <c r="K171" s="78">
        <v>175000</v>
      </c>
      <c r="L171" s="78">
        <f t="shared" ca="1" si="49"/>
        <v>149892</v>
      </c>
      <c r="M171" s="78">
        <f t="shared" ca="1" si="50"/>
        <v>50963.280000000006</v>
      </c>
      <c r="N171" s="78">
        <f t="shared" ca="1" si="51"/>
        <v>98928.72</v>
      </c>
      <c r="O171" s="81">
        <f t="shared" ca="1" si="52"/>
        <v>273928.71999999997</v>
      </c>
      <c r="Q171" s="78">
        <v>-700000</v>
      </c>
      <c r="R171" s="78">
        <f t="shared" ca="1" si="53"/>
        <v>273928.71999999997</v>
      </c>
      <c r="S171" s="78">
        <f t="shared" ca="1" si="54"/>
        <v>273928.71999999997</v>
      </c>
      <c r="T171" s="78">
        <f t="shared" ca="1" si="54"/>
        <v>273928.71999999997</v>
      </c>
      <c r="U171" s="78">
        <f t="shared" ca="1" si="54"/>
        <v>273928.71999999997</v>
      </c>
      <c r="V171" s="91">
        <f t="shared" ca="1" si="55"/>
        <v>132017.21871420729</v>
      </c>
      <c r="W171" s="47">
        <f t="shared" ca="1" si="56"/>
        <v>1</v>
      </c>
    </row>
    <row r="172" spans="1:23" x14ac:dyDescent="0.25">
      <c r="A172" s="52">
        <v>151</v>
      </c>
      <c r="B172" s="57">
        <f t="shared" ca="1" si="41"/>
        <v>3057</v>
      </c>
      <c r="C172" s="78">
        <f t="shared" ca="1" si="42"/>
        <v>448</v>
      </c>
      <c r="D172" s="79">
        <f t="shared" ca="1" si="43"/>
        <v>281</v>
      </c>
      <c r="E172" s="81">
        <f t="shared" ca="1" si="44"/>
        <v>106465</v>
      </c>
      <c r="G172" s="88">
        <f t="shared" ca="1" si="45"/>
        <v>1369536</v>
      </c>
      <c r="H172" s="78">
        <f t="shared" ca="1" si="46"/>
        <v>859017</v>
      </c>
      <c r="I172" s="78">
        <f t="shared" ca="1" si="47"/>
        <v>510519</v>
      </c>
      <c r="J172" s="78">
        <f t="shared" ca="1" si="48"/>
        <v>106465</v>
      </c>
      <c r="K172" s="78">
        <v>175000</v>
      </c>
      <c r="L172" s="78">
        <f t="shared" ca="1" si="49"/>
        <v>229054</v>
      </c>
      <c r="M172" s="78">
        <f t="shared" ca="1" si="50"/>
        <v>77878.36</v>
      </c>
      <c r="N172" s="78">
        <f t="shared" ca="1" si="51"/>
        <v>151175.64000000001</v>
      </c>
      <c r="O172" s="81">
        <f t="shared" ca="1" si="52"/>
        <v>326175.64</v>
      </c>
      <c r="Q172" s="78">
        <v>-700000</v>
      </c>
      <c r="R172" s="78">
        <f t="shared" ca="1" si="53"/>
        <v>326175.64</v>
      </c>
      <c r="S172" s="78">
        <f t="shared" ca="1" si="54"/>
        <v>326175.64</v>
      </c>
      <c r="T172" s="78">
        <f t="shared" ca="1" si="54"/>
        <v>326175.64</v>
      </c>
      <c r="U172" s="78">
        <f t="shared" ca="1" si="54"/>
        <v>326175.64</v>
      </c>
      <c r="V172" s="91">
        <f t="shared" ca="1" si="55"/>
        <v>290709.36703944951</v>
      </c>
      <c r="W172" s="47">
        <f t="shared" ca="1" si="56"/>
        <v>1</v>
      </c>
    </row>
    <row r="173" spans="1:23" x14ac:dyDescent="0.25">
      <c r="A173" s="52">
        <v>152</v>
      </c>
      <c r="B173" s="57">
        <f t="shared" ca="1" si="41"/>
        <v>2958</v>
      </c>
      <c r="C173" s="78">
        <f t="shared" ca="1" si="42"/>
        <v>433</v>
      </c>
      <c r="D173" s="79">
        <f t="shared" ca="1" si="43"/>
        <v>279</v>
      </c>
      <c r="E173" s="81">
        <f t="shared" ca="1" si="44"/>
        <v>102044</v>
      </c>
      <c r="G173" s="88">
        <f t="shared" ca="1" si="45"/>
        <v>1280814</v>
      </c>
      <c r="H173" s="78">
        <f t="shared" ca="1" si="46"/>
        <v>825282</v>
      </c>
      <c r="I173" s="78">
        <f t="shared" ca="1" si="47"/>
        <v>455532</v>
      </c>
      <c r="J173" s="78">
        <f t="shared" ca="1" si="48"/>
        <v>102044</v>
      </c>
      <c r="K173" s="78">
        <v>175000</v>
      </c>
      <c r="L173" s="78">
        <f t="shared" ca="1" si="49"/>
        <v>178488</v>
      </c>
      <c r="M173" s="78">
        <f t="shared" ca="1" si="50"/>
        <v>60685.920000000006</v>
      </c>
      <c r="N173" s="78">
        <f t="shared" ca="1" si="51"/>
        <v>117802.07999999999</v>
      </c>
      <c r="O173" s="81">
        <f t="shared" ca="1" si="52"/>
        <v>292802.07999999996</v>
      </c>
      <c r="Q173" s="78">
        <v>-700000</v>
      </c>
      <c r="R173" s="78">
        <f t="shared" ca="1" si="53"/>
        <v>292802.07999999996</v>
      </c>
      <c r="S173" s="78">
        <f t="shared" ca="1" si="54"/>
        <v>292802.07999999996</v>
      </c>
      <c r="T173" s="78">
        <f t="shared" ca="1" si="54"/>
        <v>292802.07999999996</v>
      </c>
      <c r="U173" s="78">
        <f t="shared" ca="1" si="54"/>
        <v>292802.07999999996</v>
      </c>
      <c r="V173" s="91">
        <f t="shared" ca="1" si="55"/>
        <v>189342.20637885225</v>
      </c>
      <c r="W173" s="47">
        <f t="shared" ca="1" si="56"/>
        <v>1</v>
      </c>
    </row>
    <row r="174" spans="1:23" x14ac:dyDescent="0.25">
      <c r="A174" s="52">
        <v>153</v>
      </c>
      <c r="B174" s="57">
        <f t="shared" ca="1" si="41"/>
        <v>2787</v>
      </c>
      <c r="C174" s="78">
        <f t="shared" ca="1" si="42"/>
        <v>417</v>
      </c>
      <c r="D174" s="79">
        <f t="shared" ca="1" si="43"/>
        <v>277</v>
      </c>
      <c r="E174" s="81">
        <f t="shared" ca="1" si="44"/>
        <v>109425</v>
      </c>
      <c r="G174" s="88">
        <f t="shared" ca="1" si="45"/>
        <v>1162179</v>
      </c>
      <c r="H174" s="78">
        <f t="shared" ca="1" si="46"/>
        <v>771999</v>
      </c>
      <c r="I174" s="78">
        <f t="shared" ca="1" si="47"/>
        <v>390180</v>
      </c>
      <c r="J174" s="78">
        <f t="shared" ca="1" si="48"/>
        <v>109425</v>
      </c>
      <c r="K174" s="78">
        <v>175000</v>
      </c>
      <c r="L174" s="78">
        <f t="shared" ca="1" si="49"/>
        <v>105755</v>
      </c>
      <c r="M174" s="78">
        <f t="shared" ca="1" si="50"/>
        <v>35956.700000000004</v>
      </c>
      <c r="N174" s="78">
        <f t="shared" ca="1" si="51"/>
        <v>69798.299999999988</v>
      </c>
      <c r="O174" s="81">
        <f t="shared" ca="1" si="52"/>
        <v>244798.3</v>
      </c>
      <c r="Q174" s="78">
        <v>-700000</v>
      </c>
      <c r="R174" s="78">
        <f t="shared" ca="1" si="53"/>
        <v>244798.3</v>
      </c>
      <c r="S174" s="78">
        <f t="shared" ca="1" si="54"/>
        <v>244798.3</v>
      </c>
      <c r="T174" s="78">
        <f t="shared" ca="1" si="54"/>
        <v>244798.3</v>
      </c>
      <c r="U174" s="78">
        <f t="shared" ca="1" si="54"/>
        <v>244798.3</v>
      </c>
      <c r="V174" s="91">
        <f t="shared" ca="1" si="55"/>
        <v>43537.956560254563</v>
      </c>
      <c r="W174" s="47">
        <f t="shared" ca="1" si="56"/>
        <v>1</v>
      </c>
    </row>
    <row r="175" spans="1:23" x14ac:dyDescent="0.25">
      <c r="A175" s="52">
        <v>154</v>
      </c>
      <c r="B175" s="57">
        <f t="shared" ca="1" si="41"/>
        <v>2521</v>
      </c>
      <c r="C175" s="78">
        <f t="shared" ca="1" si="42"/>
        <v>441</v>
      </c>
      <c r="D175" s="79">
        <f t="shared" ca="1" si="43"/>
        <v>290</v>
      </c>
      <c r="E175" s="81">
        <f t="shared" ca="1" si="44"/>
        <v>119206</v>
      </c>
      <c r="G175" s="88">
        <f t="shared" ca="1" si="45"/>
        <v>1111761</v>
      </c>
      <c r="H175" s="78">
        <f t="shared" ca="1" si="46"/>
        <v>731090</v>
      </c>
      <c r="I175" s="78">
        <f t="shared" ca="1" si="47"/>
        <v>380671</v>
      </c>
      <c r="J175" s="78">
        <f t="shared" ca="1" si="48"/>
        <v>119206</v>
      </c>
      <c r="K175" s="78">
        <v>175000</v>
      </c>
      <c r="L175" s="78">
        <f t="shared" ca="1" si="49"/>
        <v>86465</v>
      </c>
      <c r="M175" s="78">
        <f t="shared" ca="1" si="50"/>
        <v>29398.100000000002</v>
      </c>
      <c r="N175" s="78">
        <f t="shared" ca="1" si="51"/>
        <v>57066.899999999994</v>
      </c>
      <c r="O175" s="81">
        <f t="shared" ca="1" si="52"/>
        <v>232066.9</v>
      </c>
      <c r="Q175" s="78">
        <v>-700000</v>
      </c>
      <c r="R175" s="78">
        <f t="shared" ca="1" si="53"/>
        <v>232066.9</v>
      </c>
      <c r="S175" s="78">
        <f t="shared" ca="1" si="54"/>
        <v>232066.9</v>
      </c>
      <c r="T175" s="78">
        <f t="shared" ca="1" si="54"/>
        <v>232066.9</v>
      </c>
      <c r="U175" s="78">
        <f t="shared" ca="1" si="54"/>
        <v>232066.9</v>
      </c>
      <c r="V175" s="91">
        <f t="shared" ca="1" si="55"/>
        <v>4868.2470886152005</v>
      </c>
      <c r="W175" s="47">
        <f t="shared" ca="1" si="56"/>
        <v>1</v>
      </c>
    </row>
    <row r="176" spans="1:23" x14ac:dyDescent="0.25">
      <c r="A176" s="52">
        <v>155</v>
      </c>
      <c r="B176" s="57">
        <f t="shared" ca="1" si="41"/>
        <v>2594</v>
      </c>
      <c r="C176" s="78">
        <f t="shared" ca="1" si="42"/>
        <v>427</v>
      </c>
      <c r="D176" s="79">
        <f t="shared" ca="1" si="43"/>
        <v>275</v>
      </c>
      <c r="E176" s="81">
        <f t="shared" ca="1" si="44"/>
        <v>119166</v>
      </c>
      <c r="G176" s="88">
        <f t="shared" ca="1" si="45"/>
        <v>1107638</v>
      </c>
      <c r="H176" s="78">
        <f t="shared" ca="1" si="46"/>
        <v>713350</v>
      </c>
      <c r="I176" s="78">
        <f t="shared" ca="1" si="47"/>
        <v>394288</v>
      </c>
      <c r="J176" s="78">
        <f t="shared" ca="1" si="48"/>
        <v>119166</v>
      </c>
      <c r="K176" s="78">
        <v>175000</v>
      </c>
      <c r="L176" s="78">
        <f t="shared" ca="1" si="49"/>
        <v>100122</v>
      </c>
      <c r="M176" s="78">
        <f t="shared" ca="1" si="50"/>
        <v>34041.480000000003</v>
      </c>
      <c r="N176" s="78">
        <f t="shared" ca="1" si="51"/>
        <v>66080.51999999999</v>
      </c>
      <c r="O176" s="81">
        <f t="shared" ca="1" si="52"/>
        <v>241080.52</v>
      </c>
      <c r="Q176" s="78">
        <v>-700000</v>
      </c>
      <c r="R176" s="78">
        <f t="shared" ca="1" si="53"/>
        <v>241080.52</v>
      </c>
      <c r="S176" s="78">
        <f t="shared" ca="1" si="54"/>
        <v>241080.52</v>
      </c>
      <c r="T176" s="78">
        <f t="shared" ca="1" si="54"/>
        <v>241080.52</v>
      </c>
      <c r="U176" s="78">
        <f t="shared" ca="1" si="54"/>
        <v>241080.52</v>
      </c>
      <c r="V176" s="91">
        <f t="shared" ca="1" si="55"/>
        <v>32245.759906353895</v>
      </c>
      <c r="W176" s="47">
        <f t="shared" ca="1" si="56"/>
        <v>1</v>
      </c>
    </row>
    <row r="177" spans="1:23" x14ac:dyDescent="0.25">
      <c r="A177" s="52">
        <v>156</v>
      </c>
      <c r="B177" s="57">
        <f t="shared" ca="1" si="41"/>
        <v>2444</v>
      </c>
      <c r="C177" s="78">
        <f t="shared" ca="1" si="42"/>
        <v>461</v>
      </c>
      <c r="D177" s="79">
        <f t="shared" ca="1" si="43"/>
        <v>293</v>
      </c>
      <c r="E177" s="81">
        <f t="shared" ca="1" si="44"/>
        <v>104944</v>
      </c>
      <c r="G177" s="88">
        <f t="shared" ca="1" si="45"/>
        <v>1126684</v>
      </c>
      <c r="H177" s="78">
        <f t="shared" ca="1" si="46"/>
        <v>716092</v>
      </c>
      <c r="I177" s="78">
        <f t="shared" ca="1" si="47"/>
        <v>410592</v>
      </c>
      <c r="J177" s="78">
        <f t="shared" ca="1" si="48"/>
        <v>104944</v>
      </c>
      <c r="K177" s="78">
        <v>175000</v>
      </c>
      <c r="L177" s="78">
        <f t="shared" ca="1" si="49"/>
        <v>130648</v>
      </c>
      <c r="M177" s="78">
        <f t="shared" ca="1" si="50"/>
        <v>44420.32</v>
      </c>
      <c r="N177" s="78">
        <f t="shared" ca="1" si="51"/>
        <v>86227.68</v>
      </c>
      <c r="O177" s="81">
        <f t="shared" ca="1" si="52"/>
        <v>261227.68</v>
      </c>
      <c r="Q177" s="78">
        <v>-700000</v>
      </c>
      <c r="R177" s="78">
        <f t="shared" ca="1" si="53"/>
        <v>261227.68</v>
      </c>
      <c r="S177" s="78">
        <f t="shared" ca="1" si="54"/>
        <v>261227.68</v>
      </c>
      <c r="T177" s="78">
        <f t="shared" ca="1" si="54"/>
        <v>261227.68</v>
      </c>
      <c r="U177" s="78">
        <f t="shared" ca="1" si="54"/>
        <v>261227.68</v>
      </c>
      <c r="V177" s="91">
        <f t="shared" ca="1" si="55"/>
        <v>93439.723168731434</v>
      </c>
      <c r="W177" s="47">
        <f t="shared" ca="1" si="56"/>
        <v>1</v>
      </c>
    </row>
    <row r="178" spans="1:23" x14ac:dyDescent="0.25">
      <c r="A178" s="52">
        <v>157</v>
      </c>
      <c r="B178" s="57">
        <f t="shared" ca="1" si="41"/>
        <v>2386</v>
      </c>
      <c r="C178" s="78">
        <f t="shared" ca="1" si="42"/>
        <v>434</v>
      </c>
      <c r="D178" s="79">
        <f t="shared" ca="1" si="43"/>
        <v>274</v>
      </c>
      <c r="E178" s="81">
        <f t="shared" ca="1" si="44"/>
        <v>92820</v>
      </c>
      <c r="G178" s="88">
        <f t="shared" ca="1" si="45"/>
        <v>1035524</v>
      </c>
      <c r="H178" s="78">
        <f t="shared" ca="1" si="46"/>
        <v>653764</v>
      </c>
      <c r="I178" s="78">
        <f t="shared" ca="1" si="47"/>
        <v>381760</v>
      </c>
      <c r="J178" s="78">
        <f t="shared" ca="1" si="48"/>
        <v>92820</v>
      </c>
      <c r="K178" s="78">
        <v>175000</v>
      </c>
      <c r="L178" s="78">
        <f t="shared" ca="1" si="49"/>
        <v>113940</v>
      </c>
      <c r="M178" s="78">
        <f t="shared" ca="1" si="50"/>
        <v>38739.600000000006</v>
      </c>
      <c r="N178" s="78">
        <f t="shared" ca="1" si="51"/>
        <v>75200.399999999994</v>
      </c>
      <c r="O178" s="81">
        <f t="shared" ca="1" si="52"/>
        <v>250200.4</v>
      </c>
      <c r="Q178" s="78">
        <v>-700000</v>
      </c>
      <c r="R178" s="78">
        <f t="shared" ca="1" si="53"/>
        <v>250200.4</v>
      </c>
      <c r="S178" s="78">
        <f t="shared" ca="1" si="54"/>
        <v>250200.4</v>
      </c>
      <c r="T178" s="78">
        <f t="shared" ca="1" si="54"/>
        <v>250200.4</v>
      </c>
      <c r="U178" s="78">
        <f t="shared" ca="1" si="54"/>
        <v>250200.4</v>
      </c>
      <c r="V178" s="91">
        <f t="shared" ca="1" si="55"/>
        <v>59946.021465665195</v>
      </c>
      <c r="W178" s="47">
        <f t="shared" ca="1" si="56"/>
        <v>1</v>
      </c>
    </row>
    <row r="179" spans="1:23" x14ac:dyDescent="0.25">
      <c r="A179" s="52">
        <v>158</v>
      </c>
      <c r="B179" s="57">
        <f t="shared" ca="1" si="41"/>
        <v>2785</v>
      </c>
      <c r="C179" s="78">
        <f t="shared" ca="1" si="42"/>
        <v>433</v>
      </c>
      <c r="D179" s="79">
        <f t="shared" ca="1" si="43"/>
        <v>270</v>
      </c>
      <c r="E179" s="81">
        <f t="shared" ca="1" si="44"/>
        <v>111250</v>
      </c>
      <c r="G179" s="88">
        <f t="shared" ca="1" si="45"/>
        <v>1205905</v>
      </c>
      <c r="H179" s="78">
        <f t="shared" ca="1" si="46"/>
        <v>751950</v>
      </c>
      <c r="I179" s="78">
        <f t="shared" ca="1" si="47"/>
        <v>453955</v>
      </c>
      <c r="J179" s="78">
        <f t="shared" ca="1" si="48"/>
        <v>111250</v>
      </c>
      <c r="K179" s="78">
        <v>175000</v>
      </c>
      <c r="L179" s="78">
        <f t="shared" ca="1" si="49"/>
        <v>167705</v>
      </c>
      <c r="M179" s="78">
        <f t="shared" ca="1" si="50"/>
        <v>57019.700000000004</v>
      </c>
      <c r="N179" s="78">
        <f t="shared" ca="1" si="51"/>
        <v>110685.29999999999</v>
      </c>
      <c r="O179" s="81">
        <f t="shared" ca="1" si="52"/>
        <v>285685.3</v>
      </c>
      <c r="Q179" s="78">
        <v>-700000</v>
      </c>
      <c r="R179" s="78">
        <f t="shared" ca="1" si="53"/>
        <v>285685.3</v>
      </c>
      <c r="S179" s="78">
        <f t="shared" ca="1" si="54"/>
        <v>285685.3</v>
      </c>
      <c r="T179" s="78">
        <f t="shared" ca="1" si="54"/>
        <v>285685.3</v>
      </c>
      <c r="U179" s="78">
        <f t="shared" ca="1" si="54"/>
        <v>285685.3</v>
      </c>
      <c r="V179" s="91">
        <f t="shared" ca="1" si="55"/>
        <v>167726.0592957685</v>
      </c>
      <c r="W179" s="47">
        <f t="shared" ca="1" si="56"/>
        <v>1</v>
      </c>
    </row>
    <row r="180" spans="1:23" x14ac:dyDescent="0.25">
      <c r="A180" s="52">
        <v>159</v>
      </c>
      <c r="B180" s="57">
        <f t="shared" ca="1" si="41"/>
        <v>3031</v>
      </c>
      <c r="C180" s="78">
        <f t="shared" ca="1" si="42"/>
        <v>431</v>
      </c>
      <c r="D180" s="79">
        <f t="shared" ca="1" si="43"/>
        <v>292</v>
      </c>
      <c r="E180" s="81">
        <f t="shared" ca="1" si="44"/>
        <v>98521</v>
      </c>
      <c r="G180" s="88">
        <f t="shared" ca="1" si="45"/>
        <v>1306361</v>
      </c>
      <c r="H180" s="78">
        <f t="shared" ca="1" si="46"/>
        <v>885052</v>
      </c>
      <c r="I180" s="78">
        <f t="shared" ca="1" si="47"/>
        <v>421309</v>
      </c>
      <c r="J180" s="78">
        <f t="shared" ca="1" si="48"/>
        <v>98521</v>
      </c>
      <c r="K180" s="78">
        <v>175000</v>
      </c>
      <c r="L180" s="78">
        <f t="shared" ca="1" si="49"/>
        <v>147788</v>
      </c>
      <c r="M180" s="78">
        <f t="shared" ca="1" si="50"/>
        <v>50247.920000000006</v>
      </c>
      <c r="N180" s="78">
        <f t="shared" ca="1" si="51"/>
        <v>97540.079999999987</v>
      </c>
      <c r="O180" s="81">
        <f t="shared" ca="1" si="52"/>
        <v>272540.07999999996</v>
      </c>
      <c r="Q180" s="78">
        <v>-700000</v>
      </c>
      <c r="R180" s="78">
        <f t="shared" ca="1" si="53"/>
        <v>272540.07999999996</v>
      </c>
      <c r="S180" s="78">
        <f t="shared" ca="1" si="54"/>
        <v>272540.07999999996</v>
      </c>
      <c r="T180" s="78">
        <f t="shared" ca="1" si="54"/>
        <v>272540.07999999996</v>
      </c>
      <c r="U180" s="78">
        <f t="shared" ca="1" si="54"/>
        <v>272540.07999999996</v>
      </c>
      <c r="V180" s="91">
        <f t="shared" ca="1" si="55"/>
        <v>127799.43391750799</v>
      </c>
      <c r="W180" s="47">
        <f t="shared" ca="1" si="56"/>
        <v>1</v>
      </c>
    </row>
    <row r="181" spans="1:23" x14ac:dyDescent="0.25">
      <c r="A181" s="52">
        <v>160</v>
      </c>
      <c r="B181" s="57">
        <f t="shared" ca="1" si="41"/>
        <v>2288</v>
      </c>
      <c r="C181" s="78">
        <f t="shared" ca="1" si="42"/>
        <v>424</v>
      </c>
      <c r="D181" s="79">
        <f t="shared" ca="1" si="43"/>
        <v>281</v>
      </c>
      <c r="E181" s="81">
        <f t="shared" ca="1" si="44"/>
        <v>98203</v>
      </c>
      <c r="G181" s="88">
        <f t="shared" ca="1" si="45"/>
        <v>970112</v>
      </c>
      <c r="H181" s="78">
        <f t="shared" ca="1" si="46"/>
        <v>642928</v>
      </c>
      <c r="I181" s="78">
        <f t="shared" ca="1" si="47"/>
        <v>327184</v>
      </c>
      <c r="J181" s="78">
        <f t="shared" ca="1" si="48"/>
        <v>98203</v>
      </c>
      <c r="K181" s="78">
        <v>175000</v>
      </c>
      <c r="L181" s="78">
        <f t="shared" ca="1" si="49"/>
        <v>53981</v>
      </c>
      <c r="M181" s="78">
        <f t="shared" ca="1" si="50"/>
        <v>18353.54</v>
      </c>
      <c r="N181" s="78">
        <f t="shared" ca="1" si="51"/>
        <v>35627.46</v>
      </c>
      <c r="O181" s="81">
        <f t="shared" ca="1" si="52"/>
        <v>210627.46</v>
      </c>
      <c r="Q181" s="78">
        <v>-700000</v>
      </c>
      <c r="R181" s="78">
        <f t="shared" ca="1" si="53"/>
        <v>210627.46</v>
      </c>
      <c r="S181" s="78">
        <f t="shared" ca="1" si="54"/>
        <v>210627.46</v>
      </c>
      <c r="T181" s="78">
        <f t="shared" ca="1" si="54"/>
        <v>210627.46</v>
      </c>
      <c r="U181" s="78">
        <f t="shared" ca="1" si="54"/>
        <v>210627.46</v>
      </c>
      <c r="V181" s="91">
        <f t="shared" ca="1" si="55"/>
        <v>-60250.82198742067</v>
      </c>
      <c r="W181" s="47">
        <f t="shared" ca="1" si="56"/>
        <v>0</v>
      </c>
    </row>
    <row r="182" spans="1:23" x14ac:dyDescent="0.25">
      <c r="A182" s="52">
        <v>161</v>
      </c>
      <c r="B182" s="57">
        <f t="shared" ca="1" si="41"/>
        <v>3199</v>
      </c>
      <c r="C182" s="78">
        <f t="shared" ca="1" si="42"/>
        <v>421</v>
      </c>
      <c r="D182" s="79">
        <f t="shared" ca="1" si="43"/>
        <v>286</v>
      </c>
      <c r="E182" s="81">
        <f t="shared" ca="1" si="44"/>
        <v>117254</v>
      </c>
      <c r="G182" s="88">
        <f t="shared" ca="1" si="45"/>
        <v>1346779</v>
      </c>
      <c r="H182" s="78">
        <f t="shared" ca="1" si="46"/>
        <v>914914</v>
      </c>
      <c r="I182" s="78">
        <f t="shared" ca="1" si="47"/>
        <v>431865</v>
      </c>
      <c r="J182" s="78">
        <f t="shared" ca="1" si="48"/>
        <v>117254</v>
      </c>
      <c r="K182" s="78">
        <v>175000</v>
      </c>
      <c r="L182" s="78">
        <f t="shared" ca="1" si="49"/>
        <v>139611</v>
      </c>
      <c r="M182" s="78">
        <f t="shared" ca="1" si="50"/>
        <v>47467.740000000005</v>
      </c>
      <c r="N182" s="78">
        <f t="shared" ca="1" si="51"/>
        <v>92143.26</v>
      </c>
      <c r="O182" s="81">
        <f t="shared" ca="1" si="52"/>
        <v>267143.26</v>
      </c>
      <c r="Q182" s="78">
        <v>-700000</v>
      </c>
      <c r="R182" s="78">
        <f t="shared" ca="1" si="53"/>
        <v>267143.26</v>
      </c>
      <c r="S182" s="78">
        <f t="shared" ca="1" si="54"/>
        <v>267143.26</v>
      </c>
      <c r="T182" s="78">
        <f t="shared" ca="1" si="54"/>
        <v>267143.26</v>
      </c>
      <c r="U182" s="78">
        <f t="shared" ca="1" si="54"/>
        <v>267143.26</v>
      </c>
      <c r="V182" s="91">
        <f t="shared" ca="1" si="55"/>
        <v>111407.40621664783</v>
      </c>
      <c r="W182" s="47">
        <f t="shared" ca="1" si="56"/>
        <v>1</v>
      </c>
    </row>
    <row r="183" spans="1:23" x14ac:dyDescent="0.25">
      <c r="A183" s="52">
        <v>162</v>
      </c>
      <c r="B183" s="57">
        <f t="shared" ca="1" si="41"/>
        <v>2950</v>
      </c>
      <c r="C183" s="78">
        <f t="shared" ca="1" si="42"/>
        <v>412</v>
      </c>
      <c r="D183" s="79">
        <f t="shared" ca="1" si="43"/>
        <v>292</v>
      </c>
      <c r="E183" s="81">
        <f t="shared" ca="1" si="44"/>
        <v>111623</v>
      </c>
      <c r="G183" s="88">
        <f t="shared" ca="1" si="45"/>
        <v>1215400</v>
      </c>
      <c r="H183" s="78">
        <f t="shared" ca="1" si="46"/>
        <v>861400</v>
      </c>
      <c r="I183" s="78">
        <f t="shared" ca="1" si="47"/>
        <v>354000</v>
      </c>
      <c r="J183" s="78">
        <f t="shared" ca="1" si="48"/>
        <v>111623</v>
      </c>
      <c r="K183" s="78">
        <v>175000</v>
      </c>
      <c r="L183" s="78">
        <f t="shared" ca="1" si="49"/>
        <v>67377</v>
      </c>
      <c r="M183" s="78">
        <f t="shared" ca="1" si="50"/>
        <v>22908.18</v>
      </c>
      <c r="N183" s="78">
        <f t="shared" ca="1" si="51"/>
        <v>44468.82</v>
      </c>
      <c r="O183" s="81">
        <f t="shared" ca="1" si="52"/>
        <v>219468.82</v>
      </c>
      <c r="Q183" s="78">
        <v>-700000</v>
      </c>
      <c r="R183" s="78">
        <f t="shared" ca="1" si="53"/>
        <v>219468.82</v>
      </c>
      <c r="S183" s="78">
        <f t="shared" ca="1" si="54"/>
        <v>219468.82</v>
      </c>
      <c r="T183" s="78">
        <f t="shared" ca="1" si="54"/>
        <v>219468.82</v>
      </c>
      <c r="U183" s="78">
        <f t="shared" ca="1" si="54"/>
        <v>219468.82</v>
      </c>
      <c r="V183" s="91">
        <f t="shared" ca="1" si="55"/>
        <v>-33396.522968131932</v>
      </c>
      <c r="W183" s="47">
        <f t="shared" ca="1" si="56"/>
        <v>0</v>
      </c>
    </row>
    <row r="184" spans="1:23" x14ac:dyDescent="0.25">
      <c r="A184" s="52">
        <v>163</v>
      </c>
      <c r="B184" s="57">
        <f t="shared" ca="1" si="41"/>
        <v>3078</v>
      </c>
      <c r="C184" s="78">
        <f t="shared" ca="1" si="42"/>
        <v>418</v>
      </c>
      <c r="D184" s="79">
        <f t="shared" ca="1" si="43"/>
        <v>297</v>
      </c>
      <c r="E184" s="81">
        <f t="shared" ca="1" si="44"/>
        <v>109797</v>
      </c>
      <c r="G184" s="88">
        <f t="shared" ca="1" si="45"/>
        <v>1286604</v>
      </c>
      <c r="H184" s="78">
        <f t="shared" ca="1" si="46"/>
        <v>914166</v>
      </c>
      <c r="I184" s="78">
        <f t="shared" ca="1" si="47"/>
        <v>372438</v>
      </c>
      <c r="J184" s="78">
        <f t="shared" ca="1" si="48"/>
        <v>109797</v>
      </c>
      <c r="K184" s="78">
        <v>175000</v>
      </c>
      <c r="L184" s="78">
        <f t="shared" ca="1" si="49"/>
        <v>87641</v>
      </c>
      <c r="M184" s="78">
        <f t="shared" ca="1" si="50"/>
        <v>29797.940000000002</v>
      </c>
      <c r="N184" s="78">
        <f t="shared" ca="1" si="51"/>
        <v>57843.06</v>
      </c>
      <c r="O184" s="81">
        <f t="shared" ca="1" si="52"/>
        <v>232843.06</v>
      </c>
      <c r="Q184" s="78">
        <v>-700000</v>
      </c>
      <c r="R184" s="78">
        <f t="shared" ca="1" si="53"/>
        <v>232843.06</v>
      </c>
      <c r="S184" s="78">
        <f t="shared" ca="1" si="54"/>
        <v>232843.06</v>
      </c>
      <c r="T184" s="78">
        <f t="shared" ca="1" si="54"/>
        <v>232843.06</v>
      </c>
      <c r="U184" s="78">
        <f t="shared" ca="1" si="54"/>
        <v>232843.06</v>
      </c>
      <c r="V184" s="91">
        <f t="shared" ca="1" si="55"/>
        <v>7225.7161574928323</v>
      </c>
      <c r="W184" s="47">
        <f t="shared" ca="1" si="56"/>
        <v>1</v>
      </c>
    </row>
    <row r="185" spans="1:23" x14ac:dyDescent="0.25">
      <c r="A185" s="52">
        <v>164</v>
      </c>
      <c r="B185" s="57">
        <f t="shared" ca="1" si="41"/>
        <v>2755</v>
      </c>
      <c r="C185" s="78">
        <f t="shared" ca="1" si="42"/>
        <v>429</v>
      </c>
      <c r="D185" s="79">
        <f t="shared" ca="1" si="43"/>
        <v>271</v>
      </c>
      <c r="E185" s="81">
        <f t="shared" ca="1" si="44"/>
        <v>107637</v>
      </c>
      <c r="G185" s="88">
        <f t="shared" ca="1" si="45"/>
        <v>1181895</v>
      </c>
      <c r="H185" s="78">
        <f t="shared" ca="1" si="46"/>
        <v>746605</v>
      </c>
      <c r="I185" s="78">
        <f t="shared" ca="1" si="47"/>
        <v>435290</v>
      </c>
      <c r="J185" s="78">
        <f t="shared" ca="1" si="48"/>
        <v>107637</v>
      </c>
      <c r="K185" s="78">
        <v>175000</v>
      </c>
      <c r="L185" s="78">
        <f t="shared" ca="1" si="49"/>
        <v>152653</v>
      </c>
      <c r="M185" s="78">
        <f t="shared" ca="1" si="50"/>
        <v>51902.020000000004</v>
      </c>
      <c r="N185" s="78">
        <f t="shared" ca="1" si="51"/>
        <v>100750.98</v>
      </c>
      <c r="O185" s="81">
        <f t="shared" ca="1" si="52"/>
        <v>275750.98</v>
      </c>
      <c r="Q185" s="78">
        <v>-700000</v>
      </c>
      <c r="R185" s="78">
        <f t="shared" ca="1" si="53"/>
        <v>275750.98</v>
      </c>
      <c r="S185" s="78">
        <f t="shared" ca="1" si="54"/>
        <v>275750.98</v>
      </c>
      <c r="T185" s="78">
        <f t="shared" ca="1" si="54"/>
        <v>275750.98</v>
      </c>
      <c r="U185" s="78">
        <f t="shared" ca="1" si="54"/>
        <v>275750.98</v>
      </c>
      <c r="V185" s="91">
        <f t="shared" ca="1" si="55"/>
        <v>137552.05893459078</v>
      </c>
      <c r="W185" s="47">
        <f t="shared" ca="1" si="56"/>
        <v>1</v>
      </c>
    </row>
    <row r="186" spans="1:23" x14ac:dyDescent="0.25">
      <c r="A186" s="52">
        <v>165</v>
      </c>
      <c r="B186" s="57">
        <f t="shared" ca="1" si="41"/>
        <v>3078</v>
      </c>
      <c r="C186" s="78">
        <f t="shared" ca="1" si="42"/>
        <v>445</v>
      </c>
      <c r="D186" s="79">
        <f t="shared" ca="1" si="43"/>
        <v>291</v>
      </c>
      <c r="E186" s="81">
        <f t="shared" ca="1" si="44"/>
        <v>106709</v>
      </c>
      <c r="G186" s="88">
        <f t="shared" ca="1" si="45"/>
        <v>1369710</v>
      </c>
      <c r="H186" s="78">
        <f t="shared" ca="1" si="46"/>
        <v>895698</v>
      </c>
      <c r="I186" s="78">
        <f t="shared" ca="1" si="47"/>
        <v>474012</v>
      </c>
      <c r="J186" s="78">
        <f t="shared" ca="1" si="48"/>
        <v>106709</v>
      </c>
      <c r="K186" s="78">
        <v>175000</v>
      </c>
      <c r="L186" s="78">
        <f t="shared" ca="1" si="49"/>
        <v>192303</v>
      </c>
      <c r="M186" s="78">
        <f t="shared" ca="1" si="50"/>
        <v>65383.020000000004</v>
      </c>
      <c r="N186" s="78">
        <f t="shared" ca="1" si="51"/>
        <v>126919.98</v>
      </c>
      <c r="O186" s="81">
        <f t="shared" ca="1" si="52"/>
        <v>301919.98</v>
      </c>
      <c r="Q186" s="78">
        <v>-700000</v>
      </c>
      <c r="R186" s="78">
        <f t="shared" ca="1" si="53"/>
        <v>301919.98</v>
      </c>
      <c r="S186" s="78">
        <f t="shared" ca="1" si="54"/>
        <v>301919.98</v>
      </c>
      <c r="T186" s="78">
        <f t="shared" ca="1" si="54"/>
        <v>301919.98</v>
      </c>
      <c r="U186" s="78">
        <f t="shared" ca="1" si="54"/>
        <v>301919.98</v>
      </c>
      <c r="V186" s="91">
        <f t="shared" ca="1" si="55"/>
        <v>217036.4539864572</v>
      </c>
      <c r="W186" s="47">
        <f t="shared" ca="1" si="56"/>
        <v>1</v>
      </c>
    </row>
    <row r="187" spans="1:23" x14ac:dyDescent="0.25">
      <c r="A187" s="52">
        <v>166</v>
      </c>
      <c r="B187" s="57">
        <f t="shared" ca="1" si="41"/>
        <v>2309</v>
      </c>
      <c r="C187" s="78">
        <f t="shared" ca="1" si="42"/>
        <v>466</v>
      </c>
      <c r="D187" s="79">
        <f t="shared" ca="1" si="43"/>
        <v>281</v>
      </c>
      <c r="E187" s="81">
        <f t="shared" ca="1" si="44"/>
        <v>96964</v>
      </c>
      <c r="G187" s="88">
        <f t="shared" ca="1" si="45"/>
        <v>1075994</v>
      </c>
      <c r="H187" s="78">
        <f t="shared" ca="1" si="46"/>
        <v>648829</v>
      </c>
      <c r="I187" s="78">
        <f t="shared" ca="1" si="47"/>
        <v>427165</v>
      </c>
      <c r="J187" s="78">
        <f t="shared" ca="1" si="48"/>
        <v>96964</v>
      </c>
      <c r="K187" s="78">
        <v>175000</v>
      </c>
      <c r="L187" s="78">
        <f t="shared" ca="1" si="49"/>
        <v>155201</v>
      </c>
      <c r="M187" s="78">
        <f t="shared" ca="1" si="50"/>
        <v>52768.340000000004</v>
      </c>
      <c r="N187" s="78">
        <f t="shared" ca="1" si="51"/>
        <v>102432.66</v>
      </c>
      <c r="O187" s="81">
        <f t="shared" ca="1" si="52"/>
        <v>277432.66000000003</v>
      </c>
      <c r="Q187" s="78">
        <v>-700000</v>
      </c>
      <c r="R187" s="78">
        <f t="shared" ca="1" si="53"/>
        <v>277432.66000000003</v>
      </c>
      <c r="S187" s="78">
        <f t="shared" ca="1" si="54"/>
        <v>277432.66000000003</v>
      </c>
      <c r="T187" s="78">
        <f t="shared" ca="1" si="54"/>
        <v>277432.66000000003</v>
      </c>
      <c r="U187" s="78">
        <f t="shared" ca="1" si="54"/>
        <v>277432.66000000003</v>
      </c>
      <c r="V187" s="91">
        <f t="shared" ca="1" si="55"/>
        <v>142659.90858382569</v>
      </c>
      <c r="W187" s="47">
        <f t="shared" ca="1" si="56"/>
        <v>1</v>
      </c>
    </row>
    <row r="188" spans="1:23" x14ac:dyDescent="0.25">
      <c r="A188" s="52">
        <v>167</v>
      </c>
      <c r="B188" s="57">
        <f t="shared" ca="1" si="41"/>
        <v>2974</v>
      </c>
      <c r="C188" s="78">
        <f t="shared" ca="1" si="42"/>
        <v>415</v>
      </c>
      <c r="D188" s="79">
        <f t="shared" ca="1" si="43"/>
        <v>295</v>
      </c>
      <c r="E188" s="81">
        <f t="shared" ca="1" si="44"/>
        <v>117007</v>
      </c>
      <c r="G188" s="88">
        <f t="shared" ca="1" si="45"/>
        <v>1234210</v>
      </c>
      <c r="H188" s="78">
        <f t="shared" ca="1" si="46"/>
        <v>877330</v>
      </c>
      <c r="I188" s="78">
        <f t="shared" ca="1" si="47"/>
        <v>356880</v>
      </c>
      <c r="J188" s="78">
        <f t="shared" ca="1" si="48"/>
        <v>117007</v>
      </c>
      <c r="K188" s="78">
        <v>175000</v>
      </c>
      <c r="L188" s="78">
        <f t="shared" ca="1" si="49"/>
        <v>64873</v>
      </c>
      <c r="M188" s="78">
        <f t="shared" ca="1" si="50"/>
        <v>22056.820000000003</v>
      </c>
      <c r="N188" s="78">
        <f t="shared" ca="1" si="51"/>
        <v>42816.179999999993</v>
      </c>
      <c r="O188" s="81">
        <f t="shared" ca="1" si="52"/>
        <v>217816.18</v>
      </c>
      <c r="Q188" s="78">
        <v>-700000</v>
      </c>
      <c r="R188" s="78">
        <f t="shared" ca="1" si="53"/>
        <v>217816.18</v>
      </c>
      <c r="S188" s="78">
        <f t="shared" ca="1" si="54"/>
        <v>217816.18</v>
      </c>
      <c r="T188" s="78">
        <f t="shared" ca="1" si="54"/>
        <v>217816.18</v>
      </c>
      <c r="U188" s="78">
        <f t="shared" ca="1" si="54"/>
        <v>217816.18</v>
      </c>
      <c r="V188" s="91">
        <f t="shared" ca="1" si="55"/>
        <v>-38416.167992340634</v>
      </c>
      <c r="W188" s="47">
        <f t="shared" ca="1" si="56"/>
        <v>0</v>
      </c>
    </row>
    <row r="189" spans="1:23" x14ac:dyDescent="0.25">
      <c r="A189" s="52">
        <v>168</v>
      </c>
      <c r="B189" s="57">
        <f t="shared" ca="1" si="41"/>
        <v>2583</v>
      </c>
      <c r="C189" s="78">
        <f t="shared" ca="1" si="42"/>
        <v>469</v>
      </c>
      <c r="D189" s="79">
        <f t="shared" ca="1" si="43"/>
        <v>295</v>
      </c>
      <c r="E189" s="81">
        <f t="shared" ca="1" si="44"/>
        <v>119850</v>
      </c>
      <c r="G189" s="88">
        <f t="shared" ca="1" si="45"/>
        <v>1211427</v>
      </c>
      <c r="H189" s="78">
        <f t="shared" ca="1" si="46"/>
        <v>761985</v>
      </c>
      <c r="I189" s="78">
        <f t="shared" ca="1" si="47"/>
        <v>449442</v>
      </c>
      <c r="J189" s="78">
        <f t="shared" ca="1" si="48"/>
        <v>119850</v>
      </c>
      <c r="K189" s="78">
        <v>175000</v>
      </c>
      <c r="L189" s="78">
        <f t="shared" ca="1" si="49"/>
        <v>154592</v>
      </c>
      <c r="M189" s="78">
        <f t="shared" ca="1" si="50"/>
        <v>52561.280000000006</v>
      </c>
      <c r="N189" s="78">
        <f t="shared" ca="1" si="51"/>
        <v>102030.72</v>
      </c>
      <c r="O189" s="81">
        <f t="shared" ca="1" si="52"/>
        <v>277030.71999999997</v>
      </c>
      <c r="Q189" s="78">
        <v>-700000</v>
      </c>
      <c r="R189" s="78">
        <f t="shared" ca="1" si="53"/>
        <v>277030.71999999997</v>
      </c>
      <c r="S189" s="78">
        <f t="shared" ca="1" si="54"/>
        <v>277030.71999999997</v>
      </c>
      <c r="T189" s="78">
        <f t="shared" ca="1" si="54"/>
        <v>277030.71999999997</v>
      </c>
      <c r="U189" s="78">
        <f t="shared" ca="1" si="54"/>
        <v>277030.71999999997</v>
      </c>
      <c r="V189" s="91">
        <f t="shared" ca="1" si="55"/>
        <v>141439.07638744253</v>
      </c>
      <c r="W189" s="47">
        <f t="shared" ca="1" si="56"/>
        <v>1</v>
      </c>
    </row>
    <row r="190" spans="1:23" x14ac:dyDescent="0.25">
      <c r="A190" s="52">
        <v>169</v>
      </c>
      <c r="B190" s="57">
        <f t="shared" ca="1" si="41"/>
        <v>2670</v>
      </c>
      <c r="C190" s="78">
        <f t="shared" ca="1" si="42"/>
        <v>411</v>
      </c>
      <c r="D190" s="79">
        <f t="shared" ca="1" si="43"/>
        <v>296</v>
      </c>
      <c r="E190" s="81">
        <f t="shared" ca="1" si="44"/>
        <v>104507</v>
      </c>
      <c r="G190" s="88">
        <f t="shared" ca="1" si="45"/>
        <v>1097370</v>
      </c>
      <c r="H190" s="78">
        <f t="shared" ca="1" si="46"/>
        <v>790320</v>
      </c>
      <c r="I190" s="78">
        <f t="shared" ca="1" si="47"/>
        <v>307050</v>
      </c>
      <c r="J190" s="78">
        <f t="shared" ca="1" si="48"/>
        <v>104507</v>
      </c>
      <c r="K190" s="78">
        <v>175000</v>
      </c>
      <c r="L190" s="78">
        <f t="shared" ca="1" si="49"/>
        <v>27543</v>
      </c>
      <c r="M190" s="78">
        <f t="shared" ca="1" si="50"/>
        <v>9364.6200000000008</v>
      </c>
      <c r="N190" s="78">
        <f t="shared" ca="1" si="51"/>
        <v>18178.379999999997</v>
      </c>
      <c r="O190" s="81">
        <f t="shared" ca="1" si="52"/>
        <v>193178.38</v>
      </c>
      <c r="Q190" s="78">
        <v>-700000</v>
      </c>
      <c r="R190" s="78">
        <f t="shared" ca="1" si="53"/>
        <v>193178.38</v>
      </c>
      <c r="S190" s="78">
        <f t="shared" ca="1" si="54"/>
        <v>193178.38</v>
      </c>
      <c r="T190" s="78">
        <f t="shared" ca="1" si="54"/>
        <v>193178.38</v>
      </c>
      <c r="U190" s="78">
        <f t="shared" ca="1" si="54"/>
        <v>193178.38</v>
      </c>
      <c r="V190" s="91">
        <f t="shared" ca="1" si="55"/>
        <v>-113249.77372465271</v>
      </c>
      <c r="W190" s="47">
        <f t="shared" ca="1" si="56"/>
        <v>0</v>
      </c>
    </row>
    <row r="191" spans="1:23" x14ac:dyDescent="0.25">
      <c r="A191" s="52">
        <v>170</v>
      </c>
      <c r="B191" s="57">
        <f t="shared" ca="1" si="41"/>
        <v>2375</v>
      </c>
      <c r="C191" s="78">
        <f t="shared" ca="1" si="42"/>
        <v>468</v>
      </c>
      <c r="D191" s="79">
        <f t="shared" ca="1" si="43"/>
        <v>288</v>
      </c>
      <c r="E191" s="81">
        <f t="shared" ca="1" si="44"/>
        <v>114752</v>
      </c>
      <c r="G191" s="88">
        <f t="shared" ca="1" si="45"/>
        <v>1111500</v>
      </c>
      <c r="H191" s="78">
        <f t="shared" ca="1" si="46"/>
        <v>684000</v>
      </c>
      <c r="I191" s="78">
        <f t="shared" ca="1" si="47"/>
        <v>427500</v>
      </c>
      <c r="J191" s="78">
        <f t="shared" ca="1" si="48"/>
        <v>114752</v>
      </c>
      <c r="K191" s="78">
        <v>175000</v>
      </c>
      <c r="L191" s="78">
        <f t="shared" ca="1" si="49"/>
        <v>137748</v>
      </c>
      <c r="M191" s="78">
        <f t="shared" ca="1" si="50"/>
        <v>46834.320000000007</v>
      </c>
      <c r="N191" s="78">
        <f t="shared" ca="1" si="51"/>
        <v>90913.68</v>
      </c>
      <c r="O191" s="81">
        <f t="shared" ca="1" si="52"/>
        <v>265913.68</v>
      </c>
      <c r="Q191" s="78">
        <v>-700000</v>
      </c>
      <c r="R191" s="78">
        <f t="shared" ca="1" si="53"/>
        <v>265913.68</v>
      </c>
      <c r="S191" s="78">
        <f t="shared" ca="1" si="54"/>
        <v>265913.68</v>
      </c>
      <c r="T191" s="78">
        <f t="shared" ca="1" si="54"/>
        <v>265913.68</v>
      </c>
      <c r="U191" s="78">
        <f t="shared" ca="1" si="54"/>
        <v>265913.68</v>
      </c>
      <c r="V191" s="91">
        <f t="shared" ca="1" si="55"/>
        <v>107672.74220702297</v>
      </c>
      <c r="W191" s="47">
        <f t="shared" ca="1" si="56"/>
        <v>1</v>
      </c>
    </row>
    <row r="192" spans="1:23" x14ac:dyDescent="0.25">
      <c r="A192" s="52">
        <v>171</v>
      </c>
      <c r="B192" s="57">
        <f t="shared" ca="1" si="41"/>
        <v>2452</v>
      </c>
      <c r="C192" s="78">
        <f t="shared" ca="1" si="42"/>
        <v>411</v>
      </c>
      <c r="D192" s="79">
        <f t="shared" ca="1" si="43"/>
        <v>300</v>
      </c>
      <c r="E192" s="81">
        <f t="shared" ca="1" si="44"/>
        <v>119050</v>
      </c>
      <c r="G192" s="88">
        <f t="shared" ca="1" si="45"/>
        <v>1007772</v>
      </c>
      <c r="H192" s="78">
        <f t="shared" ca="1" si="46"/>
        <v>735600</v>
      </c>
      <c r="I192" s="78">
        <f t="shared" ca="1" si="47"/>
        <v>272172</v>
      </c>
      <c r="J192" s="78">
        <f t="shared" ca="1" si="48"/>
        <v>119050</v>
      </c>
      <c r="K192" s="78">
        <v>175000</v>
      </c>
      <c r="L192" s="78">
        <f t="shared" ca="1" si="49"/>
        <v>-21878</v>
      </c>
      <c r="M192" s="78">
        <f t="shared" ca="1" si="50"/>
        <v>-7438.52</v>
      </c>
      <c r="N192" s="78">
        <f t="shared" ca="1" si="51"/>
        <v>-14439.48</v>
      </c>
      <c r="O192" s="81">
        <f t="shared" ca="1" si="52"/>
        <v>160560.51999999999</v>
      </c>
      <c r="Q192" s="78">
        <v>-700000</v>
      </c>
      <c r="R192" s="78">
        <f t="shared" ca="1" si="53"/>
        <v>160560.51999999999</v>
      </c>
      <c r="S192" s="78">
        <f t="shared" ca="1" si="54"/>
        <v>160560.51999999999</v>
      </c>
      <c r="T192" s="78">
        <f t="shared" ca="1" si="54"/>
        <v>160560.51999999999</v>
      </c>
      <c r="U192" s="78">
        <f t="shared" ca="1" si="54"/>
        <v>160560.51999999999</v>
      </c>
      <c r="V192" s="91">
        <f t="shared" ca="1" si="55"/>
        <v>-212321.60948400421</v>
      </c>
      <c r="W192" s="47">
        <f t="shared" ca="1" si="56"/>
        <v>0</v>
      </c>
    </row>
    <row r="193" spans="1:23" x14ac:dyDescent="0.25">
      <c r="A193" s="52">
        <v>172</v>
      </c>
      <c r="B193" s="57">
        <f t="shared" ca="1" si="41"/>
        <v>3007</v>
      </c>
      <c r="C193" s="78">
        <f t="shared" ca="1" si="42"/>
        <v>438</v>
      </c>
      <c r="D193" s="79">
        <f t="shared" ca="1" si="43"/>
        <v>300</v>
      </c>
      <c r="E193" s="81">
        <f t="shared" ca="1" si="44"/>
        <v>103542</v>
      </c>
      <c r="G193" s="88">
        <f t="shared" ca="1" si="45"/>
        <v>1317066</v>
      </c>
      <c r="H193" s="78">
        <f t="shared" ca="1" si="46"/>
        <v>902100</v>
      </c>
      <c r="I193" s="78">
        <f t="shared" ca="1" si="47"/>
        <v>414966</v>
      </c>
      <c r="J193" s="78">
        <f t="shared" ca="1" si="48"/>
        <v>103542</v>
      </c>
      <c r="K193" s="78">
        <v>175000</v>
      </c>
      <c r="L193" s="78">
        <f t="shared" ca="1" si="49"/>
        <v>136424</v>
      </c>
      <c r="M193" s="78">
        <f t="shared" ca="1" si="50"/>
        <v>46384.160000000003</v>
      </c>
      <c r="N193" s="78">
        <f t="shared" ca="1" si="51"/>
        <v>90039.84</v>
      </c>
      <c r="O193" s="81">
        <f t="shared" ca="1" si="52"/>
        <v>265039.83999999997</v>
      </c>
      <c r="Q193" s="78">
        <v>-700000</v>
      </c>
      <c r="R193" s="78">
        <f t="shared" ca="1" si="53"/>
        <v>265039.83999999997</v>
      </c>
      <c r="S193" s="78">
        <f t="shared" ca="1" si="54"/>
        <v>265039.83999999997</v>
      </c>
      <c r="T193" s="78">
        <f t="shared" ca="1" si="54"/>
        <v>265039.83999999997</v>
      </c>
      <c r="U193" s="78">
        <f t="shared" ca="1" si="54"/>
        <v>265039.83999999997</v>
      </c>
      <c r="V193" s="91">
        <f t="shared" ca="1" si="55"/>
        <v>105018.58485396684</v>
      </c>
      <c r="W193" s="47">
        <f t="shared" ca="1" si="56"/>
        <v>1</v>
      </c>
    </row>
    <row r="194" spans="1:23" x14ac:dyDescent="0.25">
      <c r="A194" s="52">
        <v>173</v>
      </c>
      <c r="B194" s="57">
        <f t="shared" ca="1" si="41"/>
        <v>2265</v>
      </c>
      <c r="C194" s="78">
        <f t="shared" ca="1" si="42"/>
        <v>447</v>
      </c>
      <c r="D194" s="79">
        <f t="shared" ca="1" si="43"/>
        <v>278</v>
      </c>
      <c r="E194" s="81">
        <f t="shared" ca="1" si="44"/>
        <v>99761</v>
      </c>
      <c r="G194" s="88">
        <f t="shared" ca="1" si="45"/>
        <v>1012455</v>
      </c>
      <c r="H194" s="78">
        <f t="shared" ca="1" si="46"/>
        <v>629670</v>
      </c>
      <c r="I194" s="78">
        <f t="shared" ca="1" si="47"/>
        <v>382785</v>
      </c>
      <c r="J194" s="78">
        <f t="shared" ca="1" si="48"/>
        <v>99761</v>
      </c>
      <c r="K194" s="78">
        <v>175000</v>
      </c>
      <c r="L194" s="78">
        <f t="shared" ca="1" si="49"/>
        <v>108024</v>
      </c>
      <c r="M194" s="78">
        <f t="shared" ca="1" si="50"/>
        <v>36728.160000000003</v>
      </c>
      <c r="N194" s="78">
        <f t="shared" ca="1" si="51"/>
        <v>71295.839999999997</v>
      </c>
      <c r="O194" s="81">
        <f t="shared" ca="1" si="52"/>
        <v>246295.84</v>
      </c>
      <c r="Q194" s="78">
        <v>-700000</v>
      </c>
      <c r="R194" s="78">
        <f t="shared" ca="1" si="53"/>
        <v>246295.84</v>
      </c>
      <c r="S194" s="78">
        <f t="shared" ca="1" si="54"/>
        <v>246295.84</v>
      </c>
      <c r="T194" s="78">
        <f t="shared" ca="1" si="54"/>
        <v>246295.84</v>
      </c>
      <c r="U194" s="78">
        <f t="shared" ca="1" si="54"/>
        <v>246295.84</v>
      </c>
      <c r="V194" s="91">
        <f t="shared" ca="1" si="55"/>
        <v>48086.508700801525</v>
      </c>
      <c r="W194" s="47">
        <f t="shared" ca="1" si="56"/>
        <v>1</v>
      </c>
    </row>
    <row r="195" spans="1:23" x14ac:dyDescent="0.25">
      <c r="A195" s="52">
        <v>174</v>
      </c>
      <c r="B195" s="57">
        <f t="shared" ca="1" si="41"/>
        <v>2934</v>
      </c>
      <c r="C195" s="78">
        <f t="shared" ca="1" si="42"/>
        <v>452</v>
      </c>
      <c r="D195" s="79">
        <f t="shared" ca="1" si="43"/>
        <v>279</v>
      </c>
      <c r="E195" s="81">
        <f t="shared" ca="1" si="44"/>
        <v>99107</v>
      </c>
      <c r="G195" s="88">
        <f t="shared" ca="1" si="45"/>
        <v>1326168</v>
      </c>
      <c r="H195" s="78">
        <f t="shared" ca="1" si="46"/>
        <v>818586</v>
      </c>
      <c r="I195" s="78">
        <f t="shared" ca="1" si="47"/>
        <v>507582</v>
      </c>
      <c r="J195" s="78">
        <f t="shared" ca="1" si="48"/>
        <v>99107</v>
      </c>
      <c r="K195" s="78">
        <v>175000</v>
      </c>
      <c r="L195" s="78">
        <f t="shared" ca="1" si="49"/>
        <v>233475</v>
      </c>
      <c r="M195" s="78">
        <f t="shared" ca="1" si="50"/>
        <v>79381.5</v>
      </c>
      <c r="N195" s="78">
        <f t="shared" ca="1" si="51"/>
        <v>154093.5</v>
      </c>
      <c r="O195" s="81">
        <f t="shared" ca="1" si="52"/>
        <v>329093.5</v>
      </c>
      <c r="Q195" s="78">
        <v>-700000</v>
      </c>
      <c r="R195" s="78">
        <f t="shared" ca="1" si="53"/>
        <v>329093.5</v>
      </c>
      <c r="S195" s="78">
        <f t="shared" ca="1" si="54"/>
        <v>329093.5</v>
      </c>
      <c r="T195" s="78">
        <f t="shared" ca="1" si="54"/>
        <v>329093.5</v>
      </c>
      <c r="U195" s="78">
        <f t="shared" ca="1" si="54"/>
        <v>329093.5</v>
      </c>
      <c r="V195" s="91">
        <f t="shared" ca="1" si="55"/>
        <v>299571.92720399669</v>
      </c>
      <c r="W195" s="47">
        <f t="shared" ca="1" si="56"/>
        <v>1</v>
      </c>
    </row>
    <row r="196" spans="1:23" x14ac:dyDescent="0.25">
      <c r="A196" s="52">
        <v>175</v>
      </c>
      <c r="B196" s="57">
        <f t="shared" ca="1" si="41"/>
        <v>3104</v>
      </c>
      <c r="C196" s="78">
        <f t="shared" ca="1" si="42"/>
        <v>451</v>
      </c>
      <c r="D196" s="79">
        <f t="shared" ca="1" si="43"/>
        <v>297</v>
      </c>
      <c r="E196" s="81">
        <f t="shared" ca="1" si="44"/>
        <v>109986</v>
      </c>
      <c r="G196" s="88">
        <f t="shared" ca="1" si="45"/>
        <v>1399904</v>
      </c>
      <c r="H196" s="78">
        <f t="shared" ca="1" si="46"/>
        <v>921888</v>
      </c>
      <c r="I196" s="78">
        <f t="shared" ca="1" si="47"/>
        <v>478016</v>
      </c>
      <c r="J196" s="78">
        <f t="shared" ca="1" si="48"/>
        <v>109986</v>
      </c>
      <c r="K196" s="78">
        <v>175000</v>
      </c>
      <c r="L196" s="78">
        <f t="shared" ca="1" si="49"/>
        <v>193030</v>
      </c>
      <c r="M196" s="78">
        <f t="shared" ca="1" si="50"/>
        <v>65630.200000000012</v>
      </c>
      <c r="N196" s="78">
        <f t="shared" ca="1" si="51"/>
        <v>127399.79999999999</v>
      </c>
      <c r="O196" s="81">
        <f t="shared" ca="1" si="52"/>
        <v>302399.8</v>
      </c>
      <c r="Q196" s="78">
        <v>-700000</v>
      </c>
      <c r="R196" s="78">
        <f t="shared" ca="1" si="53"/>
        <v>302399.8</v>
      </c>
      <c r="S196" s="78">
        <f t="shared" ca="1" si="54"/>
        <v>302399.8</v>
      </c>
      <c r="T196" s="78">
        <f t="shared" ca="1" si="54"/>
        <v>302399.8</v>
      </c>
      <c r="U196" s="78">
        <f t="shared" ca="1" si="54"/>
        <v>302399.8</v>
      </c>
      <c r="V196" s="91">
        <f t="shared" ca="1" si="55"/>
        <v>218493.83494995558</v>
      </c>
      <c r="W196" s="47">
        <f t="shared" ca="1" si="56"/>
        <v>1</v>
      </c>
    </row>
    <row r="197" spans="1:23" x14ac:dyDescent="0.25">
      <c r="A197" s="52">
        <v>176</v>
      </c>
      <c r="B197" s="57">
        <f t="shared" ca="1" si="41"/>
        <v>2378</v>
      </c>
      <c r="C197" s="78">
        <f t="shared" ca="1" si="42"/>
        <v>433</v>
      </c>
      <c r="D197" s="79">
        <f t="shared" ca="1" si="43"/>
        <v>284</v>
      </c>
      <c r="E197" s="81">
        <f t="shared" ca="1" si="44"/>
        <v>103671</v>
      </c>
      <c r="G197" s="88">
        <f t="shared" ca="1" si="45"/>
        <v>1029674</v>
      </c>
      <c r="H197" s="78">
        <f t="shared" ca="1" si="46"/>
        <v>675352</v>
      </c>
      <c r="I197" s="78">
        <f t="shared" ca="1" si="47"/>
        <v>354322</v>
      </c>
      <c r="J197" s="78">
        <f t="shared" ca="1" si="48"/>
        <v>103671</v>
      </c>
      <c r="K197" s="78">
        <v>175000</v>
      </c>
      <c r="L197" s="78">
        <f t="shared" ca="1" si="49"/>
        <v>75651</v>
      </c>
      <c r="M197" s="78">
        <f t="shared" ca="1" si="50"/>
        <v>25721.34</v>
      </c>
      <c r="N197" s="78">
        <f t="shared" ca="1" si="51"/>
        <v>49929.66</v>
      </c>
      <c r="O197" s="81">
        <f t="shared" ca="1" si="52"/>
        <v>224929.66</v>
      </c>
      <c r="Q197" s="78">
        <v>-700000</v>
      </c>
      <c r="R197" s="78">
        <f t="shared" ca="1" si="53"/>
        <v>224929.66</v>
      </c>
      <c r="S197" s="78">
        <f t="shared" ca="1" si="54"/>
        <v>224929.66</v>
      </c>
      <c r="T197" s="78">
        <f t="shared" ca="1" si="54"/>
        <v>224929.66</v>
      </c>
      <c r="U197" s="78">
        <f t="shared" ca="1" si="54"/>
        <v>224929.66</v>
      </c>
      <c r="V197" s="91">
        <f t="shared" ca="1" si="55"/>
        <v>-16810.044162100647</v>
      </c>
      <c r="W197" s="47">
        <f t="shared" ca="1" si="56"/>
        <v>0</v>
      </c>
    </row>
    <row r="198" spans="1:23" x14ac:dyDescent="0.25">
      <c r="A198" s="52">
        <v>177</v>
      </c>
      <c r="B198" s="57">
        <f t="shared" ca="1" si="41"/>
        <v>2948</v>
      </c>
      <c r="C198" s="78">
        <f t="shared" ca="1" si="42"/>
        <v>414</v>
      </c>
      <c r="D198" s="79">
        <f t="shared" ca="1" si="43"/>
        <v>291</v>
      </c>
      <c r="E198" s="81">
        <f t="shared" ca="1" si="44"/>
        <v>111508</v>
      </c>
      <c r="G198" s="88">
        <f t="shared" ca="1" si="45"/>
        <v>1220472</v>
      </c>
      <c r="H198" s="78">
        <f t="shared" ca="1" si="46"/>
        <v>857868</v>
      </c>
      <c r="I198" s="78">
        <f t="shared" ca="1" si="47"/>
        <v>362604</v>
      </c>
      <c r="J198" s="78">
        <f t="shared" ca="1" si="48"/>
        <v>111508</v>
      </c>
      <c r="K198" s="78">
        <v>175000</v>
      </c>
      <c r="L198" s="78">
        <f t="shared" ca="1" si="49"/>
        <v>76096</v>
      </c>
      <c r="M198" s="78">
        <f t="shared" ca="1" si="50"/>
        <v>25872.640000000003</v>
      </c>
      <c r="N198" s="78">
        <f t="shared" ca="1" si="51"/>
        <v>50223.360000000001</v>
      </c>
      <c r="O198" s="81">
        <f t="shared" ca="1" si="52"/>
        <v>225223.36</v>
      </c>
      <c r="Q198" s="78">
        <v>-700000</v>
      </c>
      <c r="R198" s="78">
        <f t="shared" ca="1" si="53"/>
        <v>225223.36</v>
      </c>
      <c r="S198" s="78">
        <f t="shared" ca="1" si="54"/>
        <v>225223.36</v>
      </c>
      <c r="T198" s="78">
        <f t="shared" ca="1" si="54"/>
        <v>225223.36</v>
      </c>
      <c r="U198" s="78">
        <f t="shared" ca="1" si="54"/>
        <v>225223.36</v>
      </c>
      <c r="V198" s="91">
        <f t="shared" ca="1" si="55"/>
        <v>-15917.974658996449</v>
      </c>
      <c r="W198" s="47">
        <f t="shared" ca="1" si="56"/>
        <v>0</v>
      </c>
    </row>
    <row r="199" spans="1:23" x14ac:dyDescent="0.25">
      <c r="A199" s="52">
        <v>178</v>
      </c>
      <c r="B199" s="57">
        <f t="shared" ca="1" si="41"/>
        <v>3042</v>
      </c>
      <c r="C199" s="78">
        <f t="shared" ca="1" si="42"/>
        <v>425</v>
      </c>
      <c r="D199" s="79">
        <f t="shared" ca="1" si="43"/>
        <v>285</v>
      </c>
      <c r="E199" s="81">
        <f t="shared" ca="1" si="44"/>
        <v>92329</v>
      </c>
      <c r="G199" s="88">
        <f t="shared" ca="1" si="45"/>
        <v>1292850</v>
      </c>
      <c r="H199" s="78">
        <f t="shared" ca="1" si="46"/>
        <v>866970</v>
      </c>
      <c r="I199" s="78">
        <f t="shared" ca="1" si="47"/>
        <v>425880</v>
      </c>
      <c r="J199" s="78">
        <f t="shared" ca="1" si="48"/>
        <v>92329</v>
      </c>
      <c r="K199" s="78">
        <v>175000</v>
      </c>
      <c r="L199" s="78">
        <f t="shared" ca="1" si="49"/>
        <v>158551</v>
      </c>
      <c r="M199" s="78">
        <f t="shared" ca="1" si="50"/>
        <v>53907.340000000004</v>
      </c>
      <c r="N199" s="78">
        <f t="shared" ca="1" si="51"/>
        <v>104643.66</v>
      </c>
      <c r="O199" s="81">
        <f t="shared" ca="1" si="52"/>
        <v>279643.66000000003</v>
      </c>
      <c r="Q199" s="78">
        <v>-700000</v>
      </c>
      <c r="R199" s="78">
        <f t="shared" ca="1" si="53"/>
        <v>279643.66000000003</v>
      </c>
      <c r="S199" s="78">
        <f t="shared" ca="1" si="54"/>
        <v>279643.66000000003</v>
      </c>
      <c r="T199" s="78">
        <f t="shared" ca="1" si="54"/>
        <v>279643.66000000003</v>
      </c>
      <c r="U199" s="78">
        <f t="shared" ca="1" si="54"/>
        <v>279643.66000000003</v>
      </c>
      <c r="V199" s="91">
        <f t="shared" ca="1" si="55"/>
        <v>149375.48798921669</v>
      </c>
      <c r="W199" s="47">
        <f t="shared" ca="1" si="56"/>
        <v>1</v>
      </c>
    </row>
    <row r="200" spans="1:23" x14ac:dyDescent="0.25">
      <c r="A200" s="52">
        <v>179</v>
      </c>
      <c r="B200" s="57">
        <f t="shared" ca="1" si="41"/>
        <v>3040</v>
      </c>
      <c r="C200" s="78">
        <f t="shared" ca="1" si="42"/>
        <v>427</v>
      </c>
      <c r="D200" s="79">
        <f t="shared" ca="1" si="43"/>
        <v>285</v>
      </c>
      <c r="E200" s="81">
        <f t="shared" ca="1" si="44"/>
        <v>90191</v>
      </c>
      <c r="G200" s="88">
        <f t="shared" ca="1" si="45"/>
        <v>1298080</v>
      </c>
      <c r="H200" s="78">
        <f t="shared" ca="1" si="46"/>
        <v>866400</v>
      </c>
      <c r="I200" s="78">
        <f t="shared" ca="1" si="47"/>
        <v>431680</v>
      </c>
      <c r="J200" s="78">
        <f t="shared" ca="1" si="48"/>
        <v>90191</v>
      </c>
      <c r="K200" s="78">
        <v>175000</v>
      </c>
      <c r="L200" s="78">
        <f t="shared" ca="1" si="49"/>
        <v>166489</v>
      </c>
      <c r="M200" s="78">
        <f t="shared" ca="1" si="50"/>
        <v>56606.26</v>
      </c>
      <c r="N200" s="78">
        <f t="shared" ca="1" si="51"/>
        <v>109882.73999999999</v>
      </c>
      <c r="O200" s="81">
        <f t="shared" ca="1" si="52"/>
        <v>284882.74</v>
      </c>
      <c r="Q200" s="78">
        <v>-700000</v>
      </c>
      <c r="R200" s="78">
        <f t="shared" ca="1" si="53"/>
        <v>284882.74</v>
      </c>
      <c r="S200" s="78">
        <f t="shared" ca="1" si="54"/>
        <v>284882.74</v>
      </c>
      <c r="T200" s="78">
        <f t="shared" ca="1" si="54"/>
        <v>284882.74</v>
      </c>
      <c r="U200" s="78">
        <f t="shared" ca="1" si="54"/>
        <v>284882.74</v>
      </c>
      <c r="V200" s="91">
        <f t="shared" ca="1" si="55"/>
        <v>165288.40420414007</v>
      </c>
      <c r="W200" s="47">
        <f t="shared" ca="1" si="56"/>
        <v>1</v>
      </c>
    </row>
    <row r="201" spans="1:23" x14ac:dyDescent="0.25">
      <c r="A201" s="52">
        <v>180</v>
      </c>
      <c r="B201" s="57">
        <f t="shared" ca="1" si="41"/>
        <v>2367</v>
      </c>
      <c r="C201" s="78">
        <f t="shared" ca="1" si="42"/>
        <v>453</v>
      </c>
      <c r="D201" s="79">
        <f t="shared" ca="1" si="43"/>
        <v>285</v>
      </c>
      <c r="E201" s="81">
        <f t="shared" ca="1" si="44"/>
        <v>99916</v>
      </c>
      <c r="G201" s="88">
        <f t="shared" ca="1" si="45"/>
        <v>1072251</v>
      </c>
      <c r="H201" s="78">
        <f t="shared" ca="1" si="46"/>
        <v>674595</v>
      </c>
      <c r="I201" s="78">
        <f t="shared" ca="1" si="47"/>
        <v>397656</v>
      </c>
      <c r="J201" s="78">
        <f t="shared" ca="1" si="48"/>
        <v>99916</v>
      </c>
      <c r="K201" s="78">
        <v>175000</v>
      </c>
      <c r="L201" s="78">
        <f t="shared" ca="1" si="49"/>
        <v>122740</v>
      </c>
      <c r="M201" s="78">
        <f t="shared" ca="1" si="50"/>
        <v>41731.600000000006</v>
      </c>
      <c r="N201" s="78">
        <f t="shared" ca="1" si="51"/>
        <v>81008.399999999994</v>
      </c>
      <c r="O201" s="81">
        <f t="shared" ca="1" si="52"/>
        <v>256008.4</v>
      </c>
      <c r="Q201" s="78">
        <v>-700000</v>
      </c>
      <c r="R201" s="78">
        <f t="shared" ca="1" si="53"/>
        <v>256008.4</v>
      </c>
      <c r="S201" s="78">
        <f t="shared" ca="1" si="54"/>
        <v>256008.4</v>
      </c>
      <c r="T201" s="78">
        <f t="shared" ca="1" si="54"/>
        <v>256008.4</v>
      </c>
      <c r="U201" s="78">
        <f t="shared" ca="1" si="54"/>
        <v>256008.4</v>
      </c>
      <c r="V201" s="91">
        <f t="shared" ca="1" si="55"/>
        <v>77586.946470871335</v>
      </c>
      <c r="W201" s="47">
        <f t="shared" ca="1" si="56"/>
        <v>1</v>
      </c>
    </row>
    <row r="202" spans="1:23" x14ac:dyDescent="0.25">
      <c r="A202" s="52">
        <v>181</v>
      </c>
      <c r="B202" s="57">
        <f t="shared" ca="1" si="41"/>
        <v>3128</v>
      </c>
      <c r="C202" s="78">
        <f t="shared" ca="1" si="42"/>
        <v>433</v>
      </c>
      <c r="D202" s="79">
        <f t="shared" ca="1" si="43"/>
        <v>290</v>
      </c>
      <c r="E202" s="81">
        <f t="shared" ca="1" si="44"/>
        <v>117163</v>
      </c>
      <c r="G202" s="88">
        <f t="shared" ca="1" si="45"/>
        <v>1354424</v>
      </c>
      <c r="H202" s="78">
        <f t="shared" ca="1" si="46"/>
        <v>907120</v>
      </c>
      <c r="I202" s="78">
        <f t="shared" ca="1" si="47"/>
        <v>447304</v>
      </c>
      <c r="J202" s="78">
        <f t="shared" ca="1" si="48"/>
        <v>117163</v>
      </c>
      <c r="K202" s="78">
        <v>175000</v>
      </c>
      <c r="L202" s="78">
        <f t="shared" ca="1" si="49"/>
        <v>155141</v>
      </c>
      <c r="M202" s="78">
        <f t="shared" ca="1" si="50"/>
        <v>52747.94</v>
      </c>
      <c r="N202" s="78">
        <f t="shared" ca="1" si="51"/>
        <v>102393.06</v>
      </c>
      <c r="O202" s="81">
        <f t="shared" ca="1" si="52"/>
        <v>277393.06</v>
      </c>
      <c r="Q202" s="78">
        <v>-700000</v>
      </c>
      <c r="R202" s="78">
        <f t="shared" ca="1" si="53"/>
        <v>277393.06</v>
      </c>
      <c r="S202" s="78">
        <f t="shared" ca="1" si="54"/>
        <v>277393.06</v>
      </c>
      <c r="T202" s="78">
        <f t="shared" ca="1" si="54"/>
        <v>277393.06</v>
      </c>
      <c r="U202" s="78">
        <f t="shared" ca="1" si="54"/>
        <v>277393.06</v>
      </c>
      <c r="V202" s="91">
        <f t="shared" ca="1" si="55"/>
        <v>142539.62954969914</v>
      </c>
      <c r="W202" s="47">
        <f t="shared" ca="1" si="56"/>
        <v>1</v>
      </c>
    </row>
    <row r="203" spans="1:23" x14ac:dyDescent="0.25">
      <c r="A203" s="52">
        <v>182</v>
      </c>
      <c r="B203" s="57">
        <f t="shared" ca="1" si="41"/>
        <v>3007</v>
      </c>
      <c r="C203" s="78">
        <f t="shared" ca="1" si="42"/>
        <v>410</v>
      </c>
      <c r="D203" s="79">
        <f t="shared" ca="1" si="43"/>
        <v>289</v>
      </c>
      <c r="E203" s="81">
        <f t="shared" ca="1" si="44"/>
        <v>101023</v>
      </c>
      <c r="G203" s="88">
        <f t="shared" ca="1" si="45"/>
        <v>1232870</v>
      </c>
      <c r="H203" s="78">
        <f t="shared" ca="1" si="46"/>
        <v>869023</v>
      </c>
      <c r="I203" s="78">
        <f t="shared" ca="1" si="47"/>
        <v>363847</v>
      </c>
      <c r="J203" s="78">
        <f t="shared" ca="1" si="48"/>
        <v>101023</v>
      </c>
      <c r="K203" s="78">
        <v>175000</v>
      </c>
      <c r="L203" s="78">
        <f t="shared" ca="1" si="49"/>
        <v>87824</v>
      </c>
      <c r="M203" s="78">
        <f t="shared" ca="1" si="50"/>
        <v>29860.160000000003</v>
      </c>
      <c r="N203" s="78">
        <f t="shared" ca="1" si="51"/>
        <v>57963.839999999997</v>
      </c>
      <c r="O203" s="81">
        <f t="shared" ca="1" si="52"/>
        <v>232963.84</v>
      </c>
      <c r="Q203" s="78">
        <v>-700000</v>
      </c>
      <c r="R203" s="78">
        <f t="shared" ca="1" si="53"/>
        <v>232963.84</v>
      </c>
      <c r="S203" s="78">
        <f t="shared" ca="1" si="54"/>
        <v>232963.84</v>
      </c>
      <c r="T203" s="78">
        <f t="shared" ca="1" si="54"/>
        <v>232963.84</v>
      </c>
      <c r="U203" s="78">
        <f t="shared" ca="1" si="54"/>
        <v>232963.84</v>
      </c>
      <c r="V203" s="91">
        <f t="shared" ca="1" si="55"/>
        <v>7592.5672115783673</v>
      </c>
      <c r="W203" s="47">
        <f t="shared" ca="1" si="56"/>
        <v>1</v>
      </c>
    </row>
    <row r="204" spans="1:23" x14ac:dyDescent="0.25">
      <c r="A204" s="52">
        <v>183</v>
      </c>
      <c r="B204" s="57">
        <f t="shared" ca="1" si="41"/>
        <v>2740</v>
      </c>
      <c r="C204" s="78">
        <f t="shared" ca="1" si="42"/>
        <v>469</v>
      </c>
      <c r="D204" s="79">
        <f t="shared" ca="1" si="43"/>
        <v>282</v>
      </c>
      <c r="E204" s="81">
        <f t="shared" ca="1" si="44"/>
        <v>105838</v>
      </c>
      <c r="G204" s="88">
        <f t="shared" ca="1" si="45"/>
        <v>1285060</v>
      </c>
      <c r="H204" s="78">
        <f t="shared" ca="1" si="46"/>
        <v>772680</v>
      </c>
      <c r="I204" s="78">
        <f t="shared" ca="1" si="47"/>
        <v>512380</v>
      </c>
      <c r="J204" s="78">
        <f t="shared" ca="1" si="48"/>
        <v>105838</v>
      </c>
      <c r="K204" s="78">
        <v>175000</v>
      </c>
      <c r="L204" s="78">
        <f t="shared" ca="1" si="49"/>
        <v>231542</v>
      </c>
      <c r="M204" s="78">
        <f t="shared" ca="1" si="50"/>
        <v>78724.28</v>
      </c>
      <c r="N204" s="78">
        <f t="shared" ca="1" si="51"/>
        <v>152817.72</v>
      </c>
      <c r="O204" s="81">
        <f t="shared" ca="1" si="52"/>
        <v>327817.71999999997</v>
      </c>
      <c r="Q204" s="78">
        <v>-700000</v>
      </c>
      <c r="R204" s="78">
        <f t="shared" ca="1" si="53"/>
        <v>327817.71999999997</v>
      </c>
      <c r="S204" s="78">
        <f t="shared" ca="1" si="54"/>
        <v>327817.71999999997</v>
      </c>
      <c r="T204" s="78">
        <f t="shared" ca="1" si="54"/>
        <v>327817.71999999997</v>
      </c>
      <c r="U204" s="78">
        <f t="shared" ca="1" si="54"/>
        <v>327817.71999999997</v>
      </c>
      <c r="V204" s="91">
        <f t="shared" ca="1" si="55"/>
        <v>295696.93765455775</v>
      </c>
      <c r="W204" s="47">
        <f t="shared" ca="1" si="56"/>
        <v>1</v>
      </c>
    </row>
    <row r="205" spans="1:23" x14ac:dyDescent="0.25">
      <c r="A205" s="52">
        <v>184</v>
      </c>
      <c r="B205" s="57">
        <f t="shared" ca="1" si="41"/>
        <v>3004</v>
      </c>
      <c r="C205" s="78">
        <f t="shared" ca="1" si="42"/>
        <v>434</v>
      </c>
      <c r="D205" s="79">
        <f t="shared" ca="1" si="43"/>
        <v>296</v>
      </c>
      <c r="E205" s="81">
        <f t="shared" ca="1" si="44"/>
        <v>116915</v>
      </c>
      <c r="G205" s="88">
        <f t="shared" ca="1" si="45"/>
        <v>1303736</v>
      </c>
      <c r="H205" s="78">
        <f t="shared" ca="1" si="46"/>
        <v>889184</v>
      </c>
      <c r="I205" s="78">
        <f t="shared" ca="1" si="47"/>
        <v>414552</v>
      </c>
      <c r="J205" s="78">
        <f t="shared" ca="1" si="48"/>
        <v>116915</v>
      </c>
      <c r="K205" s="78">
        <v>175000</v>
      </c>
      <c r="L205" s="78">
        <f t="shared" ca="1" si="49"/>
        <v>122637</v>
      </c>
      <c r="M205" s="78">
        <f t="shared" ca="1" si="50"/>
        <v>41696.58</v>
      </c>
      <c r="N205" s="78">
        <f t="shared" ca="1" si="51"/>
        <v>80940.42</v>
      </c>
      <c r="O205" s="81">
        <f t="shared" ca="1" si="52"/>
        <v>255940.41999999998</v>
      </c>
      <c r="Q205" s="78">
        <v>-700000</v>
      </c>
      <c r="R205" s="78">
        <f t="shared" ca="1" si="53"/>
        <v>255940.41999999998</v>
      </c>
      <c r="S205" s="78">
        <f t="shared" ca="1" si="54"/>
        <v>255940.41999999998</v>
      </c>
      <c r="T205" s="78">
        <f t="shared" ca="1" si="54"/>
        <v>255940.41999999998</v>
      </c>
      <c r="U205" s="78">
        <f t="shared" ca="1" si="54"/>
        <v>255940.41999999998</v>
      </c>
      <c r="V205" s="91">
        <f t="shared" ca="1" si="55"/>
        <v>77380.467462287634</v>
      </c>
      <c r="W205" s="47">
        <f t="shared" ca="1" si="56"/>
        <v>1</v>
      </c>
    </row>
    <row r="206" spans="1:23" x14ac:dyDescent="0.25">
      <c r="A206" s="52">
        <v>185</v>
      </c>
      <c r="B206" s="57">
        <f t="shared" ca="1" si="41"/>
        <v>2481</v>
      </c>
      <c r="C206" s="78">
        <f t="shared" ca="1" si="42"/>
        <v>445</v>
      </c>
      <c r="D206" s="79">
        <f t="shared" ca="1" si="43"/>
        <v>291</v>
      </c>
      <c r="E206" s="81">
        <f t="shared" ca="1" si="44"/>
        <v>96748</v>
      </c>
      <c r="G206" s="88">
        <f t="shared" ca="1" si="45"/>
        <v>1104045</v>
      </c>
      <c r="H206" s="78">
        <f t="shared" ca="1" si="46"/>
        <v>721971</v>
      </c>
      <c r="I206" s="78">
        <f t="shared" ca="1" si="47"/>
        <v>382074</v>
      </c>
      <c r="J206" s="78">
        <f t="shared" ca="1" si="48"/>
        <v>96748</v>
      </c>
      <c r="K206" s="78">
        <v>175000</v>
      </c>
      <c r="L206" s="78">
        <f t="shared" ca="1" si="49"/>
        <v>110326</v>
      </c>
      <c r="M206" s="78">
        <f t="shared" ca="1" si="50"/>
        <v>37510.840000000004</v>
      </c>
      <c r="N206" s="78">
        <f t="shared" ca="1" si="51"/>
        <v>72815.16</v>
      </c>
      <c r="O206" s="81">
        <f t="shared" ca="1" si="52"/>
        <v>247815.16</v>
      </c>
      <c r="Q206" s="78">
        <v>-700000</v>
      </c>
      <c r="R206" s="78">
        <f t="shared" ca="1" si="53"/>
        <v>247815.16</v>
      </c>
      <c r="S206" s="78">
        <f t="shared" ca="1" si="54"/>
        <v>247815.16</v>
      </c>
      <c r="T206" s="78">
        <f t="shared" ca="1" si="54"/>
        <v>247815.16</v>
      </c>
      <c r="U206" s="78">
        <f t="shared" ca="1" si="54"/>
        <v>247815.16</v>
      </c>
      <c r="V206" s="91">
        <f t="shared" ca="1" si="55"/>
        <v>52701.214310118114</v>
      </c>
      <c r="W206" s="47">
        <f t="shared" ca="1" si="56"/>
        <v>1</v>
      </c>
    </row>
    <row r="207" spans="1:23" x14ac:dyDescent="0.25">
      <c r="A207" s="52">
        <v>186</v>
      </c>
      <c r="B207" s="57">
        <f t="shared" ca="1" si="41"/>
        <v>2375</v>
      </c>
      <c r="C207" s="78">
        <f t="shared" ca="1" si="42"/>
        <v>432</v>
      </c>
      <c r="D207" s="79">
        <f t="shared" ca="1" si="43"/>
        <v>290</v>
      </c>
      <c r="E207" s="81">
        <f t="shared" ca="1" si="44"/>
        <v>94092</v>
      </c>
      <c r="G207" s="88">
        <f t="shared" ca="1" si="45"/>
        <v>1026000</v>
      </c>
      <c r="H207" s="78">
        <f t="shared" ca="1" si="46"/>
        <v>688750</v>
      </c>
      <c r="I207" s="78">
        <f t="shared" ca="1" si="47"/>
        <v>337250</v>
      </c>
      <c r="J207" s="78">
        <f t="shared" ca="1" si="48"/>
        <v>94092</v>
      </c>
      <c r="K207" s="78">
        <v>175000</v>
      </c>
      <c r="L207" s="78">
        <f t="shared" ca="1" si="49"/>
        <v>68158</v>
      </c>
      <c r="M207" s="78">
        <f t="shared" ca="1" si="50"/>
        <v>23173.72</v>
      </c>
      <c r="N207" s="78">
        <f t="shared" ca="1" si="51"/>
        <v>44984.28</v>
      </c>
      <c r="O207" s="81">
        <f t="shared" ca="1" si="52"/>
        <v>219984.28</v>
      </c>
      <c r="Q207" s="78">
        <v>-700000</v>
      </c>
      <c r="R207" s="78">
        <f t="shared" ca="1" si="53"/>
        <v>219984.28</v>
      </c>
      <c r="S207" s="78">
        <f t="shared" ca="1" si="54"/>
        <v>219984.28</v>
      </c>
      <c r="T207" s="78">
        <f t="shared" ca="1" si="54"/>
        <v>219984.28</v>
      </c>
      <c r="U207" s="78">
        <f t="shared" ca="1" si="54"/>
        <v>219984.28</v>
      </c>
      <c r="V207" s="91">
        <f t="shared" ca="1" si="55"/>
        <v>-31830.890873919823</v>
      </c>
      <c r="W207" s="47">
        <f t="shared" ca="1" si="56"/>
        <v>0</v>
      </c>
    </row>
    <row r="208" spans="1:23" x14ac:dyDescent="0.25">
      <c r="A208" s="52">
        <v>187</v>
      </c>
      <c r="B208" s="57">
        <f t="shared" ca="1" si="41"/>
        <v>2875</v>
      </c>
      <c r="C208" s="78">
        <f t="shared" ca="1" si="42"/>
        <v>432</v>
      </c>
      <c r="D208" s="79">
        <f t="shared" ca="1" si="43"/>
        <v>288</v>
      </c>
      <c r="E208" s="81">
        <f t="shared" ca="1" si="44"/>
        <v>108229</v>
      </c>
      <c r="G208" s="88">
        <f t="shared" ca="1" si="45"/>
        <v>1242000</v>
      </c>
      <c r="H208" s="78">
        <f t="shared" ca="1" si="46"/>
        <v>828000</v>
      </c>
      <c r="I208" s="78">
        <f t="shared" ca="1" si="47"/>
        <v>414000</v>
      </c>
      <c r="J208" s="78">
        <f t="shared" ca="1" si="48"/>
        <v>108229</v>
      </c>
      <c r="K208" s="78">
        <v>175000</v>
      </c>
      <c r="L208" s="78">
        <f t="shared" ca="1" si="49"/>
        <v>130771</v>
      </c>
      <c r="M208" s="78">
        <f t="shared" ca="1" si="50"/>
        <v>44462.140000000007</v>
      </c>
      <c r="N208" s="78">
        <f t="shared" ca="1" si="51"/>
        <v>86308.859999999986</v>
      </c>
      <c r="O208" s="81">
        <f t="shared" ca="1" si="52"/>
        <v>261308.86</v>
      </c>
      <c r="Q208" s="78">
        <v>-700000</v>
      </c>
      <c r="R208" s="78">
        <f t="shared" ca="1" si="53"/>
        <v>261308.86</v>
      </c>
      <c r="S208" s="78">
        <f t="shared" ca="1" si="54"/>
        <v>261308.86</v>
      </c>
      <c r="T208" s="78">
        <f t="shared" ca="1" si="54"/>
        <v>261308.86</v>
      </c>
      <c r="U208" s="78">
        <f t="shared" ca="1" si="54"/>
        <v>261308.86</v>
      </c>
      <c r="V208" s="91">
        <f t="shared" ca="1" si="55"/>
        <v>93686.295188690769</v>
      </c>
      <c r="W208" s="47">
        <f t="shared" ca="1" si="56"/>
        <v>1</v>
      </c>
    </row>
    <row r="209" spans="1:23" x14ac:dyDescent="0.25">
      <c r="A209" s="52">
        <v>188</v>
      </c>
      <c r="B209" s="57">
        <f t="shared" ca="1" si="41"/>
        <v>2389</v>
      </c>
      <c r="C209" s="78">
        <f t="shared" ca="1" si="42"/>
        <v>429</v>
      </c>
      <c r="D209" s="79">
        <f t="shared" ca="1" si="43"/>
        <v>299</v>
      </c>
      <c r="E209" s="81">
        <f t="shared" ca="1" si="44"/>
        <v>93700</v>
      </c>
      <c r="G209" s="88">
        <f t="shared" ca="1" si="45"/>
        <v>1024881</v>
      </c>
      <c r="H209" s="78">
        <f t="shared" ca="1" si="46"/>
        <v>714311</v>
      </c>
      <c r="I209" s="78">
        <f t="shared" ca="1" si="47"/>
        <v>310570</v>
      </c>
      <c r="J209" s="78">
        <f t="shared" ca="1" si="48"/>
        <v>93700</v>
      </c>
      <c r="K209" s="78">
        <v>175000</v>
      </c>
      <c r="L209" s="78">
        <f t="shared" ca="1" si="49"/>
        <v>41870</v>
      </c>
      <c r="M209" s="78">
        <f t="shared" ca="1" si="50"/>
        <v>14235.800000000001</v>
      </c>
      <c r="N209" s="78">
        <f t="shared" ca="1" si="51"/>
        <v>27634.199999999997</v>
      </c>
      <c r="O209" s="81">
        <f t="shared" ca="1" si="52"/>
        <v>202634.2</v>
      </c>
      <c r="Q209" s="78">
        <v>-700000</v>
      </c>
      <c r="R209" s="78">
        <f t="shared" ca="1" si="53"/>
        <v>202634.2</v>
      </c>
      <c r="S209" s="78">
        <f t="shared" ca="1" si="54"/>
        <v>202634.2</v>
      </c>
      <c r="T209" s="78">
        <f t="shared" ca="1" si="54"/>
        <v>202634.2</v>
      </c>
      <c r="U209" s="78">
        <f t="shared" ca="1" si="54"/>
        <v>202634.2</v>
      </c>
      <c r="V209" s="91">
        <f t="shared" ca="1" si="55"/>
        <v>-84529.145025835722</v>
      </c>
      <c r="W209" s="47">
        <f t="shared" ca="1" si="56"/>
        <v>0</v>
      </c>
    </row>
    <row r="210" spans="1:23" x14ac:dyDescent="0.25">
      <c r="A210" s="52">
        <v>189</v>
      </c>
      <c r="B210" s="57">
        <f t="shared" ca="1" si="41"/>
        <v>3002</v>
      </c>
      <c r="C210" s="78">
        <f t="shared" ca="1" si="42"/>
        <v>444</v>
      </c>
      <c r="D210" s="79">
        <f t="shared" ca="1" si="43"/>
        <v>295</v>
      </c>
      <c r="E210" s="81">
        <f t="shared" ca="1" si="44"/>
        <v>118441</v>
      </c>
      <c r="G210" s="88">
        <f t="shared" ca="1" si="45"/>
        <v>1332888</v>
      </c>
      <c r="H210" s="78">
        <f t="shared" ca="1" si="46"/>
        <v>885590</v>
      </c>
      <c r="I210" s="78">
        <f t="shared" ca="1" si="47"/>
        <v>447298</v>
      </c>
      <c r="J210" s="78">
        <f t="shared" ca="1" si="48"/>
        <v>118441</v>
      </c>
      <c r="K210" s="78">
        <v>175000</v>
      </c>
      <c r="L210" s="78">
        <f t="shared" ca="1" si="49"/>
        <v>153857</v>
      </c>
      <c r="M210" s="78">
        <f t="shared" ca="1" si="50"/>
        <v>52311.380000000005</v>
      </c>
      <c r="N210" s="78">
        <f t="shared" ca="1" si="51"/>
        <v>101545.62</v>
      </c>
      <c r="O210" s="81">
        <f t="shared" ca="1" si="52"/>
        <v>276545.62</v>
      </c>
      <c r="Q210" s="78">
        <v>-700000</v>
      </c>
      <c r="R210" s="78">
        <f t="shared" ca="1" si="53"/>
        <v>276545.62</v>
      </c>
      <c r="S210" s="78">
        <f t="shared" ca="1" si="54"/>
        <v>276545.62</v>
      </c>
      <c r="T210" s="78">
        <f t="shared" ca="1" si="54"/>
        <v>276545.62</v>
      </c>
      <c r="U210" s="78">
        <f t="shared" ca="1" si="54"/>
        <v>276545.62</v>
      </c>
      <c r="V210" s="91">
        <f t="shared" ca="1" si="55"/>
        <v>139965.65821939404</v>
      </c>
      <c r="W210" s="47">
        <f t="shared" ca="1" si="56"/>
        <v>1</v>
      </c>
    </row>
    <row r="211" spans="1:23" x14ac:dyDescent="0.25">
      <c r="A211" s="52">
        <v>190</v>
      </c>
      <c r="B211" s="57">
        <f t="shared" ca="1" si="41"/>
        <v>2583</v>
      </c>
      <c r="C211" s="78">
        <f t="shared" ca="1" si="42"/>
        <v>445</v>
      </c>
      <c r="D211" s="79">
        <f t="shared" ca="1" si="43"/>
        <v>280</v>
      </c>
      <c r="E211" s="81">
        <f t="shared" ca="1" si="44"/>
        <v>114285</v>
      </c>
      <c r="G211" s="88">
        <f t="shared" ca="1" si="45"/>
        <v>1149435</v>
      </c>
      <c r="H211" s="78">
        <f t="shared" ca="1" si="46"/>
        <v>723240</v>
      </c>
      <c r="I211" s="78">
        <f t="shared" ca="1" si="47"/>
        <v>426195</v>
      </c>
      <c r="J211" s="78">
        <f t="shared" ca="1" si="48"/>
        <v>114285</v>
      </c>
      <c r="K211" s="78">
        <v>175000</v>
      </c>
      <c r="L211" s="78">
        <f t="shared" ca="1" si="49"/>
        <v>136910</v>
      </c>
      <c r="M211" s="78">
        <f t="shared" ca="1" si="50"/>
        <v>46549.4</v>
      </c>
      <c r="N211" s="78">
        <f t="shared" ca="1" si="51"/>
        <v>90360.6</v>
      </c>
      <c r="O211" s="81">
        <f t="shared" ca="1" si="52"/>
        <v>265360.59999999998</v>
      </c>
      <c r="Q211" s="78">
        <v>-700000</v>
      </c>
      <c r="R211" s="78">
        <f t="shared" ca="1" si="53"/>
        <v>265360.59999999998</v>
      </c>
      <c r="S211" s="78">
        <f t="shared" ca="1" si="54"/>
        <v>265360.59999999998</v>
      </c>
      <c r="T211" s="78">
        <f t="shared" ca="1" si="54"/>
        <v>265360.59999999998</v>
      </c>
      <c r="U211" s="78">
        <f t="shared" ca="1" si="54"/>
        <v>265360.59999999998</v>
      </c>
      <c r="V211" s="91">
        <f t="shared" ca="1" si="55"/>
        <v>105992.84503039077</v>
      </c>
      <c r="W211" s="47">
        <f t="shared" ca="1" si="56"/>
        <v>1</v>
      </c>
    </row>
    <row r="212" spans="1:23" x14ac:dyDescent="0.25">
      <c r="A212" s="52">
        <v>191</v>
      </c>
      <c r="B212" s="57">
        <f t="shared" ca="1" si="41"/>
        <v>3006</v>
      </c>
      <c r="C212" s="78">
        <f t="shared" ca="1" si="42"/>
        <v>466</v>
      </c>
      <c r="D212" s="79">
        <f t="shared" ca="1" si="43"/>
        <v>294</v>
      </c>
      <c r="E212" s="81">
        <f t="shared" ca="1" si="44"/>
        <v>117466</v>
      </c>
      <c r="G212" s="88">
        <f t="shared" ca="1" si="45"/>
        <v>1400796</v>
      </c>
      <c r="H212" s="78">
        <f t="shared" ca="1" si="46"/>
        <v>883764</v>
      </c>
      <c r="I212" s="78">
        <f t="shared" ca="1" si="47"/>
        <v>517032</v>
      </c>
      <c r="J212" s="78">
        <f t="shared" ca="1" si="48"/>
        <v>117466</v>
      </c>
      <c r="K212" s="78">
        <v>175000</v>
      </c>
      <c r="L212" s="78">
        <f t="shared" ca="1" si="49"/>
        <v>224566</v>
      </c>
      <c r="M212" s="78">
        <f t="shared" ca="1" si="50"/>
        <v>76352.44</v>
      </c>
      <c r="N212" s="78">
        <f t="shared" ca="1" si="51"/>
        <v>148213.56</v>
      </c>
      <c r="O212" s="81">
        <f t="shared" ca="1" si="52"/>
        <v>323213.56</v>
      </c>
      <c r="Q212" s="78">
        <v>-700000</v>
      </c>
      <c r="R212" s="78">
        <f t="shared" ca="1" si="53"/>
        <v>323213.56</v>
      </c>
      <c r="S212" s="78">
        <f t="shared" ca="1" si="54"/>
        <v>323213.56</v>
      </c>
      <c r="T212" s="78">
        <f t="shared" ca="1" si="54"/>
        <v>323213.56</v>
      </c>
      <c r="U212" s="78">
        <f t="shared" ca="1" si="54"/>
        <v>323213.56</v>
      </c>
      <c r="V212" s="91">
        <f t="shared" ca="1" si="55"/>
        <v>281712.49528679438</v>
      </c>
      <c r="W212" s="47">
        <f t="shared" ca="1" si="56"/>
        <v>1</v>
      </c>
    </row>
    <row r="213" spans="1:23" x14ac:dyDescent="0.25">
      <c r="A213" s="52">
        <v>192</v>
      </c>
      <c r="B213" s="57">
        <f t="shared" ca="1" si="41"/>
        <v>2268</v>
      </c>
      <c r="C213" s="78">
        <f t="shared" ca="1" si="42"/>
        <v>411</v>
      </c>
      <c r="D213" s="79">
        <f t="shared" ca="1" si="43"/>
        <v>283</v>
      </c>
      <c r="E213" s="81">
        <f t="shared" ca="1" si="44"/>
        <v>102201</v>
      </c>
      <c r="G213" s="88">
        <f t="shared" ca="1" si="45"/>
        <v>932148</v>
      </c>
      <c r="H213" s="78">
        <f t="shared" ca="1" si="46"/>
        <v>641844</v>
      </c>
      <c r="I213" s="78">
        <f t="shared" ca="1" si="47"/>
        <v>290304</v>
      </c>
      <c r="J213" s="78">
        <f t="shared" ca="1" si="48"/>
        <v>102201</v>
      </c>
      <c r="K213" s="78">
        <v>175000</v>
      </c>
      <c r="L213" s="78">
        <f t="shared" ca="1" si="49"/>
        <v>13103</v>
      </c>
      <c r="M213" s="78">
        <f t="shared" ca="1" si="50"/>
        <v>4455.0200000000004</v>
      </c>
      <c r="N213" s="78">
        <f t="shared" ca="1" si="51"/>
        <v>8647.98</v>
      </c>
      <c r="O213" s="81">
        <f t="shared" ca="1" si="52"/>
        <v>183647.98</v>
      </c>
      <c r="Q213" s="78">
        <v>-700000</v>
      </c>
      <c r="R213" s="78">
        <f t="shared" ca="1" si="53"/>
        <v>183647.98</v>
      </c>
      <c r="S213" s="78">
        <f t="shared" ca="1" si="54"/>
        <v>183647.98</v>
      </c>
      <c r="T213" s="78">
        <f t="shared" ca="1" si="54"/>
        <v>183647.98</v>
      </c>
      <c r="U213" s="78">
        <f t="shared" ca="1" si="54"/>
        <v>183647.98</v>
      </c>
      <c r="V213" s="91">
        <f t="shared" ca="1" si="55"/>
        <v>-142196.92793774093</v>
      </c>
      <c r="W213" s="47">
        <f t="shared" ca="1" si="56"/>
        <v>0</v>
      </c>
    </row>
    <row r="214" spans="1:23" x14ac:dyDescent="0.25">
      <c r="A214" s="52">
        <v>193</v>
      </c>
      <c r="B214" s="57">
        <f t="shared" ca="1" si="41"/>
        <v>2931</v>
      </c>
      <c r="C214" s="78">
        <f t="shared" ca="1" si="42"/>
        <v>423</v>
      </c>
      <c r="D214" s="79">
        <f t="shared" ca="1" si="43"/>
        <v>288</v>
      </c>
      <c r="E214" s="81">
        <f t="shared" ca="1" si="44"/>
        <v>103420</v>
      </c>
      <c r="G214" s="88">
        <f t="shared" ca="1" si="45"/>
        <v>1239813</v>
      </c>
      <c r="H214" s="78">
        <f t="shared" ca="1" si="46"/>
        <v>844128</v>
      </c>
      <c r="I214" s="78">
        <f t="shared" ca="1" si="47"/>
        <v>395685</v>
      </c>
      <c r="J214" s="78">
        <f t="shared" ca="1" si="48"/>
        <v>103420</v>
      </c>
      <c r="K214" s="78">
        <v>175000</v>
      </c>
      <c r="L214" s="78">
        <f t="shared" ca="1" si="49"/>
        <v>117265</v>
      </c>
      <c r="M214" s="78">
        <f t="shared" ca="1" si="50"/>
        <v>39870.100000000006</v>
      </c>
      <c r="N214" s="78">
        <f t="shared" ca="1" si="51"/>
        <v>77394.899999999994</v>
      </c>
      <c r="O214" s="81">
        <f t="shared" ca="1" si="52"/>
        <v>252394.9</v>
      </c>
      <c r="Q214" s="78">
        <v>-700000</v>
      </c>
      <c r="R214" s="78">
        <f t="shared" ca="1" si="53"/>
        <v>252394.9</v>
      </c>
      <c r="S214" s="78">
        <f t="shared" ca="1" si="54"/>
        <v>252394.9</v>
      </c>
      <c r="T214" s="78">
        <f t="shared" ca="1" si="54"/>
        <v>252394.9</v>
      </c>
      <c r="U214" s="78">
        <f t="shared" ca="1" si="54"/>
        <v>252394.9</v>
      </c>
      <c r="V214" s="91">
        <f t="shared" ca="1" si="55"/>
        <v>66611.484606836806</v>
      </c>
      <c r="W214" s="47">
        <f t="shared" ca="1" si="56"/>
        <v>1</v>
      </c>
    </row>
    <row r="215" spans="1:23" x14ac:dyDescent="0.25">
      <c r="A215" s="52">
        <v>194</v>
      </c>
      <c r="B215" s="57">
        <f t="shared" ref="B215:B278" ca="1" si="57">RANDBETWEEN(2200,3200)</f>
        <v>2879</v>
      </c>
      <c r="C215" s="78">
        <f t="shared" ref="C215:C278" ca="1" si="58">RANDBETWEEN(410,470)</f>
        <v>455</v>
      </c>
      <c r="D215" s="79">
        <f t="shared" ref="D215:D278" ca="1" si="59">RANDBETWEEN(270,300)</f>
        <v>299</v>
      </c>
      <c r="E215" s="81">
        <f t="shared" ref="E215:E278" ca="1" si="60">RANDBETWEEN(90000,120000)</f>
        <v>103416</v>
      </c>
      <c r="G215" s="88">
        <f t="shared" ref="G215:G278" ca="1" si="61">B215*C215</f>
        <v>1309945</v>
      </c>
      <c r="H215" s="78">
        <f t="shared" ref="H215:H278" ca="1" si="62">B215*D215</f>
        <v>860821</v>
      </c>
      <c r="I215" s="78">
        <f t="shared" ref="I215:I278" ca="1" si="63">G215-H215</f>
        <v>449124</v>
      </c>
      <c r="J215" s="78">
        <f t="shared" ref="J215:J278" ca="1" si="64">E215</f>
        <v>103416</v>
      </c>
      <c r="K215" s="78">
        <v>175000</v>
      </c>
      <c r="L215" s="78">
        <f t="shared" ref="L215:L278" ca="1" si="65">I215-J215-K215</f>
        <v>170708</v>
      </c>
      <c r="M215" s="78">
        <f t="shared" ref="M215:M278" ca="1" si="66">L215*0.34</f>
        <v>58040.72</v>
      </c>
      <c r="N215" s="78">
        <f t="shared" ref="N215:N278" ca="1" si="67">L215-M215</f>
        <v>112667.28</v>
      </c>
      <c r="O215" s="81">
        <f t="shared" ref="O215:O278" ca="1" si="68">N215+K215</f>
        <v>287667.28000000003</v>
      </c>
      <c r="Q215" s="78">
        <v>-700000</v>
      </c>
      <c r="R215" s="78">
        <f t="shared" ref="R215:R278" ca="1" si="69">O215</f>
        <v>287667.28000000003</v>
      </c>
      <c r="S215" s="78">
        <f t="shared" ref="S215:U278" ca="1" si="70">R215</f>
        <v>287667.28000000003</v>
      </c>
      <c r="T215" s="78">
        <f t="shared" ca="1" si="70"/>
        <v>287667.28000000003</v>
      </c>
      <c r="U215" s="78">
        <f t="shared" ca="1" si="70"/>
        <v>287667.28000000003</v>
      </c>
      <c r="V215" s="91">
        <f t="shared" ref="V215:V278" ca="1" si="71">Q215+NPV(0.12,R215:U215)</f>
        <v>173746.02495379501</v>
      </c>
      <c r="W215" s="47">
        <f t="shared" ref="W215:W278" ca="1" si="72">IF(V215&gt;=0,1,0)</f>
        <v>1</v>
      </c>
    </row>
    <row r="216" spans="1:23" x14ac:dyDescent="0.25">
      <c r="A216" s="52">
        <v>195</v>
      </c>
      <c r="B216" s="57">
        <f t="shared" ca="1" si="57"/>
        <v>3177</v>
      </c>
      <c r="C216" s="78">
        <f t="shared" ca="1" si="58"/>
        <v>438</v>
      </c>
      <c r="D216" s="79">
        <f t="shared" ca="1" si="59"/>
        <v>273</v>
      </c>
      <c r="E216" s="81">
        <f t="shared" ca="1" si="60"/>
        <v>116591</v>
      </c>
      <c r="G216" s="88">
        <f t="shared" ca="1" si="61"/>
        <v>1391526</v>
      </c>
      <c r="H216" s="78">
        <f t="shared" ca="1" si="62"/>
        <v>867321</v>
      </c>
      <c r="I216" s="78">
        <f t="shared" ca="1" si="63"/>
        <v>524205</v>
      </c>
      <c r="J216" s="78">
        <f t="shared" ca="1" si="64"/>
        <v>116591</v>
      </c>
      <c r="K216" s="78">
        <v>175000</v>
      </c>
      <c r="L216" s="78">
        <f t="shared" ca="1" si="65"/>
        <v>232614</v>
      </c>
      <c r="M216" s="78">
        <f t="shared" ca="1" si="66"/>
        <v>79088.760000000009</v>
      </c>
      <c r="N216" s="78">
        <f t="shared" ca="1" si="67"/>
        <v>153525.24</v>
      </c>
      <c r="O216" s="81">
        <f t="shared" ca="1" si="68"/>
        <v>328525.24</v>
      </c>
      <c r="Q216" s="78">
        <v>-700000</v>
      </c>
      <c r="R216" s="78">
        <f t="shared" ca="1" si="69"/>
        <v>328525.24</v>
      </c>
      <c r="S216" s="78">
        <f t="shared" ca="1" si="70"/>
        <v>328525.24</v>
      </c>
      <c r="T216" s="78">
        <f t="shared" ca="1" si="70"/>
        <v>328525.24</v>
      </c>
      <c r="U216" s="78">
        <f t="shared" ca="1" si="70"/>
        <v>328525.24</v>
      </c>
      <c r="V216" s="91">
        <f t="shared" ca="1" si="71"/>
        <v>297845.92306428275</v>
      </c>
      <c r="W216" s="47">
        <f t="shared" ca="1" si="72"/>
        <v>1</v>
      </c>
    </row>
    <row r="217" spans="1:23" x14ac:dyDescent="0.25">
      <c r="A217" s="52">
        <v>196</v>
      </c>
      <c r="B217" s="57">
        <f t="shared" ca="1" si="57"/>
        <v>2643</v>
      </c>
      <c r="C217" s="78">
        <f t="shared" ca="1" si="58"/>
        <v>438</v>
      </c>
      <c r="D217" s="79">
        <f t="shared" ca="1" si="59"/>
        <v>280</v>
      </c>
      <c r="E217" s="81">
        <f t="shared" ca="1" si="60"/>
        <v>105124</v>
      </c>
      <c r="G217" s="88">
        <f t="shared" ca="1" si="61"/>
        <v>1157634</v>
      </c>
      <c r="H217" s="78">
        <f t="shared" ca="1" si="62"/>
        <v>740040</v>
      </c>
      <c r="I217" s="78">
        <f t="shared" ca="1" si="63"/>
        <v>417594</v>
      </c>
      <c r="J217" s="78">
        <f t="shared" ca="1" si="64"/>
        <v>105124</v>
      </c>
      <c r="K217" s="78">
        <v>175000</v>
      </c>
      <c r="L217" s="78">
        <f t="shared" ca="1" si="65"/>
        <v>137470</v>
      </c>
      <c r="M217" s="78">
        <f t="shared" ca="1" si="66"/>
        <v>46739.8</v>
      </c>
      <c r="N217" s="78">
        <f t="shared" ca="1" si="67"/>
        <v>90730.2</v>
      </c>
      <c r="O217" s="81">
        <f t="shared" ca="1" si="68"/>
        <v>265730.2</v>
      </c>
      <c r="Q217" s="78">
        <v>-700000</v>
      </c>
      <c r="R217" s="78">
        <f t="shared" ca="1" si="69"/>
        <v>265730.2</v>
      </c>
      <c r="S217" s="78">
        <f t="shared" ca="1" si="70"/>
        <v>265730.2</v>
      </c>
      <c r="T217" s="78">
        <f t="shared" ca="1" si="70"/>
        <v>265730.2</v>
      </c>
      <c r="U217" s="78">
        <f t="shared" ca="1" si="70"/>
        <v>265730.2</v>
      </c>
      <c r="V217" s="91">
        <f t="shared" ca="1" si="71"/>
        <v>107115.44934890396</v>
      </c>
      <c r="W217" s="47">
        <f t="shared" ca="1" si="72"/>
        <v>1</v>
      </c>
    </row>
    <row r="218" spans="1:23" x14ac:dyDescent="0.25">
      <c r="A218" s="52">
        <v>197</v>
      </c>
      <c r="B218" s="57">
        <f t="shared" ca="1" si="57"/>
        <v>2254</v>
      </c>
      <c r="C218" s="78">
        <f t="shared" ca="1" si="58"/>
        <v>465</v>
      </c>
      <c r="D218" s="79">
        <f t="shared" ca="1" si="59"/>
        <v>292</v>
      </c>
      <c r="E218" s="81">
        <f t="shared" ca="1" si="60"/>
        <v>114981</v>
      </c>
      <c r="G218" s="88">
        <f t="shared" ca="1" si="61"/>
        <v>1048110</v>
      </c>
      <c r="H218" s="78">
        <f t="shared" ca="1" si="62"/>
        <v>658168</v>
      </c>
      <c r="I218" s="78">
        <f t="shared" ca="1" si="63"/>
        <v>389942</v>
      </c>
      <c r="J218" s="78">
        <f t="shared" ca="1" si="64"/>
        <v>114981</v>
      </c>
      <c r="K218" s="78">
        <v>175000</v>
      </c>
      <c r="L218" s="78">
        <f t="shared" ca="1" si="65"/>
        <v>99961</v>
      </c>
      <c r="M218" s="78">
        <f t="shared" ca="1" si="66"/>
        <v>33986.740000000005</v>
      </c>
      <c r="N218" s="78">
        <f t="shared" ca="1" si="67"/>
        <v>65974.259999999995</v>
      </c>
      <c r="O218" s="81">
        <f t="shared" ca="1" si="68"/>
        <v>240974.26</v>
      </c>
      <c r="Q218" s="78">
        <v>-700000</v>
      </c>
      <c r="R218" s="78">
        <f t="shared" ca="1" si="69"/>
        <v>240974.26</v>
      </c>
      <c r="S218" s="78">
        <f t="shared" ca="1" si="70"/>
        <v>240974.26</v>
      </c>
      <c r="T218" s="78">
        <f t="shared" ca="1" si="70"/>
        <v>240974.26</v>
      </c>
      <c r="U218" s="78">
        <f t="shared" ca="1" si="70"/>
        <v>240974.26</v>
      </c>
      <c r="V218" s="91">
        <f t="shared" ca="1" si="71"/>
        <v>31923.011164781405</v>
      </c>
      <c r="W218" s="47">
        <f t="shared" ca="1" si="72"/>
        <v>1</v>
      </c>
    </row>
    <row r="219" spans="1:23" x14ac:dyDescent="0.25">
      <c r="A219" s="52">
        <v>198</v>
      </c>
      <c r="B219" s="57">
        <f t="shared" ca="1" si="57"/>
        <v>2813</v>
      </c>
      <c r="C219" s="78">
        <f t="shared" ca="1" si="58"/>
        <v>433</v>
      </c>
      <c r="D219" s="79">
        <f t="shared" ca="1" si="59"/>
        <v>285</v>
      </c>
      <c r="E219" s="81">
        <f t="shared" ca="1" si="60"/>
        <v>91317</v>
      </c>
      <c r="G219" s="88">
        <f t="shared" ca="1" si="61"/>
        <v>1218029</v>
      </c>
      <c r="H219" s="78">
        <f t="shared" ca="1" si="62"/>
        <v>801705</v>
      </c>
      <c r="I219" s="78">
        <f t="shared" ca="1" si="63"/>
        <v>416324</v>
      </c>
      <c r="J219" s="78">
        <f t="shared" ca="1" si="64"/>
        <v>91317</v>
      </c>
      <c r="K219" s="78">
        <v>175000</v>
      </c>
      <c r="L219" s="78">
        <f t="shared" ca="1" si="65"/>
        <v>150007</v>
      </c>
      <c r="M219" s="78">
        <f t="shared" ca="1" si="66"/>
        <v>51002.380000000005</v>
      </c>
      <c r="N219" s="78">
        <f t="shared" ca="1" si="67"/>
        <v>99004.62</v>
      </c>
      <c r="O219" s="81">
        <f t="shared" ca="1" si="68"/>
        <v>274004.62</v>
      </c>
      <c r="Q219" s="78">
        <v>-700000</v>
      </c>
      <c r="R219" s="78">
        <f t="shared" ca="1" si="69"/>
        <v>274004.62</v>
      </c>
      <c r="S219" s="78">
        <f t="shared" ca="1" si="70"/>
        <v>274004.62</v>
      </c>
      <c r="T219" s="78">
        <f t="shared" ca="1" si="70"/>
        <v>274004.62</v>
      </c>
      <c r="U219" s="78">
        <f t="shared" ca="1" si="70"/>
        <v>274004.62</v>
      </c>
      <c r="V219" s="91">
        <f t="shared" ca="1" si="71"/>
        <v>132247.75352961628</v>
      </c>
      <c r="W219" s="47">
        <f t="shared" ca="1" si="72"/>
        <v>1</v>
      </c>
    </row>
    <row r="220" spans="1:23" x14ac:dyDescent="0.25">
      <c r="A220" s="52">
        <v>199</v>
      </c>
      <c r="B220" s="57">
        <f t="shared" ca="1" si="57"/>
        <v>3023</v>
      </c>
      <c r="C220" s="78">
        <f t="shared" ca="1" si="58"/>
        <v>443</v>
      </c>
      <c r="D220" s="79">
        <f t="shared" ca="1" si="59"/>
        <v>293</v>
      </c>
      <c r="E220" s="81">
        <f t="shared" ca="1" si="60"/>
        <v>112884</v>
      </c>
      <c r="G220" s="88">
        <f t="shared" ca="1" si="61"/>
        <v>1339189</v>
      </c>
      <c r="H220" s="78">
        <f t="shared" ca="1" si="62"/>
        <v>885739</v>
      </c>
      <c r="I220" s="78">
        <f t="shared" ca="1" si="63"/>
        <v>453450</v>
      </c>
      <c r="J220" s="78">
        <f t="shared" ca="1" si="64"/>
        <v>112884</v>
      </c>
      <c r="K220" s="78">
        <v>175000</v>
      </c>
      <c r="L220" s="78">
        <f t="shared" ca="1" si="65"/>
        <v>165566</v>
      </c>
      <c r="M220" s="78">
        <f t="shared" ca="1" si="66"/>
        <v>56292.44</v>
      </c>
      <c r="N220" s="78">
        <f t="shared" ca="1" si="67"/>
        <v>109273.56</v>
      </c>
      <c r="O220" s="81">
        <f t="shared" ca="1" si="68"/>
        <v>284273.56</v>
      </c>
      <c r="Q220" s="78">
        <v>-700000</v>
      </c>
      <c r="R220" s="78">
        <f t="shared" ca="1" si="69"/>
        <v>284273.56</v>
      </c>
      <c r="S220" s="78">
        <f t="shared" ca="1" si="70"/>
        <v>284273.56</v>
      </c>
      <c r="T220" s="78">
        <f t="shared" ca="1" si="70"/>
        <v>284273.56</v>
      </c>
      <c r="U220" s="78">
        <f t="shared" ca="1" si="70"/>
        <v>284273.56</v>
      </c>
      <c r="V220" s="91">
        <f t="shared" ca="1" si="71"/>
        <v>163438.11172916205</v>
      </c>
      <c r="W220" s="47">
        <f t="shared" ca="1" si="72"/>
        <v>1</v>
      </c>
    </row>
    <row r="221" spans="1:23" x14ac:dyDescent="0.25">
      <c r="A221" s="52">
        <v>200</v>
      </c>
      <c r="B221" s="57">
        <f t="shared" ca="1" si="57"/>
        <v>2281</v>
      </c>
      <c r="C221" s="78">
        <f t="shared" ca="1" si="58"/>
        <v>421</v>
      </c>
      <c r="D221" s="79">
        <f t="shared" ca="1" si="59"/>
        <v>277</v>
      </c>
      <c r="E221" s="81">
        <f t="shared" ca="1" si="60"/>
        <v>102439</v>
      </c>
      <c r="G221" s="88">
        <f t="shared" ca="1" si="61"/>
        <v>960301</v>
      </c>
      <c r="H221" s="78">
        <f t="shared" ca="1" si="62"/>
        <v>631837</v>
      </c>
      <c r="I221" s="78">
        <f t="shared" ca="1" si="63"/>
        <v>328464</v>
      </c>
      <c r="J221" s="78">
        <f t="shared" ca="1" si="64"/>
        <v>102439</v>
      </c>
      <c r="K221" s="78">
        <v>175000</v>
      </c>
      <c r="L221" s="78">
        <f t="shared" ca="1" si="65"/>
        <v>51025</v>
      </c>
      <c r="M221" s="78">
        <f t="shared" ca="1" si="66"/>
        <v>17348.5</v>
      </c>
      <c r="N221" s="78">
        <f t="shared" ca="1" si="67"/>
        <v>33676.5</v>
      </c>
      <c r="O221" s="81">
        <f t="shared" ca="1" si="68"/>
        <v>208676.5</v>
      </c>
      <c r="Q221" s="78">
        <v>-700000</v>
      </c>
      <c r="R221" s="78">
        <f t="shared" ca="1" si="69"/>
        <v>208676.5</v>
      </c>
      <c r="S221" s="78">
        <f t="shared" ca="1" si="70"/>
        <v>208676.5</v>
      </c>
      <c r="T221" s="78">
        <f t="shared" ca="1" si="70"/>
        <v>208676.5</v>
      </c>
      <c r="U221" s="78">
        <f t="shared" ca="1" si="70"/>
        <v>208676.5</v>
      </c>
      <c r="V221" s="91">
        <f t="shared" ca="1" si="71"/>
        <v>-66176.569068715093</v>
      </c>
      <c r="W221" s="47">
        <f t="shared" ca="1" si="72"/>
        <v>0</v>
      </c>
    </row>
    <row r="222" spans="1:23" x14ac:dyDescent="0.25">
      <c r="A222" s="52">
        <v>201</v>
      </c>
      <c r="B222" s="57">
        <f t="shared" ca="1" si="57"/>
        <v>2706</v>
      </c>
      <c r="C222" s="78">
        <f t="shared" ca="1" si="58"/>
        <v>452</v>
      </c>
      <c r="D222" s="79">
        <f t="shared" ca="1" si="59"/>
        <v>275</v>
      </c>
      <c r="E222" s="81">
        <f t="shared" ca="1" si="60"/>
        <v>119160</v>
      </c>
      <c r="G222" s="88">
        <f t="shared" ca="1" si="61"/>
        <v>1223112</v>
      </c>
      <c r="H222" s="78">
        <f t="shared" ca="1" si="62"/>
        <v>744150</v>
      </c>
      <c r="I222" s="78">
        <f t="shared" ca="1" si="63"/>
        <v>478962</v>
      </c>
      <c r="J222" s="78">
        <f t="shared" ca="1" si="64"/>
        <v>119160</v>
      </c>
      <c r="K222" s="78">
        <v>175000</v>
      </c>
      <c r="L222" s="78">
        <f t="shared" ca="1" si="65"/>
        <v>184802</v>
      </c>
      <c r="M222" s="78">
        <f t="shared" ca="1" si="66"/>
        <v>62832.680000000008</v>
      </c>
      <c r="N222" s="78">
        <f t="shared" ca="1" si="67"/>
        <v>121969.31999999999</v>
      </c>
      <c r="O222" s="81">
        <f t="shared" ca="1" si="68"/>
        <v>296969.32</v>
      </c>
      <c r="Q222" s="78">
        <v>-700000</v>
      </c>
      <c r="R222" s="78">
        <f t="shared" ca="1" si="69"/>
        <v>296969.32</v>
      </c>
      <c r="S222" s="78">
        <f t="shared" ca="1" si="70"/>
        <v>296969.32</v>
      </c>
      <c r="T222" s="78">
        <f t="shared" ca="1" si="70"/>
        <v>296969.32</v>
      </c>
      <c r="U222" s="78">
        <f t="shared" ca="1" si="70"/>
        <v>296969.32</v>
      </c>
      <c r="V222" s="91">
        <f t="shared" ca="1" si="71"/>
        <v>201999.57007008791</v>
      </c>
      <c r="W222" s="47">
        <f t="shared" ca="1" si="72"/>
        <v>1</v>
      </c>
    </row>
    <row r="223" spans="1:23" x14ac:dyDescent="0.25">
      <c r="A223" s="52">
        <v>202</v>
      </c>
      <c r="B223" s="57">
        <f t="shared" ca="1" si="57"/>
        <v>2586</v>
      </c>
      <c r="C223" s="78">
        <f t="shared" ca="1" si="58"/>
        <v>414</v>
      </c>
      <c r="D223" s="79">
        <f t="shared" ca="1" si="59"/>
        <v>286</v>
      </c>
      <c r="E223" s="81">
        <f t="shared" ca="1" si="60"/>
        <v>114721</v>
      </c>
      <c r="G223" s="88">
        <f t="shared" ca="1" si="61"/>
        <v>1070604</v>
      </c>
      <c r="H223" s="78">
        <f t="shared" ca="1" si="62"/>
        <v>739596</v>
      </c>
      <c r="I223" s="78">
        <f t="shared" ca="1" si="63"/>
        <v>331008</v>
      </c>
      <c r="J223" s="78">
        <f t="shared" ca="1" si="64"/>
        <v>114721</v>
      </c>
      <c r="K223" s="78">
        <v>175000</v>
      </c>
      <c r="L223" s="78">
        <f t="shared" ca="1" si="65"/>
        <v>41287</v>
      </c>
      <c r="M223" s="78">
        <f t="shared" ca="1" si="66"/>
        <v>14037.580000000002</v>
      </c>
      <c r="N223" s="78">
        <f t="shared" ca="1" si="67"/>
        <v>27249.42</v>
      </c>
      <c r="O223" s="81">
        <f t="shared" ca="1" si="68"/>
        <v>202249.41999999998</v>
      </c>
      <c r="Q223" s="78">
        <v>-700000</v>
      </c>
      <c r="R223" s="78">
        <f t="shared" ca="1" si="69"/>
        <v>202249.41999999998</v>
      </c>
      <c r="S223" s="78">
        <f t="shared" ca="1" si="70"/>
        <v>202249.41999999998</v>
      </c>
      <c r="T223" s="78">
        <f t="shared" ca="1" si="70"/>
        <v>202249.41999999998</v>
      </c>
      <c r="U223" s="78">
        <f t="shared" ca="1" si="70"/>
        <v>202249.41999999998</v>
      </c>
      <c r="V223" s="91">
        <f t="shared" ca="1" si="71"/>
        <v>-85697.856307430658</v>
      </c>
      <c r="W223" s="47">
        <f t="shared" ca="1" si="72"/>
        <v>0</v>
      </c>
    </row>
    <row r="224" spans="1:23" x14ac:dyDescent="0.25">
      <c r="A224" s="52">
        <v>203</v>
      </c>
      <c r="B224" s="57">
        <f t="shared" ca="1" si="57"/>
        <v>3197</v>
      </c>
      <c r="C224" s="78">
        <f t="shared" ca="1" si="58"/>
        <v>412</v>
      </c>
      <c r="D224" s="79">
        <f t="shared" ca="1" si="59"/>
        <v>276</v>
      </c>
      <c r="E224" s="81">
        <f t="shared" ca="1" si="60"/>
        <v>91524</v>
      </c>
      <c r="G224" s="88">
        <f t="shared" ca="1" si="61"/>
        <v>1317164</v>
      </c>
      <c r="H224" s="78">
        <f t="shared" ca="1" si="62"/>
        <v>882372</v>
      </c>
      <c r="I224" s="78">
        <f t="shared" ca="1" si="63"/>
        <v>434792</v>
      </c>
      <c r="J224" s="78">
        <f t="shared" ca="1" si="64"/>
        <v>91524</v>
      </c>
      <c r="K224" s="78">
        <v>175000</v>
      </c>
      <c r="L224" s="78">
        <f t="shared" ca="1" si="65"/>
        <v>168268</v>
      </c>
      <c r="M224" s="78">
        <f t="shared" ca="1" si="66"/>
        <v>57211.12</v>
      </c>
      <c r="N224" s="78">
        <f t="shared" ca="1" si="67"/>
        <v>111056.88</v>
      </c>
      <c r="O224" s="81">
        <f t="shared" ca="1" si="68"/>
        <v>286056.88</v>
      </c>
      <c r="Q224" s="78">
        <v>-700000</v>
      </c>
      <c r="R224" s="78">
        <f t="shared" ca="1" si="69"/>
        <v>286056.88</v>
      </c>
      <c r="S224" s="78">
        <f t="shared" ca="1" si="70"/>
        <v>286056.88</v>
      </c>
      <c r="T224" s="78">
        <f t="shared" ca="1" si="70"/>
        <v>286056.88</v>
      </c>
      <c r="U224" s="78">
        <f t="shared" ca="1" si="70"/>
        <v>286056.88</v>
      </c>
      <c r="V224" s="91">
        <f t="shared" ca="1" si="71"/>
        <v>168854.67756598804</v>
      </c>
      <c r="W224" s="47">
        <f t="shared" ca="1" si="72"/>
        <v>1</v>
      </c>
    </row>
    <row r="225" spans="1:23" x14ac:dyDescent="0.25">
      <c r="A225" s="52">
        <v>204</v>
      </c>
      <c r="B225" s="57">
        <f t="shared" ca="1" si="57"/>
        <v>2723</v>
      </c>
      <c r="C225" s="78">
        <f t="shared" ca="1" si="58"/>
        <v>435</v>
      </c>
      <c r="D225" s="79">
        <f t="shared" ca="1" si="59"/>
        <v>273</v>
      </c>
      <c r="E225" s="81">
        <f t="shared" ca="1" si="60"/>
        <v>98705</v>
      </c>
      <c r="G225" s="88">
        <f t="shared" ca="1" si="61"/>
        <v>1184505</v>
      </c>
      <c r="H225" s="78">
        <f t="shared" ca="1" si="62"/>
        <v>743379</v>
      </c>
      <c r="I225" s="78">
        <f t="shared" ca="1" si="63"/>
        <v>441126</v>
      </c>
      <c r="J225" s="78">
        <f t="shared" ca="1" si="64"/>
        <v>98705</v>
      </c>
      <c r="K225" s="78">
        <v>175000</v>
      </c>
      <c r="L225" s="78">
        <f t="shared" ca="1" si="65"/>
        <v>167421</v>
      </c>
      <c r="M225" s="78">
        <f t="shared" ca="1" si="66"/>
        <v>56923.140000000007</v>
      </c>
      <c r="N225" s="78">
        <f t="shared" ca="1" si="67"/>
        <v>110497.85999999999</v>
      </c>
      <c r="O225" s="81">
        <f t="shared" ca="1" si="68"/>
        <v>285497.86</v>
      </c>
      <c r="Q225" s="78">
        <v>-700000</v>
      </c>
      <c r="R225" s="78">
        <f t="shared" ca="1" si="69"/>
        <v>285497.86</v>
      </c>
      <c r="S225" s="78">
        <f t="shared" ca="1" si="70"/>
        <v>285497.86</v>
      </c>
      <c r="T225" s="78">
        <f t="shared" ca="1" si="70"/>
        <v>285497.86</v>
      </c>
      <c r="U225" s="78">
        <f t="shared" ca="1" si="70"/>
        <v>285497.86</v>
      </c>
      <c r="V225" s="91">
        <f t="shared" ca="1" si="71"/>
        <v>167156.73853423679</v>
      </c>
      <c r="W225" s="47">
        <f t="shared" ca="1" si="72"/>
        <v>1</v>
      </c>
    </row>
    <row r="226" spans="1:23" x14ac:dyDescent="0.25">
      <c r="A226" s="52">
        <v>205</v>
      </c>
      <c r="B226" s="57">
        <f t="shared" ca="1" si="57"/>
        <v>2474</v>
      </c>
      <c r="C226" s="78">
        <f t="shared" ca="1" si="58"/>
        <v>427</v>
      </c>
      <c r="D226" s="79">
        <f t="shared" ca="1" si="59"/>
        <v>277</v>
      </c>
      <c r="E226" s="81">
        <f t="shared" ca="1" si="60"/>
        <v>90092</v>
      </c>
      <c r="G226" s="88">
        <f t="shared" ca="1" si="61"/>
        <v>1056398</v>
      </c>
      <c r="H226" s="78">
        <f t="shared" ca="1" si="62"/>
        <v>685298</v>
      </c>
      <c r="I226" s="78">
        <f t="shared" ca="1" si="63"/>
        <v>371100</v>
      </c>
      <c r="J226" s="78">
        <f t="shared" ca="1" si="64"/>
        <v>90092</v>
      </c>
      <c r="K226" s="78">
        <v>175000</v>
      </c>
      <c r="L226" s="78">
        <f t="shared" ca="1" si="65"/>
        <v>106008</v>
      </c>
      <c r="M226" s="78">
        <f t="shared" ca="1" si="66"/>
        <v>36042.720000000001</v>
      </c>
      <c r="N226" s="78">
        <f t="shared" ca="1" si="67"/>
        <v>69965.279999999999</v>
      </c>
      <c r="O226" s="81">
        <f t="shared" ca="1" si="68"/>
        <v>244965.28</v>
      </c>
      <c r="Q226" s="78">
        <v>-700000</v>
      </c>
      <c r="R226" s="78">
        <f t="shared" ca="1" si="69"/>
        <v>244965.28</v>
      </c>
      <c r="S226" s="78">
        <f t="shared" ca="1" si="70"/>
        <v>244965.28</v>
      </c>
      <c r="T226" s="78">
        <f t="shared" ca="1" si="70"/>
        <v>244965.28</v>
      </c>
      <c r="U226" s="78">
        <f t="shared" ca="1" si="70"/>
        <v>244965.28</v>
      </c>
      <c r="V226" s="91">
        <f t="shared" ca="1" si="71"/>
        <v>44045.13315415429</v>
      </c>
      <c r="W226" s="47">
        <f t="shared" ca="1" si="72"/>
        <v>1</v>
      </c>
    </row>
    <row r="227" spans="1:23" x14ac:dyDescent="0.25">
      <c r="A227" s="52">
        <v>206</v>
      </c>
      <c r="B227" s="57">
        <f t="shared" ca="1" si="57"/>
        <v>2271</v>
      </c>
      <c r="C227" s="78">
        <f t="shared" ca="1" si="58"/>
        <v>425</v>
      </c>
      <c r="D227" s="79">
        <f t="shared" ca="1" si="59"/>
        <v>271</v>
      </c>
      <c r="E227" s="81">
        <f t="shared" ca="1" si="60"/>
        <v>117898</v>
      </c>
      <c r="G227" s="88">
        <f t="shared" ca="1" si="61"/>
        <v>965175</v>
      </c>
      <c r="H227" s="78">
        <f t="shared" ca="1" si="62"/>
        <v>615441</v>
      </c>
      <c r="I227" s="78">
        <f t="shared" ca="1" si="63"/>
        <v>349734</v>
      </c>
      <c r="J227" s="78">
        <f t="shared" ca="1" si="64"/>
        <v>117898</v>
      </c>
      <c r="K227" s="78">
        <v>175000</v>
      </c>
      <c r="L227" s="78">
        <f t="shared" ca="1" si="65"/>
        <v>56836</v>
      </c>
      <c r="M227" s="78">
        <f t="shared" ca="1" si="66"/>
        <v>19324.240000000002</v>
      </c>
      <c r="N227" s="78">
        <f t="shared" ca="1" si="67"/>
        <v>37511.759999999995</v>
      </c>
      <c r="O227" s="81">
        <f t="shared" ca="1" si="68"/>
        <v>212511.76</v>
      </c>
      <c r="Q227" s="78">
        <v>-700000</v>
      </c>
      <c r="R227" s="78">
        <f t="shared" ca="1" si="69"/>
        <v>212511.76</v>
      </c>
      <c r="S227" s="78">
        <f t="shared" ca="1" si="70"/>
        <v>212511.76</v>
      </c>
      <c r="T227" s="78">
        <f t="shared" ca="1" si="70"/>
        <v>212511.76</v>
      </c>
      <c r="U227" s="78">
        <f t="shared" ca="1" si="70"/>
        <v>212511.76</v>
      </c>
      <c r="V227" s="91">
        <f t="shared" ca="1" si="71"/>
        <v>-54527.544613572652</v>
      </c>
      <c r="W227" s="47">
        <f t="shared" ca="1" si="72"/>
        <v>0</v>
      </c>
    </row>
    <row r="228" spans="1:23" x14ac:dyDescent="0.25">
      <c r="A228" s="52">
        <v>207</v>
      </c>
      <c r="B228" s="57">
        <f t="shared" ca="1" si="57"/>
        <v>2874</v>
      </c>
      <c r="C228" s="78">
        <f t="shared" ca="1" si="58"/>
        <v>447</v>
      </c>
      <c r="D228" s="79">
        <f t="shared" ca="1" si="59"/>
        <v>294</v>
      </c>
      <c r="E228" s="81">
        <f t="shared" ca="1" si="60"/>
        <v>96330</v>
      </c>
      <c r="G228" s="88">
        <f t="shared" ca="1" si="61"/>
        <v>1284678</v>
      </c>
      <c r="H228" s="78">
        <f t="shared" ca="1" si="62"/>
        <v>844956</v>
      </c>
      <c r="I228" s="78">
        <f t="shared" ca="1" si="63"/>
        <v>439722</v>
      </c>
      <c r="J228" s="78">
        <f t="shared" ca="1" si="64"/>
        <v>96330</v>
      </c>
      <c r="K228" s="78">
        <v>175000</v>
      </c>
      <c r="L228" s="78">
        <f t="shared" ca="1" si="65"/>
        <v>168392</v>
      </c>
      <c r="M228" s="78">
        <f t="shared" ca="1" si="66"/>
        <v>57253.280000000006</v>
      </c>
      <c r="N228" s="78">
        <f t="shared" ca="1" si="67"/>
        <v>111138.72</v>
      </c>
      <c r="O228" s="81">
        <f t="shared" ca="1" si="68"/>
        <v>286138.71999999997</v>
      </c>
      <c r="Q228" s="78">
        <v>-700000</v>
      </c>
      <c r="R228" s="78">
        <f t="shared" ca="1" si="69"/>
        <v>286138.71999999997</v>
      </c>
      <c r="S228" s="78">
        <f t="shared" ca="1" si="70"/>
        <v>286138.71999999997</v>
      </c>
      <c r="T228" s="78">
        <f t="shared" ca="1" si="70"/>
        <v>286138.71999999997</v>
      </c>
      <c r="U228" s="78">
        <f t="shared" ca="1" si="70"/>
        <v>286138.71999999997</v>
      </c>
      <c r="V228" s="91">
        <f t="shared" ca="1" si="71"/>
        <v>169103.25423651584</v>
      </c>
      <c r="W228" s="47">
        <f t="shared" ca="1" si="72"/>
        <v>1</v>
      </c>
    </row>
    <row r="229" spans="1:23" x14ac:dyDescent="0.25">
      <c r="A229" s="52">
        <v>208</v>
      </c>
      <c r="B229" s="57">
        <f t="shared" ca="1" si="57"/>
        <v>2344</v>
      </c>
      <c r="C229" s="78">
        <f t="shared" ca="1" si="58"/>
        <v>437</v>
      </c>
      <c r="D229" s="79">
        <f t="shared" ca="1" si="59"/>
        <v>290</v>
      </c>
      <c r="E229" s="81">
        <f t="shared" ca="1" si="60"/>
        <v>110556</v>
      </c>
      <c r="G229" s="88">
        <f t="shared" ca="1" si="61"/>
        <v>1024328</v>
      </c>
      <c r="H229" s="78">
        <f t="shared" ca="1" si="62"/>
        <v>679760</v>
      </c>
      <c r="I229" s="78">
        <f t="shared" ca="1" si="63"/>
        <v>344568</v>
      </c>
      <c r="J229" s="78">
        <f t="shared" ca="1" si="64"/>
        <v>110556</v>
      </c>
      <c r="K229" s="78">
        <v>175000</v>
      </c>
      <c r="L229" s="78">
        <f t="shared" ca="1" si="65"/>
        <v>59012</v>
      </c>
      <c r="M229" s="78">
        <f t="shared" ca="1" si="66"/>
        <v>20064.080000000002</v>
      </c>
      <c r="N229" s="78">
        <f t="shared" ca="1" si="67"/>
        <v>38947.919999999998</v>
      </c>
      <c r="O229" s="81">
        <f t="shared" ca="1" si="68"/>
        <v>213947.91999999998</v>
      </c>
      <c r="Q229" s="78">
        <v>-700000</v>
      </c>
      <c r="R229" s="78">
        <f t="shared" ca="1" si="69"/>
        <v>213947.91999999998</v>
      </c>
      <c r="S229" s="78">
        <f t="shared" ca="1" si="70"/>
        <v>213947.91999999998</v>
      </c>
      <c r="T229" s="78">
        <f t="shared" ca="1" si="70"/>
        <v>213947.91999999998</v>
      </c>
      <c r="U229" s="78">
        <f t="shared" ca="1" si="70"/>
        <v>213947.91999999998</v>
      </c>
      <c r="V229" s="91">
        <f t="shared" ca="1" si="71"/>
        <v>-50165.424975921633</v>
      </c>
      <c r="W229" s="47">
        <f t="shared" ca="1" si="72"/>
        <v>0</v>
      </c>
    </row>
    <row r="230" spans="1:23" x14ac:dyDescent="0.25">
      <c r="A230" s="52">
        <v>209</v>
      </c>
      <c r="B230" s="57">
        <f t="shared" ca="1" si="57"/>
        <v>2675</v>
      </c>
      <c r="C230" s="78">
        <f t="shared" ca="1" si="58"/>
        <v>442</v>
      </c>
      <c r="D230" s="79">
        <f t="shared" ca="1" si="59"/>
        <v>283</v>
      </c>
      <c r="E230" s="81">
        <f t="shared" ca="1" si="60"/>
        <v>111389</v>
      </c>
      <c r="G230" s="88">
        <f t="shared" ca="1" si="61"/>
        <v>1182350</v>
      </c>
      <c r="H230" s="78">
        <f t="shared" ca="1" si="62"/>
        <v>757025</v>
      </c>
      <c r="I230" s="78">
        <f t="shared" ca="1" si="63"/>
        <v>425325</v>
      </c>
      <c r="J230" s="78">
        <f t="shared" ca="1" si="64"/>
        <v>111389</v>
      </c>
      <c r="K230" s="78">
        <v>175000</v>
      </c>
      <c r="L230" s="78">
        <f t="shared" ca="1" si="65"/>
        <v>138936</v>
      </c>
      <c r="M230" s="78">
        <f t="shared" ca="1" si="66"/>
        <v>47238.240000000005</v>
      </c>
      <c r="N230" s="78">
        <f t="shared" ca="1" si="67"/>
        <v>91697.76</v>
      </c>
      <c r="O230" s="81">
        <f t="shared" ca="1" si="68"/>
        <v>266697.76</v>
      </c>
      <c r="Q230" s="78">
        <v>-700000</v>
      </c>
      <c r="R230" s="78">
        <f t="shared" ca="1" si="69"/>
        <v>266697.76</v>
      </c>
      <c r="S230" s="78">
        <f t="shared" ca="1" si="70"/>
        <v>266697.76</v>
      </c>
      <c r="T230" s="78">
        <f t="shared" ca="1" si="70"/>
        <v>266697.76</v>
      </c>
      <c r="U230" s="78">
        <f t="shared" ca="1" si="70"/>
        <v>266697.76</v>
      </c>
      <c r="V230" s="91">
        <f t="shared" ca="1" si="71"/>
        <v>110054.26708272588</v>
      </c>
      <c r="W230" s="47">
        <f t="shared" ca="1" si="72"/>
        <v>1</v>
      </c>
    </row>
    <row r="231" spans="1:23" x14ac:dyDescent="0.25">
      <c r="A231" s="52">
        <v>210</v>
      </c>
      <c r="B231" s="57">
        <f t="shared" ca="1" si="57"/>
        <v>3072</v>
      </c>
      <c r="C231" s="78">
        <f t="shared" ca="1" si="58"/>
        <v>458</v>
      </c>
      <c r="D231" s="79">
        <f t="shared" ca="1" si="59"/>
        <v>275</v>
      </c>
      <c r="E231" s="81">
        <f t="shared" ca="1" si="60"/>
        <v>108527</v>
      </c>
      <c r="G231" s="88">
        <f t="shared" ca="1" si="61"/>
        <v>1406976</v>
      </c>
      <c r="H231" s="78">
        <f t="shared" ca="1" si="62"/>
        <v>844800</v>
      </c>
      <c r="I231" s="78">
        <f t="shared" ca="1" si="63"/>
        <v>562176</v>
      </c>
      <c r="J231" s="78">
        <f t="shared" ca="1" si="64"/>
        <v>108527</v>
      </c>
      <c r="K231" s="78">
        <v>175000</v>
      </c>
      <c r="L231" s="78">
        <f t="shared" ca="1" si="65"/>
        <v>278649</v>
      </c>
      <c r="M231" s="78">
        <f t="shared" ca="1" si="66"/>
        <v>94740.66</v>
      </c>
      <c r="N231" s="78">
        <f t="shared" ca="1" si="67"/>
        <v>183908.34</v>
      </c>
      <c r="O231" s="81">
        <f t="shared" ca="1" si="68"/>
        <v>358908.33999999997</v>
      </c>
      <c r="Q231" s="78">
        <v>-700000</v>
      </c>
      <c r="R231" s="78">
        <f t="shared" ca="1" si="69"/>
        <v>358908.33999999997</v>
      </c>
      <c r="S231" s="78">
        <f t="shared" ca="1" si="70"/>
        <v>358908.33999999997</v>
      </c>
      <c r="T231" s="78">
        <f t="shared" ca="1" si="70"/>
        <v>358908.33999999997</v>
      </c>
      <c r="U231" s="78">
        <f t="shared" ca="1" si="70"/>
        <v>358908.33999999997</v>
      </c>
      <c r="V231" s="91">
        <f t="shared" ca="1" si="71"/>
        <v>390130.01199776772</v>
      </c>
      <c r="W231" s="47">
        <f t="shared" ca="1" si="72"/>
        <v>1</v>
      </c>
    </row>
    <row r="232" spans="1:23" x14ac:dyDescent="0.25">
      <c r="A232" s="52">
        <v>211</v>
      </c>
      <c r="B232" s="57">
        <f t="shared" ca="1" si="57"/>
        <v>2846</v>
      </c>
      <c r="C232" s="78">
        <f t="shared" ca="1" si="58"/>
        <v>410</v>
      </c>
      <c r="D232" s="79">
        <f t="shared" ca="1" si="59"/>
        <v>282</v>
      </c>
      <c r="E232" s="81">
        <f t="shared" ca="1" si="60"/>
        <v>103567</v>
      </c>
      <c r="G232" s="88">
        <f t="shared" ca="1" si="61"/>
        <v>1166860</v>
      </c>
      <c r="H232" s="78">
        <f t="shared" ca="1" si="62"/>
        <v>802572</v>
      </c>
      <c r="I232" s="78">
        <f t="shared" ca="1" si="63"/>
        <v>364288</v>
      </c>
      <c r="J232" s="78">
        <f t="shared" ca="1" si="64"/>
        <v>103567</v>
      </c>
      <c r="K232" s="78">
        <v>175000</v>
      </c>
      <c r="L232" s="78">
        <f t="shared" ca="1" si="65"/>
        <v>85721</v>
      </c>
      <c r="M232" s="78">
        <f t="shared" ca="1" si="66"/>
        <v>29145.140000000003</v>
      </c>
      <c r="N232" s="78">
        <f t="shared" ca="1" si="67"/>
        <v>56575.86</v>
      </c>
      <c r="O232" s="81">
        <f t="shared" ca="1" si="68"/>
        <v>231575.86</v>
      </c>
      <c r="Q232" s="78">
        <v>-700000</v>
      </c>
      <c r="R232" s="78">
        <f t="shared" ca="1" si="69"/>
        <v>231575.86</v>
      </c>
      <c r="S232" s="78">
        <f t="shared" ca="1" si="70"/>
        <v>231575.86</v>
      </c>
      <c r="T232" s="78">
        <f t="shared" ca="1" si="70"/>
        <v>231575.86</v>
      </c>
      <c r="U232" s="78">
        <f t="shared" ca="1" si="70"/>
        <v>231575.86</v>
      </c>
      <c r="V232" s="91">
        <f t="shared" ca="1" si="71"/>
        <v>3376.7870654477738</v>
      </c>
      <c r="W232" s="47">
        <f t="shared" ca="1" si="72"/>
        <v>1</v>
      </c>
    </row>
    <row r="233" spans="1:23" x14ac:dyDescent="0.25">
      <c r="A233" s="52">
        <v>212</v>
      </c>
      <c r="B233" s="57">
        <f t="shared" ca="1" si="57"/>
        <v>2346</v>
      </c>
      <c r="C233" s="78">
        <f t="shared" ca="1" si="58"/>
        <v>421</v>
      </c>
      <c r="D233" s="79">
        <f t="shared" ca="1" si="59"/>
        <v>292</v>
      </c>
      <c r="E233" s="81">
        <f t="shared" ca="1" si="60"/>
        <v>95803</v>
      </c>
      <c r="G233" s="88">
        <f t="shared" ca="1" si="61"/>
        <v>987666</v>
      </c>
      <c r="H233" s="78">
        <f t="shared" ca="1" si="62"/>
        <v>685032</v>
      </c>
      <c r="I233" s="78">
        <f t="shared" ca="1" si="63"/>
        <v>302634</v>
      </c>
      <c r="J233" s="78">
        <f t="shared" ca="1" si="64"/>
        <v>95803</v>
      </c>
      <c r="K233" s="78">
        <v>175000</v>
      </c>
      <c r="L233" s="78">
        <f t="shared" ca="1" si="65"/>
        <v>31831</v>
      </c>
      <c r="M233" s="78">
        <f t="shared" ca="1" si="66"/>
        <v>10822.54</v>
      </c>
      <c r="N233" s="78">
        <f t="shared" ca="1" si="67"/>
        <v>21008.46</v>
      </c>
      <c r="O233" s="81">
        <f t="shared" ca="1" si="68"/>
        <v>196008.46</v>
      </c>
      <c r="Q233" s="78">
        <v>-700000</v>
      </c>
      <c r="R233" s="78">
        <f t="shared" ca="1" si="69"/>
        <v>196008.46</v>
      </c>
      <c r="S233" s="78">
        <f t="shared" ca="1" si="70"/>
        <v>196008.46</v>
      </c>
      <c r="T233" s="78">
        <f t="shared" ca="1" si="70"/>
        <v>196008.46</v>
      </c>
      <c r="U233" s="78">
        <f t="shared" ca="1" si="70"/>
        <v>196008.46</v>
      </c>
      <c r="V233" s="91">
        <f t="shared" ca="1" si="71"/>
        <v>-104653.83208575216</v>
      </c>
      <c r="W233" s="47">
        <f t="shared" ca="1" si="72"/>
        <v>0</v>
      </c>
    </row>
    <row r="234" spans="1:23" x14ac:dyDescent="0.25">
      <c r="A234" s="52">
        <v>213</v>
      </c>
      <c r="B234" s="57">
        <f t="shared" ca="1" si="57"/>
        <v>3023</v>
      </c>
      <c r="C234" s="78">
        <f t="shared" ca="1" si="58"/>
        <v>410</v>
      </c>
      <c r="D234" s="79">
        <f t="shared" ca="1" si="59"/>
        <v>290</v>
      </c>
      <c r="E234" s="81">
        <f t="shared" ca="1" si="60"/>
        <v>93598</v>
      </c>
      <c r="G234" s="88">
        <f t="shared" ca="1" si="61"/>
        <v>1239430</v>
      </c>
      <c r="H234" s="78">
        <f t="shared" ca="1" si="62"/>
        <v>876670</v>
      </c>
      <c r="I234" s="78">
        <f t="shared" ca="1" si="63"/>
        <v>362760</v>
      </c>
      <c r="J234" s="78">
        <f t="shared" ca="1" si="64"/>
        <v>93598</v>
      </c>
      <c r="K234" s="78">
        <v>175000</v>
      </c>
      <c r="L234" s="78">
        <f t="shared" ca="1" si="65"/>
        <v>94162</v>
      </c>
      <c r="M234" s="78">
        <f t="shared" ca="1" si="66"/>
        <v>32015.08</v>
      </c>
      <c r="N234" s="78">
        <f t="shared" ca="1" si="67"/>
        <v>62146.92</v>
      </c>
      <c r="O234" s="81">
        <f t="shared" ca="1" si="68"/>
        <v>237146.91999999998</v>
      </c>
      <c r="Q234" s="78">
        <v>-700000</v>
      </c>
      <c r="R234" s="78">
        <f t="shared" ca="1" si="69"/>
        <v>237146.91999999998</v>
      </c>
      <c r="S234" s="78">
        <f t="shared" ca="1" si="70"/>
        <v>237146.91999999998</v>
      </c>
      <c r="T234" s="78">
        <f t="shared" ca="1" si="70"/>
        <v>237146.91999999998</v>
      </c>
      <c r="U234" s="78">
        <f t="shared" ca="1" si="70"/>
        <v>237146.91999999998</v>
      </c>
      <c r="V234" s="91">
        <f t="shared" ca="1" si="71"/>
        <v>20298.042516464368</v>
      </c>
      <c r="W234" s="47">
        <f t="shared" ca="1" si="72"/>
        <v>1</v>
      </c>
    </row>
    <row r="235" spans="1:23" x14ac:dyDescent="0.25">
      <c r="A235" s="52">
        <v>214</v>
      </c>
      <c r="B235" s="57">
        <f t="shared" ca="1" si="57"/>
        <v>2515</v>
      </c>
      <c r="C235" s="78">
        <f t="shared" ca="1" si="58"/>
        <v>451</v>
      </c>
      <c r="D235" s="79">
        <f t="shared" ca="1" si="59"/>
        <v>284</v>
      </c>
      <c r="E235" s="81">
        <f t="shared" ca="1" si="60"/>
        <v>109026</v>
      </c>
      <c r="G235" s="88">
        <f t="shared" ca="1" si="61"/>
        <v>1134265</v>
      </c>
      <c r="H235" s="78">
        <f t="shared" ca="1" si="62"/>
        <v>714260</v>
      </c>
      <c r="I235" s="78">
        <f t="shared" ca="1" si="63"/>
        <v>420005</v>
      </c>
      <c r="J235" s="78">
        <f t="shared" ca="1" si="64"/>
        <v>109026</v>
      </c>
      <c r="K235" s="78">
        <v>175000</v>
      </c>
      <c r="L235" s="78">
        <f t="shared" ca="1" si="65"/>
        <v>135979</v>
      </c>
      <c r="M235" s="78">
        <f t="shared" ca="1" si="66"/>
        <v>46232.86</v>
      </c>
      <c r="N235" s="78">
        <f t="shared" ca="1" si="67"/>
        <v>89746.14</v>
      </c>
      <c r="O235" s="81">
        <f t="shared" ca="1" si="68"/>
        <v>264746.14</v>
      </c>
      <c r="Q235" s="78">
        <v>-700000</v>
      </c>
      <c r="R235" s="78">
        <f t="shared" ca="1" si="69"/>
        <v>264746.14</v>
      </c>
      <c r="S235" s="78">
        <f t="shared" ca="1" si="70"/>
        <v>264746.14</v>
      </c>
      <c r="T235" s="78">
        <f t="shared" ca="1" si="70"/>
        <v>264746.14</v>
      </c>
      <c r="U235" s="78">
        <f t="shared" ca="1" si="70"/>
        <v>264746.14</v>
      </c>
      <c r="V235" s="91">
        <f t="shared" ca="1" si="71"/>
        <v>104126.51535086287</v>
      </c>
      <c r="W235" s="47">
        <f t="shared" ca="1" si="72"/>
        <v>1</v>
      </c>
    </row>
    <row r="236" spans="1:23" x14ac:dyDescent="0.25">
      <c r="A236" s="52">
        <v>215</v>
      </c>
      <c r="B236" s="57">
        <f t="shared" ca="1" si="57"/>
        <v>2969</v>
      </c>
      <c r="C236" s="78">
        <f t="shared" ca="1" si="58"/>
        <v>458</v>
      </c>
      <c r="D236" s="79">
        <f t="shared" ca="1" si="59"/>
        <v>270</v>
      </c>
      <c r="E236" s="81">
        <f t="shared" ca="1" si="60"/>
        <v>111018</v>
      </c>
      <c r="G236" s="88">
        <f t="shared" ca="1" si="61"/>
        <v>1359802</v>
      </c>
      <c r="H236" s="78">
        <f t="shared" ca="1" si="62"/>
        <v>801630</v>
      </c>
      <c r="I236" s="78">
        <f t="shared" ca="1" si="63"/>
        <v>558172</v>
      </c>
      <c r="J236" s="78">
        <f t="shared" ca="1" si="64"/>
        <v>111018</v>
      </c>
      <c r="K236" s="78">
        <v>175000</v>
      </c>
      <c r="L236" s="78">
        <f t="shared" ca="1" si="65"/>
        <v>272154</v>
      </c>
      <c r="M236" s="78">
        <f t="shared" ca="1" si="66"/>
        <v>92532.36</v>
      </c>
      <c r="N236" s="78">
        <f t="shared" ca="1" si="67"/>
        <v>179621.64</v>
      </c>
      <c r="O236" s="81">
        <f t="shared" ca="1" si="68"/>
        <v>354621.64</v>
      </c>
      <c r="Q236" s="78">
        <v>-700000</v>
      </c>
      <c r="R236" s="78">
        <f t="shared" ca="1" si="69"/>
        <v>354621.64</v>
      </c>
      <c r="S236" s="78">
        <f t="shared" ca="1" si="70"/>
        <v>354621.64</v>
      </c>
      <c r="T236" s="78">
        <f t="shared" ca="1" si="70"/>
        <v>354621.64</v>
      </c>
      <c r="U236" s="78">
        <f t="shared" ca="1" si="70"/>
        <v>354621.64</v>
      </c>
      <c r="V236" s="91">
        <f t="shared" ca="1" si="71"/>
        <v>377109.80655358429</v>
      </c>
      <c r="W236" s="47">
        <f t="shared" ca="1" si="72"/>
        <v>1</v>
      </c>
    </row>
    <row r="237" spans="1:23" x14ac:dyDescent="0.25">
      <c r="A237" s="52">
        <v>216</v>
      </c>
      <c r="B237" s="57">
        <f t="shared" ca="1" si="57"/>
        <v>2412</v>
      </c>
      <c r="C237" s="78">
        <f t="shared" ca="1" si="58"/>
        <v>461</v>
      </c>
      <c r="D237" s="79">
        <f t="shared" ca="1" si="59"/>
        <v>289</v>
      </c>
      <c r="E237" s="81">
        <f t="shared" ca="1" si="60"/>
        <v>98093</v>
      </c>
      <c r="G237" s="88">
        <f t="shared" ca="1" si="61"/>
        <v>1111932</v>
      </c>
      <c r="H237" s="78">
        <f t="shared" ca="1" si="62"/>
        <v>697068</v>
      </c>
      <c r="I237" s="78">
        <f t="shared" ca="1" si="63"/>
        <v>414864</v>
      </c>
      <c r="J237" s="78">
        <f t="shared" ca="1" si="64"/>
        <v>98093</v>
      </c>
      <c r="K237" s="78">
        <v>175000</v>
      </c>
      <c r="L237" s="78">
        <f t="shared" ca="1" si="65"/>
        <v>141771</v>
      </c>
      <c r="M237" s="78">
        <f t="shared" ca="1" si="66"/>
        <v>48202.140000000007</v>
      </c>
      <c r="N237" s="78">
        <f t="shared" ca="1" si="67"/>
        <v>93568.859999999986</v>
      </c>
      <c r="O237" s="81">
        <f t="shared" ca="1" si="68"/>
        <v>268568.86</v>
      </c>
      <c r="Q237" s="78">
        <v>-700000</v>
      </c>
      <c r="R237" s="78">
        <f t="shared" ca="1" si="69"/>
        <v>268568.86</v>
      </c>
      <c r="S237" s="78">
        <f t="shared" ca="1" si="70"/>
        <v>268568.86</v>
      </c>
      <c r="T237" s="78">
        <f t="shared" ca="1" si="70"/>
        <v>268568.86</v>
      </c>
      <c r="U237" s="78">
        <f t="shared" ca="1" si="70"/>
        <v>268568.86</v>
      </c>
      <c r="V237" s="91">
        <f t="shared" ca="1" si="71"/>
        <v>115737.4514451985</v>
      </c>
      <c r="W237" s="47">
        <f t="shared" ca="1" si="72"/>
        <v>1</v>
      </c>
    </row>
    <row r="238" spans="1:23" x14ac:dyDescent="0.25">
      <c r="A238" s="52">
        <v>217</v>
      </c>
      <c r="B238" s="57">
        <f t="shared" ca="1" si="57"/>
        <v>2892</v>
      </c>
      <c r="C238" s="78">
        <f t="shared" ca="1" si="58"/>
        <v>467</v>
      </c>
      <c r="D238" s="79">
        <f t="shared" ca="1" si="59"/>
        <v>271</v>
      </c>
      <c r="E238" s="81">
        <f t="shared" ca="1" si="60"/>
        <v>100931</v>
      </c>
      <c r="G238" s="88">
        <f t="shared" ca="1" si="61"/>
        <v>1350564</v>
      </c>
      <c r="H238" s="78">
        <f t="shared" ca="1" si="62"/>
        <v>783732</v>
      </c>
      <c r="I238" s="78">
        <f t="shared" ca="1" si="63"/>
        <v>566832</v>
      </c>
      <c r="J238" s="78">
        <f t="shared" ca="1" si="64"/>
        <v>100931</v>
      </c>
      <c r="K238" s="78">
        <v>175000</v>
      </c>
      <c r="L238" s="78">
        <f t="shared" ca="1" si="65"/>
        <v>290901</v>
      </c>
      <c r="M238" s="78">
        <f t="shared" ca="1" si="66"/>
        <v>98906.340000000011</v>
      </c>
      <c r="N238" s="78">
        <f t="shared" ca="1" si="67"/>
        <v>191994.65999999997</v>
      </c>
      <c r="O238" s="81">
        <f t="shared" ca="1" si="68"/>
        <v>366994.66</v>
      </c>
      <c r="Q238" s="78">
        <v>-700000</v>
      </c>
      <c r="R238" s="78">
        <f t="shared" ca="1" si="69"/>
        <v>366994.66</v>
      </c>
      <c r="S238" s="78">
        <f t="shared" ca="1" si="70"/>
        <v>366994.66</v>
      </c>
      <c r="T238" s="78">
        <f t="shared" ca="1" si="70"/>
        <v>366994.66</v>
      </c>
      <c r="U238" s="78">
        <f t="shared" ca="1" si="70"/>
        <v>366994.66</v>
      </c>
      <c r="V238" s="91">
        <f t="shared" ca="1" si="71"/>
        <v>414690.99076637975</v>
      </c>
      <c r="W238" s="47">
        <f t="shared" ca="1" si="72"/>
        <v>1</v>
      </c>
    </row>
    <row r="239" spans="1:23" x14ac:dyDescent="0.25">
      <c r="A239" s="52">
        <v>218</v>
      </c>
      <c r="B239" s="57">
        <f t="shared" ca="1" si="57"/>
        <v>3084</v>
      </c>
      <c r="C239" s="78">
        <f t="shared" ca="1" si="58"/>
        <v>457</v>
      </c>
      <c r="D239" s="79">
        <f t="shared" ca="1" si="59"/>
        <v>277</v>
      </c>
      <c r="E239" s="81">
        <f t="shared" ca="1" si="60"/>
        <v>105246</v>
      </c>
      <c r="G239" s="88">
        <f t="shared" ca="1" si="61"/>
        <v>1409388</v>
      </c>
      <c r="H239" s="78">
        <f t="shared" ca="1" si="62"/>
        <v>854268</v>
      </c>
      <c r="I239" s="78">
        <f t="shared" ca="1" si="63"/>
        <v>555120</v>
      </c>
      <c r="J239" s="78">
        <f t="shared" ca="1" si="64"/>
        <v>105246</v>
      </c>
      <c r="K239" s="78">
        <v>175000</v>
      </c>
      <c r="L239" s="78">
        <f t="shared" ca="1" si="65"/>
        <v>274874</v>
      </c>
      <c r="M239" s="78">
        <f t="shared" ca="1" si="66"/>
        <v>93457.16</v>
      </c>
      <c r="N239" s="78">
        <f t="shared" ca="1" si="67"/>
        <v>181416.84</v>
      </c>
      <c r="O239" s="81">
        <f t="shared" ca="1" si="68"/>
        <v>356416.83999999997</v>
      </c>
      <c r="Q239" s="78">
        <v>-700000</v>
      </c>
      <c r="R239" s="78">
        <f t="shared" ca="1" si="69"/>
        <v>356416.83999999997</v>
      </c>
      <c r="S239" s="78">
        <f t="shared" ca="1" si="70"/>
        <v>356416.83999999997</v>
      </c>
      <c r="T239" s="78">
        <f t="shared" ca="1" si="70"/>
        <v>356416.83999999997</v>
      </c>
      <c r="U239" s="78">
        <f t="shared" ca="1" si="70"/>
        <v>356416.83999999997</v>
      </c>
      <c r="V239" s="91">
        <f t="shared" ca="1" si="71"/>
        <v>382562.4561006478</v>
      </c>
      <c r="W239" s="47">
        <f t="shared" ca="1" si="72"/>
        <v>1</v>
      </c>
    </row>
    <row r="240" spans="1:23" x14ac:dyDescent="0.25">
      <c r="A240" s="52">
        <v>219</v>
      </c>
      <c r="B240" s="57">
        <f t="shared" ca="1" si="57"/>
        <v>2923</v>
      </c>
      <c r="C240" s="78">
        <f t="shared" ca="1" si="58"/>
        <v>420</v>
      </c>
      <c r="D240" s="79">
        <f t="shared" ca="1" si="59"/>
        <v>271</v>
      </c>
      <c r="E240" s="81">
        <f t="shared" ca="1" si="60"/>
        <v>111250</v>
      </c>
      <c r="G240" s="88">
        <f t="shared" ca="1" si="61"/>
        <v>1227660</v>
      </c>
      <c r="H240" s="78">
        <f t="shared" ca="1" si="62"/>
        <v>792133</v>
      </c>
      <c r="I240" s="78">
        <f t="shared" ca="1" si="63"/>
        <v>435527</v>
      </c>
      <c r="J240" s="78">
        <f t="shared" ca="1" si="64"/>
        <v>111250</v>
      </c>
      <c r="K240" s="78">
        <v>175000</v>
      </c>
      <c r="L240" s="78">
        <f t="shared" ca="1" si="65"/>
        <v>149277</v>
      </c>
      <c r="M240" s="78">
        <f t="shared" ca="1" si="66"/>
        <v>50754.18</v>
      </c>
      <c r="N240" s="78">
        <f t="shared" ca="1" si="67"/>
        <v>98522.82</v>
      </c>
      <c r="O240" s="81">
        <f t="shared" ca="1" si="68"/>
        <v>273522.82</v>
      </c>
      <c r="Q240" s="78">
        <v>-700000</v>
      </c>
      <c r="R240" s="78">
        <f t="shared" ca="1" si="69"/>
        <v>273522.82</v>
      </c>
      <c r="S240" s="78">
        <f t="shared" ca="1" si="70"/>
        <v>273522.82</v>
      </c>
      <c r="T240" s="78">
        <f t="shared" ca="1" si="70"/>
        <v>273522.82</v>
      </c>
      <c r="U240" s="78">
        <f t="shared" ca="1" si="70"/>
        <v>273522.82</v>
      </c>
      <c r="V240" s="91">
        <f t="shared" ca="1" si="71"/>
        <v>130784.3586144119</v>
      </c>
      <c r="W240" s="47">
        <f t="shared" ca="1" si="72"/>
        <v>1</v>
      </c>
    </row>
    <row r="241" spans="1:23" x14ac:dyDescent="0.25">
      <c r="A241" s="52">
        <v>220</v>
      </c>
      <c r="B241" s="57">
        <f t="shared" ca="1" si="57"/>
        <v>2337</v>
      </c>
      <c r="C241" s="78">
        <f t="shared" ca="1" si="58"/>
        <v>435</v>
      </c>
      <c r="D241" s="79">
        <f t="shared" ca="1" si="59"/>
        <v>299</v>
      </c>
      <c r="E241" s="81">
        <f t="shared" ca="1" si="60"/>
        <v>94524</v>
      </c>
      <c r="G241" s="88">
        <f t="shared" ca="1" si="61"/>
        <v>1016595</v>
      </c>
      <c r="H241" s="78">
        <f t="shared" ca="1" si="62"/>
        <v>698763</v>
      </c>
      <c r="I241" s="78">
        <f t="shared" ca="1" si="63"/>
        <v>317832</v>
      </c>
      <c r="J241" s="78">
        <f t="shared" ca="1" si="64"/>
        <v>94524</v>
      </c>
      <c r="K241" s="78">
        <v>175000</v>
      </c>
      <c r="L241" s="78">
        <f t="shared" ca="1" si="65"/>
        <v>48308</v>
      </c>
      <c r="M241" s="78">
        <f t="shared" ca="1" si="66"/>
        <v>16424.72</v>
      </c>
      <c r="N241" s="78">
        <f t="shared" ca="1" si="67"/>
        <v>31883.279999999999</v>
      </c>
      <c r="O241" s="81">
        <f t="shared" ca="1" si="68"/>
        <v>206883.28</v>
      </c>
      <c r="Q241" s="78">
        <v>-700000</v>
      </c>
      <c r="R241" s="78">
        <f t="shared" ca="1" si="69"/>
        <v>206883.28</v>
      </c>
      <c r="S241" s="78">
        <f t="shared" ca="1" si="70"/>
        <v>206883.28</v>
      </c>
      <c r="T241" s="78">
        <f t="shared" ca="1" si="70"/>
        <v>206883.28</v>
      </c>
      <c r="U241" s="78">
        <f t="shared" ca="1" si="70"/>
        <v>206883.28</v>
      </c>
      <c r="V241" s="91">
        <f t="shared" ca="1" si="71"/>
        <v>-71623.204664072371</v>
      </c>
      <c r="W241" s="47">
        <f t="shared" ca="1" si="72"/>
        <v>0</v>
      </c>
    </row>
    <row r="242" spans="1:23" x14ac:dyDescent="0.25">
      <c r="A242" s="52">
        <v>221</v>
      </c>
      <c r="B242" s="57">
        <f t="shared" ca="1" si="57"/>
        <v>2816</v>
      </c>
      <c r="C242" s="78">
        <f t="shared" ca="1" si="58"/>
        <v>457</v>
      </c>
      <c r="D242" s="79">
        <f t="shared" ca="1" si="59"/>
        <v>298</v>
      </c>
      <c r="E242" s="81">
        <f t="shared" ca="1" si="60"/>
        <v>115828</v>
      </c>
      <c r="G242" s="88">
        <f t="shared" ca="1" si="61"/>
        <v>1286912</v>
      </c>
      <c r="H242" s="78">
        <f t="shared" ca="1" si="62"/>
        <v>839168</v>
      </c>
      <c r="I242" s="78">
        <f t="shared" ca="1" si="63"/>
        <v>447744</v>
      </c>
      <c r="J242" s="78">
        <f t="shared" ca="1" si="64"/>
        <v>115828</v>
      </c>
      <c r="K242" s="78">
        <v>175000</v>
      </c>
      <c r="L242" s="78">
        <f t="shared" ca="1" si="65"/>
        <v>156916</v>
      </c>
      <c r="M242" s="78">
        <f t="shared" ca="1" si="66"/>
        <v>53351.44</v>
      </c>
      <c r="N242" s="78">
        <f t="shared" ca="1" si="67"/>
        <v>103564.56</v>
      </c>
      <c r="O242" s="81">
        <f t="shared" ca="1" si="68"/>
        <v>278564.56</v>
      </c>
      <c r="Q242" s="78">
        <v>-700000</v>
      </c>
      <c r="R242" s="78">
        <f t="shared" ca="1" si="69"/>
        <v>278564.56</v>
      </c>
      <c r="S242" s="78">
        <f t="shared" ca="1" si="70"/>
        <v>278564.56</v>
      </c>
      <c r="T242" s="78">
        <f t="shared" ca="1" si="70"/>
        <v>278564.56</v>
      </c>
      <c r="U242" s="78">
        <f t="shared" ca="1" si="70"/>
        <v>278564.56</v>
      </c>
      <c r="V242" s="91">
        <f t="shared" ca="1" si="71"/>
        <v>146097.88430927205</v>
      </c>
      <c r="W242" s="47">
        <f t="shared" ca="1" si="72"/>
        <v>1</v>
      </c>
    </row>
    <row r="243" spans="1:23" x14ac:dyDescent="0.25">
      <c r="A243" s="52">
        <v>222</v>
      </c>
      <c r="B243" s="57">
        <f t="shared" ca="1" si="57"/>
        <v>3172</v>
      </c>
      <c r="C243" s="78">
        <f t="shared" ca="1" si="58"/>
        <v>469</v>
      </c>
      <c r="D243" s="79">
        <f t="shared" ca="1" si="59"/>
        <v>272</v>
      </c>
      <c r="E243" s="81">
        <f t="shared" ca="1" si="60"/>
        <v>91780</v>
      </c>
      <c r="G243" s="88">
        <f t="shared" ca="1" si="61"/>
        <v>1487668</v>
      </c>
      <c r="H243" s="78">
        <f t="shared" ca="1" si="62"/>
        <v>862784</v>
      </c>
      <c r="I243" s="78">
        <f t="shared" ca="1" si="63"/>
        <v>624884</v>
      </c>
      <c r="J243" s="78">
        <f t="shared" ca="1" si="64"/>
        <v>91780</v>
      </c>
      <c r="K243" s="78">
        <v>175000</v>
      </c>
      <c r="L243" s="78">
        <f t="shared" ca="1" si="65"/>
        <v>358104</v>
      </c>
      <c r="M243" s="78">
        <f t="shared" ca="1" si="66"/>
        <v>121755.36000000002</v>
      </c>
      <c r="N243" s="78">
        <f t="shared" ca="1" si="67"/>
        <v>236348.63999999998</v>
      </c>
      <c r="O243" s="81">
        <f t="shared" ca="1" si="68"/>
        <v>411348.64</v>
      </c>
      <c r="Q243" s="78">
        <v>-700000</v>
      </c>
      <c r="R243" s="78">
        <f t="shared" ca="1" si="69"/>
        <v>411348.64</v>
      </c>
      <c r="S243" s="78">
        <f t="shared" ca="1" si="70"/>
        <v>411348.64</v>
      </c>
      <c r="T243" s="78">
        <f t="shared" ca="1" si="70"/>
        <v>411348.64</v>
      </c>
      <c r="U243" s="78">
        <f t="shared" ca="1" si="70"/>
        <v>411348.64</v>
      </c>
      <c r="V243" s="91">
        <f t="shared" ca="1" si="71"/>
        <v>549409.52293966035</v>
      </c>
      <c r="W243" s="47">
        <f t="shared" ca="1" si="72"/>
        <v>1</v>
      </c>
    </row>
    <row r="244" spans="1:23" x14ac:dyDescent="0.25">
      <c r="A244" s="52">
        <v>223</v>
      </c>
      <c r="B244" s="57">
        <f t="shared" ca="1" si="57"/>
        <v>3128</v>
      </c>
      <c r="C244" s="78">
        <f t="shared" ca="1" si="58"/>
        <v>450</v>
      </c>
      <c r="D244" s="79">
        <f t="shared" ca="1" si="59"/>
        <v>289</v>
      </c>
      <c r="E244" s="81">
        <f t="shared" ca="1" si="60"/>
        <v>111923</v>
      </c>
      <c r="G244" s="88">
        <f t="shared" ca="1" si="61"/>
        <v>1407600</v>
      </c>
      <c r="H244" s="78">
        <f t="shared" ca="1" si="62"/>
        <v>903992</v>
      </c>
      <c r="I244" s="78">
        <f t="shared" ca="1" si="63"/>
        <v>503608</v>
      </c>
      <c r="J244" s="78">
        <f t="shared" ca="1" si="64"/>
        <v>111923</v>
      </c>
      <c r="K244" s="78">
        <v>175000</v>
      </c>
      <c r="L244" s="78">
        <f t="shared" ca="1" si="65"/>
        <v>216685</v>
      </c>
      <c r="M244" s="78">
        <f t="shared" ca="1" si="66"/>
        <v>73672.900000000009</v>
      </c>
      <c r="N244" s="78">
        <f t="shared" ca="1" si="67"/>
        <v>143012.09999999998</v>
      </c>
      <c r="O244" s="81">
        <f t="shared" ca="1" si="68"/>
        <v>318012.09999999998</v>
      </c>
      <c r="Q244" s="78">
        <v>-700000</v>
      </c>
      <c r="R244" s="78">
        <f t="shared" ca="1" si="69"/>
        <v>318012.09999999998</v>
      </c>
      <c r="S244" s="78">
        <f t="shared" ca="1" si="70"/>
        <v>318012.09999999998</v>
      </c>
      <c r="T244" s="78">
        <f t="shared" ca="1" si="70"/>
        <v>318012.09999999998</v>
      </c>
      <c r="U244" s="78">
        <f t="shared" ca="1" si="70"/>
        <v>318012.09999999998</v>
      </c>
      <c r="V244" s="91">
        <f t="shared" ca="1" si="71"/>
        <v>265913.84415429085</v>
      </c>
      <c r="W244" s="47">
        <f t="shared" ca="1" si="72"/>
        <v>1</v>
      </c>
    </row>
    <row r="245" spans="1:23" x14ac:dyDescent="0.25">
      <c r="A245" s="52">
        <v>224</v>
      </c>
      <c r="B245" s="57">
        <f t="shared" ca="1" si="57"/>
        <v>2744</v>
      </c>
      <c r="C245" s="78">
        <f t="shared" ca="1" si="58"/>
        <v>451</v>
      </c>
      <c r="D245" s="79">
        <f t="shared" ca="1" si="59"/>
        <v>290</v>
      </c>
      <c r="E245" s="81">
        <f t="shared" ca="1" si="60"/>
        <v>90698</v>
      </c>
      <c r="G245" s="88">
        <f t="shared" ca="1" si="61"/>
        <v>1237544</v>
      </c>
      <c r="H245" s="78">
        <f t="shared" ca="1" si="62"/>
        <v>795760</v>
      </c>
      <c r="I245" s="78">
        <f t="shared" ca="1" si="63"/>
        <v>441784</v>
      </c>
      <c r="J245" s="78">
        <f t="shared" ca="1" si="64"/>
        <v>90698</v>
      </c>
      <c r="K245" s="78">
        <v>175000</v>
      </c>
      <c r="L245" s="78">
        <f t="shared" ca="1" si="65"/>
        <v>176086</v>
      </c>
      <c r="M245" s="78">
        <f t="shared" ca="1" si="66"/>
        <v>59869.240000000005</v>
      </c>
      <c r="N245" s="78">
        <f t="shared" ca="1" si="67"/>
        <v>116216.76</v>
      </c>
      <c r="O245" s="81">
        <f t="shared" ca="1" si="68"/>
        <v>291216.76</v>
      </c>
      <c r="Q245" s="78">
        <v>-700000</v>
      </c>
      <c r="R245" s="78">
        <f t="shared" ca="1" si="69"/>
        <v>291216.76</v>
      </c>
      <c r="S245" s="78">
        <f t="shared" ca="1" si="70"/>
        <v>291216.76</v>
      </c>
      <c r="T245" s="78">
        <f t="shared" ca="1" si="70"/>
        <v>291216.76</v>
      </c>
      <c r="U245" s="78">
        <f t="shared" ca="1" si="70"/>
        <v>291216.76</v>
      </c>
      <c r="V245" s="91">
        <f t="shared" ca="1" si="71"/>
        <v>184527.03571265866</v>
      </c>
      <c r="W245" s="47">
        <f t="shared" ca="1" si="72"/>
        <v>1</v>
      </c>
    </row>
    <row r="246" spans="1:23" x14ac:dyDescent="0.25">
      <c r="A246" s="52">
        <v>225</v>
      </c>
      <c r="B246" s="57">
        <f t="shared" ca="1" si="57"/>
        <v>2247</v>
      </c>
      <c r="C246" s="78">
        <f t="shared" ca="1" si="58"/>
        <v>446</v>
      </c>
      <c r="D246" s="79">
        <f t="shared" ca="1" si="59"/>
        <v>297</v>
      </c>
      <c r="E246" s="81">
        <f t="shared" ca="1" si="60"/>
        <v>103954</v>
      </c>
      <c r="G246" s="88">
        <f t="shared" ca="1" si="61"/>
        <v>1002162</v>
      </c>
      <c r="H246" s="78">
        <f t="shared" ca="1" si="62"/>
        <v>667359</v>
      </c>
      <c r="I246" s="78">
        <f t="shared" ca="1" si="63"/>
        <v>334803</v>
      </c>
      <c r="J246" s="78">
        <f t="shared" ca="1" si="64"/>
        <v>103954</v>
      </c>
      <c r="K246" s="78">
        <v>175000</v>
      </c>
      <c r="L246" s="78">
        <f t="shared" ca="1" si="65"/>
        <v>55849</v>
      </c>
      <c r="M246" s="78">
        <f t="shared" ca="1" si="66"/>
        <v>18988.66</v>
      </c>
      <c r="N246" s="78">
        <f t="shared" ca="1" si="67"/>
        <v>36860.339999999997</v>
      </c>
      <c r="O246" s="81">
        <f t="shared" ca="1" si="68"/>
        <v>211860.34</v>
      </c>
      <c r="Q246" s="78">
        <v>-700000</v>
      </c>
      <c r="R246" s="78">
        <f t="shared" ca="1" si="69"/>
        <v>211860.34</v>
      </c>
      <c r="S246" s="78">
        <f t="shared" ca="1" si="70"/>
        <v>211860.34</v>
      </c>
      <c r="T246" s="78">
        <f t="shared" ca="1" si="70"/>
        <v>211860.34</v>
      </c>
      <c r="U246" s="78">
        <f t="shared" ca="1" si="70"/>
        <v>211860.34</v>
      </c>
      <c r="V246" s="91">
        <f t="shared" ca="1" si="71"/>
        <v>-56506.134724951931</v>
      </c>
      <c r="W246" s="47">
        <f t="shared" ca="1" si="72"/>
        <v>0</v>
      </c>
    </row>
    <row r="247" spans="1:23" x14ac:dyDescent="0.25">
      <c r="A247" s="52">
        <v>226</v>
      </c>
      <c r="B247" s="57">
        <f t="shared" ca="1" si="57"/>
        <v>2946</v>
      </c>
      <c r="C247" s="78">
        <f t="shared" ca="1" si="58"/>
        <v>421</v>
      </c>
      <c r="D247" s="79">
        <f t="shared" ca="1" si="59"/>
        <v>293</v>
      </c>
      <c r="E247" s="81">
        <f t="shared" ca="1" si="60"/>
        <v>97949</v>
      </c>
      <c r="G247" s="88">
        <f t="shared" ca="1" si="61"/>
        <v>1240266</v>
      </c>
      <c r="H247" s="78">
        <f t="shared" ca="1" si="62"/>
        <v>863178</v>
      </c>
      <c r="I247" s="78">
        <f t="shared" ca="1" si="63"/>
        <v>377088</v>
      </c>
      <c r="J247" s="78">
        <f t="shared" ca="1" si="64"/>
        <v>97949</v>
      </c>
      <c r="K247" s="78">
        <v>175000</v>
      </c>
      <c r="L247" s="78">
        <f t="shared" ca="1" si="65"/>
        <v>104139</v>
      </c>
      <c r="M247" s="78">
        <f t="shared" ca="1" si="66"/>
        <v>35407.26</v>
      </c>
      <c r="N247" s="78">
        <f t="shared" ca="1" si="67"/>
        <v>68731.739999999991</v>
      </c>
      <c r="O247" s="81">
        <f t="shared" ca="1" si="68"/>
        <v>243731.74</v>
      </c>
      <c r="Q247" s="78">
        <v>-700000</v>
      </c>
      <c r="R247" s="78">
        <f t="shared" ca="1" si="69"/>
        <v>243731.74</v>
      </c>
      <c r="S247" s="78">
        <f t="shared" ca="1" si="70"/>
        <v>243731.74</v>
      </c>
      <c r="T247" s="78">
        <f t="shared" ca="1" si="70"/>
        <v>243731.74</v>
      </c>
      <c r="U247" s="78">
        <f t="shared" ca="1" si="70"/>
        <v>243731.74</v>
      </c>
      <c r="V247" s="91">
        <f t="shared" ca="1" si="71"/>
        <v>40298.441241116845</v>
      </c>
      <c r="W247" s="47">
        <f t="shared" ca="1" si="72"/>
        <v>1</v>
      </c>
    </row>
    <row r="248" spans="1:23" x14ac:dyDescent="0.25">
      <c r="A248" s="52">
        <v>227</v>
      </c>
      <c r="B248" s="57">
        <f t="shared" ca="1" si="57"/>
        <v>2448</v>
      </c>
      <c r="C248" s="78">
        <f t="shared" ca="1" si="58"/>
        <v>447</v>
      </c>
      <c r="D248" s="79">
        <f t="shared" ca="1" si="59"/>
        <v>274</v>
      </c>
      <c r="E248" s="81">
        <f t="shared" ca="1" si="60"/>
        <v>115330</v>
      </c>
      <c r="G248" s="88">
        <f t="shared" ca="1" si="61"/>
        <v>1094256</v>
      </c>
      <c r="H248" s="78">
        <f t="shared" ca="1" si="62"/>
        <v>670752</v>
      </c>
      <c r="I248" s="78">
        <f t="shared" ca="1" si="63"/>
        <v>423504</v>
      </c>
      <c r="J248" s="78">
        <f t="shared" ca="1" si="64"/>
        <v>115330</v>
      </c>
      <c r="K248" s="78">
        <v>175000</v>
      </c>
      <c r="L248" s="78">
        <f t="shared" ca="1" si="65"/>
        <v>133174</v>
      </c>
      <c r="M248" s="78">
        <f t="shared" ca="1" si="66"/>
        <v>45279.16</v>
      </c>
      <c r="N248" s="78">
        <f t="shared" ca="1" si="67"/>
        <v>87894.84</v>
      </c>
      <c r="O248" s="81">
        <f t="shared" ca="1" si="68"/>
        <v>262894.83999999997</v>
      </c>
      <c r="Q248" s="78">
        <v>-700000</v>
      </c>
      <c r="R248" s="78">
        <f t="shared" ca="1" si="69"/>
        <v>262894.83999999997</v>
      </c>
      <c r="S248" s="78">
        <f t="shared" ca="1" si="70"/>
        <v>262894.83999999997</v>
      </c>
      <c r="T248" s="78">
        <f t="shared" ca="1" si="70"/>
        <v>262894.83999999997</v>
      </c>
      <c r="U248" s="78">
        <f t="shared" ca="1" si="70"/>
        <v>262894.83999999997</v>
      </c>
      <c r="V248" s="91">
        <f t="shared" ca="1" si="71"/>
        <v>98503.470505453181</v>
      </c>
      <c r="W248" s="47">
        <f t="shared" ca="1" si="72"/>
        <v>1</v>
      </c>
    </row>
    <row r="249" spans="1:23" x14ac:dyDescent="0.25">
      <c r="A249" s="52">
        <v>228</v>
      </c>
      <c r="B249" s="57">
        <f t="shared" ca="1" si="57"/>
        <v>2909</v>
      </c>
      <c r="C249" s="78">
        <f t="shared" ca="1" si="58"/>
        <v>459</v>
      </c>
      <c r="D249" s="79">
        <f t="shared" ca="1" si="59"/>
        <v>285</v>
      </c>
      <c r="E249" s="81">
        <f t="shared" ca="1" si="60"/>
        <v>114835</v>
      </c>
      <c r="G249" s="88">
        <f t="shared" ca="1" si="61"/>
        <v>1335231</v>
      </c>
      <c r="H249" s="78">
        <f t="shared" ca="1" si="62"/>
        <v>829065</v>
      </c>
      <c r="I249" s="78">
        <f t="shared" ca="1" si="63"/>
        <v>506166</v>
      </c>
      <c r="J249" s="78">
        <f t="shared" ca="1" si="64"/>
        <v>114835</v>
      </c>
      <c r="K249" s="78">
        <v>175000</v>
      </c>
      <c r="L249" s="78">
        <f t="shared" ca="1" si="65"/>
        <v>216331</v>
      </c>
      <c r="M249" s="78">
        <f t="shared" ca="1" si="66"/>
        <v>73552.540000000008</v>
      </c>
      <c r="N249" s="78">
        <f t="shared" ca="1" si="67"/>
        <v>142778.46</v>
      </c>
      <c r="O249" s="81">
        <f t="shared" ca="1" si="68"/>
        <v>317778.45999999996</v>
      </c>
      <c r="Q249" s="78">
        <v>-700000</v>
      </c>
      <c r="R249" s="78">
        <f t="shared" ca="1" si="69"/>
        <v>317778.45999999996</v>
      </c>
      <c r="S249" s="78">
        <f t="shared" ca="1" si="70"/>
        <v>317778.45999999996</v>
      </c>
      <c r="T249" s="78">
        <f t="shared" ca="1" si="70"/>
        <v>317778.45999999996</v>
      </c>
      <c r="U249" s="78">
        <f t="shared" ca="1" si="70"/>
        <v>317778.45999999996</v>
      </c>
      <c r="V249" s="91">
        <f t="shared" ca="1" si="71"/>
        <v>265204.19785294496</v>
      </c>
      <c r="W249" s="47">
        <f t="shared" ca="1" si="72"/>
        <v>1</v>
      </c>
    </row>
    <row r="250" spans="1:23" x14ac:dyDescent="0.25">
      <c r="A250" s="52">
        <v>229</v>
      </c>
      <c r="B250" s="57">
        <f t="shared" ca="1" si="57"/>
        <v>2786</v>
      </c>
      <c r="C250" s="78">
        <f t="shared" ca="1" si="58"/>
        <v>431</v>
      </c>
      <c r="D250" s="79">
        <f t="shared" ca="1" si="59"/>
        <v>286</v>
      </c>
      <c r="E250" s="81">
        <f t="shared" ca="1" si="60"/>
        <v>114596</v>
      </c>
      <c r="G250" s="88">
        <f t="shared" ca="1" si="61"/>
        <v>1200766</v>
      </c>
      <c r="H250" s="78">
        <f t="shared" ca="1" si="62"/>
        <v>796796</v>
      </c>
      <c r="I250" s="78">
        <f t="shared" ca="1" si="63"/>
        <v>403970</v>
      </c>
      <c r="J250" s="78">
        <f t="shared" ca="1" si="64"/>
        <v>114596</v>
      </c>
      <c r="K250" s="78">
        <v>175000</v>
      </c>
      <c r="L250" s="78">
        <f t="shared" ca="1" si="65"/>
        <v>114374</v>
      </c>
      <c r="M250" s="78">
        <f t="shared" ca="1" si="66"/>
        <v>38887.160000000003</v>
      </c>
      <c r="N250" s="78">
        <f t="shared" ca="1" si="67"/>
        <v>75486.84</v>
      </c>
      <c r="O250" s="81">
        <f t="shared" ca="1" si="68"/>
        <v>250486.84</v>
      </c>
      <c r="Q250" s="78">
        <v>-700000</v>
      </c>
      <c r="R250" s="78">
        <f t="shared" ca="1" si="69"/>
        <v>250486.84</v>
      </c>
      <c r="S250" s="78">
        <f t="shared" ca="1" si="70"/>
        <v>250486.84</v>
      </c>
      <c r="T250" s="78">
        <f t="shared" ca="1" si="70"/>
        <v>250486.84</v>
      </c>
      <c r="U250" s="78">
        <f t="shared" ca="1" si="70"/>
        <v>250486.84</v>
      </c>
      <c r="V250" s="91">
        <f t="shared" ca="1" si="71"/>
        <v>60816.039812512812</v>
      </c>
      <c r="W250" s="47">
        <f t="shared" ca="1" si="72"/>
        <v>1</v>
      </c>
    </row>
    <row r="251" spans="1:23" x14ac:dyDescent="0.25">
      <c r="A251" s="52">
        <v>230</v>
      </c>
      <c r="B251" s="57">
        <f t="shared" ca="1" si="57"/>
        <v>2992</v>
      </c>
      <c r="C251" s="78">
        <f t="shared" ca="1" si="58"/>
        <v>448</v>
      </c>
      <c r="D251" s="79">
        <f t="shared" ca="1" si="59"/>
        <v>279</v>
      </c>
      <c r="E251" s="81">
        <f t="shared" ca="1" si="60"/>
        <v>91233</v>
      </c>
      <c r="G251" s="88">
        <f t="shared" ca="1" si="61"/>
        <v>1340416</v>
      </c>
      <c r="H251" s="78">
        <f t="shared" ca="1" si="62"/>
        <v>834768</v>
      </c>
      <c r="I251" s="78">
        <f t="shared" ca="1" si="63"/>
        <v>505648</v>
      </c>
      <c r="J251" s="78">
        <f t="shared" ca="1" si="64"/>
        <v>91233</v>
      </c>
      <c r="K251" s="78">
        <v>175000</v>
      </c>
      <c r="L251" s="78">
        <f t="shared" ca="1" si="65"/>
        <v>239415</v>
      </c>
      <c r="M251" s="78">
        <f t="shared" ca="1" si="66"/>
        <v>81401.100000000006</v>
      </c>
      <c r="N251" s="78">
        <f t="shared" ca="1" si="67"/>
        <v>158013.9</v>
      </c>
      <c r="O251" s="81">
        <f t="shared" ca="1" si="68"/>
        <v>333013.90000000002</v>
      </c>
      <c r="Q251" s="78">
        <v>-700000</v>
      </c>
      <c r="R251" s="78">
        <f t="shared" ca="1" si="69"/>
        <v>333013.90000000002</v>
      </c>
      <c r="S251" s="78">
        <f t="shared" ca="1" si="70"/>
        <v>333013.90000000002</v>
      </c>
      <c r="T251" s="78">
        <f t="shared" ca="1" si="70"/>
        <v>333013.90000000002</v>
      </c>
      <c r="U251" s="78">
        <f t="shared" ca="1" si="70"/>
        <v>333013.90000000002</v>
      </c>
      <c r="V251" s="91">
        <f t="shared" ca="1" si="71"/>
        <v>311479.55158251105</v>
      </c>
      <c r="W251" s="47">
        <f t="shared" ca="1" si="72"/>
        <v>1</v>
      </c>
    </row>
    <row r="252" spans="1:23" x14ac:dyDescent="0.25">
      <c r="A252" s="52">
        <v>231</v>
      </c>
      <c r="B252" s="57">
        <f t="shared" ca="1" si="57"/>
        <v>3165</v>
      </c>
      <c r="C252" s="78">
        <f t="shared" ca="1" si="58"/>
        <v>450</v>
      </c>
      <c r="D252" s="79">
        <f t="shared" ca="1" si="59"/>
        <v>283</v>
      </c>
      <c r="E252" s="81">
        <f t="shared" ca="1" si="60"/>
        <v>118002</v>
      </c>
      <c r="G252" s="88">
        <f t="shared" ca="1" si="61"/>
        <v>1424250</v>
      </c>
      <c r="H252" s="78">
        <f t="shared" ca="1" si="62"/>
        <v>895695</v>
      </c>
      <c r="I252" s="78">
        <f t="shared" ca="1" si="63"/>
        <v>528555</v>
      </c>
      <c r="J252" s="78">
        <f t="shared" ca="1" si="64"/>
        <v>118002</v>
      </c>
      <c r="K252" s="78">
        <v>175000</v>
      </c>
      <c r="L252" s="78">
        <f t="shared" ca="1" si="65"/>
        <v>235553</v>
      </c>
      <c r="M252" s="78">
        <f t="shared" ca="1" si="66"/>
        <v>80088.02</v>
      </c>
      <c r="N252" s="78">
        <f t="shared" ca="1" si="67"/>
        <v>155464.97999999998</v>
      </c>
      <c r="O252" s="81">
        <f t="shared" ca="1" si="68"/>
        <v>330464.98</v>
      </c>
      <c r="Q252" s="78">
        <v>-700000</v>
      </c>
      <c r="R252" s="78">
        <f t="shared" ca="1" si="69"/>
        <v>330464.98</v>
      </c>
      <c r="S252" s="78">
        <f t="shared" ca="1" si="70"/>
        <v>330464.98</v>
      </c>
      <c r="T252" s="78">
        <f t="shared" ca="1" si="70"/>
        <v>330464.98</v>
      </c>
      <c r="U252" s="78">
        <f t="shared" ca="1" si="70"/>
        <v>330464.98</v>
      </c>
      <c r="V252" s="91">
        <f t="shared" ca="1" si="71"/>
        <v>303737.591085908</v>
      </c>
      <c r="W252" s="47">
        <f t="shared" ca="1" si="72"/>
        <v>1</v>
      </c>
    </row>
    <row r="253" spans="1:23" x14ac:dyDescent="0.25">
      <c r="A253" s="52">
        <v>232</v>
      </c>
      <c r="B253" s="57">
        <f t="shared" ca="1" si="57"/>
        <v>3138</v>
      </c>
      <c r="C253" s="78">
        <f t="shared" ca="1" si="58"/>
        <v>435</v>
      </c>
      <c r="D253" s="79">
        <f t="shared" ca="1" si="59"/>
        <v>274</v>
      </c>
      <c r="E253" s="81">
        <f t="shared" ca="1" si="60"/>
        <v>111638</v>
      </c>
      <c r="G253" s="88">
        <f t="shared" ca="1" si="61"/>
        <v>1365030</v>
      </c>
      <c r="H253" s="78">
        <f t="shared" ca="1" si="62"/>
        <v>859812</v>
      </c>
      <c r="I253" s="78">
        <f t="shared" ca="1" si="63"/>
        <v>505218</v>
      </c>
      <c r="J253" s="78">
        <f t="shared" ca="1" si="64"/>
        <v>111638</v>
      </c>
      <c r="K253" s="78">
        <v>175000</v>
      </c>
      <c r="L253" s="78">
        <f t="shared" ca="1" si="65"/>
        <v>218580</v>
      </c>
      <c r="M253" s="78">
        <f t="shared" ca="1" si="66"/>
        <v>74317.200000000012</v>
      </c>
      <c r="N253" s="78">
        <f t="shared" ca="1" si="67"/>
        <v>144262.79999999999</v>
      </c>
      <c r="O253" s="81">
        <f t="shared" ca="1" si="68"/>
        <v>319262.8</v>
      </c>
      <c r="Q253" s="78">
        <v>-700000</v>
      </c>
      <c r="R253" s="78">
        <f t="shared" ca="1" si="69"/>
        <v>319262.8</v>
      </c>
      <c r="S253" s="78">
        <f t="shared" ca="1" si="70"/>
        <v>319262.8</v>
      </c>
      <c r="T253" s="78">
        <f t="shared" ca="1" si="70"/>
        <v>319262.8</v>
      </c>
      <c r="U253" s="78">
        <f t="shared" ca="1" si="70"/>
        <v>319262.8</v>
      </c>
      <c r="V253" s="91">
        <f t="shared" ca="1" si="71"/>
        <v>269712.65698211652</v>
      </c>
      <c r="W253" s="47">
        <f t="shared" ca="1" si="72"/>
        <v>1</v>
      </c>
    </row>
    <row r="254" spans="1:23" x14ac:dyDescent="0.25">
      <c r="A254" s="52">
        <v>233</v>
      </c>
      <c r="B254" s="57">
        <f t="shared" ca="1" si="57"/>
        <v>3142</v>
      </c>
      <c r="C254" s="78">
        <f t="shared" ca="1" si="58"/>
        <v>445</v>
      </c>
      <c r="D254" s="79">
        <f t="shared" ca="1" si="59"/>
        <v>278</v>
      </c>
      <c r="E254" s="81">
        <f t="shared" ca="1" si="60"/>
        <v>114932</v>
      </c>
      <c r="G254" s="88">
        <f t="shared" ca="1" si="61"/>
        <v>1398190</v>
      </c>
      <c r="H254" s="78">
        <f t="shared" ca="1" si="62"/>
        <v>873476</v>
      </c>
      <c r="I254" s="78">
        <f t="shared" ca="1" si="63"/>
        <v>524714</v>
      </c>
      <c r="J254" s="78">
        <f t="shared" ca="1" si="64"/>
        <v>114932</v>
      </c>
      <c r="K254" s="78">
        <v>175000</v>
      </c>
      <c r="L254" s="78">
        <f t="shared" ca="1" si="65"/>
        <v>234782</v>
      </c>
      <c r="M254" s="78">
        <f t="shared" ca="1" si="66"/>
        <v>79825.88</v>
      </c>
      <c r="N254" s="78">
        <f t="shared" ca="1" si="67"/>
        <v>154956.12</v>
      </c>
      <c r="O254" s="81">
        <f t="shared" ca="1" si="68"/>
        <v>329956.12</v>
      </c>
      <c r="Q254" s="78">
        <v>-700000</v>
      </c>
      <c r="R254" s="78">
        <f t="shared" ca="1" si="69"/>
        <v>329956.12</v>
      </c>
      <c r="S254" s="78">
        <f t="shared" ca="1" si="70"/>
        <v>329956.12</v>
      </c>
      <c r="T254" s="78">
        <f t="shared" ca="1" si="70"/>
        <v>329956.12</v>
      </c>
      <c r="U254" s="78">
        <f t="shared" ca="1" si="70"/>
        <v>329956.12</v>
      </c>
      <c r="V254" s="91">
        <f t="shared" ca="1" si="71"/>
        <v>302192.00549738365</v>
      </c>
      <c r="W254" s="47">
        <f t="shared" ca="1" si="72"/>
        <v>1</v>
      </c>
    </row>
    <row r="255" spans="1:23" x14ac:dyDescent="0.25">
      <c r="A255" s="52">
        <v>234</v>
      </c>
      <c r="B255" s="57">
        <f t="shared" ca="1" si="57"/>
        <v>3196</v>
      </c>
      <c r="C255" s="78">
        <f t="shared" ca="1" si="58"/>
        <v>430</v>
      </c>
      <c r="D255" s="79">
        <f t="shared" ca="1" si="59"/>
        <v>292</v>
      </c>
      <c r="E255" s="81">
        <f t="shared" ca="1" si="60"/>
        <v>104301</v>
      </c>
      <c r="G255" s="88">
        <f t="shared" ca="1" si="61"/>
        <v>1374280</v>
      </c>
      <c r="H255" s="78">
        <f t="shared" ca="1" si="62"/>
        <v>933232</v>
      </c>
      <c r="I255" s="78">
        <f t="shared" ca="1" si="63"/>
        <v>441048</v>
      </c>
      <c r="J255" s="78">
        <f t="shared" ca="1" si="64"/>
        <v>104301</v>
      </c>
      <c r="K255" s="78">
        <v>175000</v>
      </c>
      <c r="L255" s="78">
        <f t="shared" ca="1" si="65"/>
        <v>161747</v>
      </c>
      <c r="M255" s="78">
        <f t="shared" ca="1" si="66"/>
        <v>54993.98</v>
      </c>
      <c r="N255" s="78">
        <f t="shared" ca="1" si="67"/>
        <v>106753.01999999999</v>
      </c>
      <c r="O255" s="81">
        <f t="shared" ca="1" si="68"/>
        <v>281753.02</v>
      </c>
      <c r="Q255" s="78">
        <v>-700000</v>
      </c>
      <c r="R255" s="78">
        <f t="shared" ca="1" si="69"/>
        <v>281753.02</v>
      </c>
      <c r="S255" s="78">
        <f t="shared" ca="1" si="70"/>
        <v>281753.02</v>
      </c>
      <c r="T255" s="78">
        <f t="shared" ca="1" si="70"/>
        <v>281753.02</v>
      </c>
      <c r="U255" s="78">
        <f t="shared" ca="1" si="70"/>
        <v>281753.02</v>
      </c>
      <c r="V255" s="91">
        <f t="shared" ca="1" si="71"/>
        <v>155782.35120701639</v>
      </c>
      <c r="W255" s="47">
        <f t="shared" ca="1" si="72"/>
        <v>1</v>
      </c>
    </row>
    <row r="256" spans="1:23" x14ac:dyDescent="0.25">
      <c r="A256" s="52">
        <v>235</v>
      </c>
      <c r="B256" s="57">
        <f t="shared" ca="1" si="57"/>
        <v>2695</v>
      </c>
      <c r="C256" s="78">
        <f t="shared" ca="1" si="58"/>
        <v>470</v>
      </c>
      <c r="D256" s="79">
        <f t="shared" ca="1" si="59"/>
        <v>290</v>
      </c>
      <c r="E256" s="81">
        <f t="shared" ca="1" si="60"/>
        <v>117477</v>
      </c>
      <c r="G256" s="88">
        <f t="shared" ca="1" si="61"/>
        <v>1266650</v>
      </c>
      <c r="H256" s="78">
        <f t="shared" ca="1" si="62"/>
        <v>781550</v>
      </c>
      <c r="I256" s="78">
        <f t="shared" ca="1" si="63"/>
        <v>485100</v>
      </c>
      <c r="J256" s="78">
        <f t="shared" ca="1" si="64"/>
        <v>117477</v>
      </c>
      <c r="K256" s="78">
        <v>175000</v>
      </c>
      <c r="L256" s="78">
        <f t="shared" ca="1" si="65"/>
        <v>192623</v>
      </c>
      <c r="M256" s="78">
        <f t="shared" ca="1" si="66"/>
        <v>65491.820000000007</v>
      </c>
      <c r="N256" s="78">
        <f t="shared" ca="1" si="67"/>
        <v>127131.18</v>
      </c>
      <c r="O256" s="81">
        <f t="shared" ca="1" si="68"/>
        <v>302131.18</v>
      </c>
      <c r="Q256" s="78">
        <v>-700000</v>
      </c>
      <c r="R256" s="78">
        <f t="shared" ca="1" si="69"/>
        <v>302131.18</v>
      </c>
      <c r="S256" s="78">
        <f t="shared" ca="1" si="70"/>
        <v>302131.18</v>
      </c>
      <c r="T256" s="78">
        <f t="shared" ca="1" si="70"/>
        <v>302131.18</v>
      </c>
      <c r="U256" s="78">
        <f t="shared" ca="1" si="70"/>
        <v>302131.18</v>
      </c>
      <c r="V256" s="91">
        <f t="shared" ca="1" si="71"/>
        <v>217677.94216846477</v>
      </c>
      <c r="W256" s="47">
        <f t="shared" ca="1" si="72"/>
        <v>1</v>
      </c>
    </row>
    <row r="257" spans="1:23" x14ac:dyDescent="0.25">
      <c r="A257" s="52">
        <v>236</v>
      </c>
      <c r="B257" s="57">
        <f t="shared" ca="1" si="57"/>
        <v>2317</v>
      </c>
      <c r="C257" s="78">
        <f t="shared" ca="1" si="58"/>
        <v>428</v>
      </c>
      <c r="D257" s="79">
        <f t="shared" ca="1" si="59"/>
        <v>281</v>
      </c>
      <c r="E257" s="81">
        <f t="shared" ca="1" si="60"/>
        <v>116343</v>
      </c>
      <c r="G257" s="88">
        <f t="shared" ca="1" si="61"/>
        <v>991676</v>
      </c>
      <c r="H257" s="78">
        <f t="shared" ca="1" si="62"/>
        <v>651077</v>
      </c>
      <c r="I257" s="78">
        <f t="shared" ca="1" si="63"/>
        <v>340599</v>
      </c>
      <c r="J257" s="78">
        <f t="shared" ca="1" si="64"/>
        <v>116343</v>
      </c>
      <c r="K257" s="78">
        <v>175000</v>
      </c>
      <c r="L257" s="78">
        <f t="shared" ca="1" si="65"/>
        <v>49256</v>
      </c>
      <c r="M257" s="78">
        <f t="shared" ca="1" si="66"/>
        <v>16747.04</v>
      </c>
      <c r="N257" s="78">
        <f t="shared" ca="1" si="67"/>
        <v>32508.959999999999</v>
      </c>
      <c r="O257" s="81">
        <f t="shared" ca="1" si="68"/>
        <v>207508.96</v>
      </c>
      <c r="Q257" s="78">
        <v>-700000</v>
      </c>
      <c r="R257" s="78">
        <f t="shared" ca="1" si="69"/>
        <v>207508.96</v>
      </c>
      <c r="S257" s="78">
        <f t="shared" ca="1" si="70"/>
        <v>207508.96</v>
      </c>
      <c r="T257" s="78">
        <f t="shared" ca="1" si="70"/>
        <v>207508.96</v>
      </c>
      <c r="U257" s="78">
        <f t="shared" ca="1" si="70"/>
        <v>207508.96</v>
      </c>
      <c r="V257" s="91">
        <f t="shared" ca="1" si="71"/>
        <v>-69722.795924875187</v>
      </c>
      <c r="W257" s="47">
        <f t="shared" ca="1" si="72"/>
        <v>0</v>
      </c>
    </row>
    <row r="258" spans="1:23" x14ac:dyDescent="0.25">
      <c r="A258" s="52">
        <v>237</v>
      </c>
      <c r="B258" s="57">
        <f t="shared" ca="1" si="57"/>
        <v>2228</v>
      </c>
      <c r="C258" s="78">
        <f t="shared" ca="1" si="58"/>
        <v>451</v>
      </c>
      <c r="D258" s="79">
        <f t="shared" ca="1" si="59"/>
        <v>272</v>
      </c>
      <c r="E258" s="81">
        <f t="shared" ca="1" si="60"/>
        <v>96704</v>
      </c>
      <c r="G258" s="88">
        <f t="shared" ca="1" si="61"/>
        <v>1004828</v>
      </c>
      <c r="H258" s="78">
        <f t="shared" ca="1" si="62"/>
        <v>606016</v>
      </c>
      <c r="I258" s="78">
        <f t="shared" ca="1" si="63"/>
        <v>398812</v>
      </c>
      <c r="J258" s="78">
        <f t="shared" ca="1" si="64"/>
        <v>96704</v>
      </c>
      <c r="K258" s="78">
        <v>175000</v>
      </c>
      <c r="L258" s="78">
        <f t="shared" ca="1" si="65"/>
        <v>127108</v>
      </c>
      <c r="M258" s="78">
        <f t="shared" ca="1" si="66"/>
        <v>43216.72</v>
      </c>
      <c r="N258" s="78">
        <f t="shared" ca="1" si="67"/>
        <v>83891.28</v>
      </c>
      <c r="O258" s="81">
        <f t="shared" ca="1" si="68"/>
        <v>258891.28</v>
      </c>
      <c r="Q258" s="78">
        <v>-700000</v>
      </c>
      <c r="R258" s="78">
        <f t="shared" ca="1" si="69"/>
        <v>258891.28</v>
      </c>
      <c r="S258" s="78">
        <f t="shared" ca="1" si="70"/>
        <v>258891.28</v>
      </c>
      <c r="T258" s="78">
        <f t="shared" ca="1" si="70"/>
        <v>258891.28</v>
      </c>
      <c r="U258" s="78">
        <f t="shared" ca="1" si="70"/>
        <v>258891.28</v>
      </c>
      <c r="V258" s="91">
        <f t="shared" ca="1" si="71"/>
        <v>86343.260155273601</v>
      </c>
      <c r="W258" s="47">
        <f t="shared" ca="1" si="72"/>
        <v>1</v>
      </c>
    </row>
    <row r="259" spans="1:23" x14ac:dyDescent="0.25">
      <c r="A259" s="52">
        <v>238</v>
      </c>
      <c r="B259" s="57">
        <f t="shared" ca="1" si="57"/>
        <v>3067</v>
      </c>
      <c r="C259" s="78">
        <f t="shared" ca="1" si="58"/>
        <v>452</v>
      </c>
      <c r="D259" s="79">
        <f t="shared" ca="1" si="59"/>
        <v>274</v>
      </c>
      <c r="E259" s="81">
        <f t="shared" ca="1" si="60"/>
        <v>102509</v>
      </c>
      <c r="G259" s="88">
        <f t="shared" ca="1" si="61"/>
        <v>1386284</v>
      </c>
      <c r="H259" s="78">
        <f t="shared" ca="1" si="62"/>
        <v>840358</v>
      </c>
      <c r="I259" s="78">
        <f t="shared" ca="1" si="63"/>
        <v>545926</v>
      </c>
      <c r="J259" s="78">
        <f t="shared" ca="1" si="64"/>
        <v>102509</v>
      </c>
      <c r="K259" s="78">
        <v>175000</v>
      </c>
      <c r="L259" s="78">
        <f t="shared" ca="1" si="65"/>
        <v>268417</v>
      </c>
      <c r="M259" s="78">
        <f t="shared" ca="1" si="66"/>
        <v>91261.780000000013</v>
      </c>
      <c r="N259" s="78">
        <f t="shared" ca="1" si="67"/>
        <v>177155.21999999997</v>
      </c>
      <c r="O259" s="81">
        <f t="shared" ca="1" si="68"/>
        <v>352155.22</v>
      </c>
      <c r="Q259" s="78">
        <v>-700000</v>
      </c>
      <c r="R259" s="78">
        <f t="shared" ca="1" si="69"/>
        <v>352155.22</v>
      </c>
      <c r="S259" s="78">
        <f t="shared" ca="1" si="70"/>
        <v>352155.22</v>
      </c>
      <c r="T259" s="78">
        <f t="shared" ca="1" si="70"/>
        <v>352155.22</v>
      </c>
      <c r="U259" s="78">
        <f t="shared" ca="1" si="70"/>
        <v>352155.22</v>
      </c>
      <c r="V259" s="91">
        <f t="shared" ca="1" si="71"/>
        <v>369618.42737807776</v>
      </c>
      <c r="W259" s="47">
        <f t="shared" ca="1" si="72"/>
        <v>1</v>
      </c>
    </row>
    <row r="260" spans="1:23" x14ac:dyDescent="0.25">
      <c r="A260" s="52">
        <v>239</v>
      </c>
      <c r="B260" s="57">
        <f t="shared" ca="1" si="57"/>
        <v>2568</v>
      </c>
      <c r="C260" s="78">
        <f t="shared" ca="1" si="58"/>
        <v>466</v>
      </c>
      <c r="D260" s="79">
        <f t="shared" ca="1" si="59"/>
        <v>292</v>
      </c>
      <c r="E260" s="81">
        <f t="shared" ca="1" si="60"/>
        <v>107261</v>
      </c>
      <c r="G260" s="88">
        <f t="shared" ca="1" si="61"/>
        <v>1196688</v>
      </c>
      <c r="H260" s="78">
        <f t="shared" ca="1" si="62"/>
        <v>749856</v>
      </c>
      <c r="I260" s="78">
        <f t="shared" ca="1" si="63"/>
        <v>446832</v>
      </c>
      <c r="J260" s="78">
        <f t="shared" ca="1" si="64"/>
        <v>107261</v>
      </c>
      <c r="K260" s="78">
        <v>175000</v>
      </c>
      <c r="L260" s="78">
        <f t="shared" ca="1" si="65"/>
        <v>164571</v>
      </c>
      <c r="M260" s="78">
        <f t="shared" ca="1" si="66"/>
        <v>55954.140000000007</v>
      </c>
      <c r="N260" s="78">
        <f t="shared" ca="1" si="67"/>
        <v>108616.85999999999</v>
      </c>
      <c r="O260" s="81">
        <f t="shared" ca="1" si="68"/>
        <v>283616.86</v>
      </c>
      <c r="Q260" s="78">
        <v>-700000</v>
      </c>
      <c r="R260" s="78">
        <f t="shared" ca="1" si="69"/>
        <v>283616.86</v>
      </c>
      <c r="S260" s="78">
        <f t="shared" ca="1" si="70"/>
        <v>283616.86</v>
      </c>
      <c r="T260" s="78">
        <f t="shared" ca="1" si="70"/>
        <v>283616.86</v>
      </c>
      <c r="U260" s="78">
        <f t="shared" ca="1" si="70"/>
        <v>283616.86</v>
      </c>
      <c r="V260" s="91">
        <f t="shared" ca="1" si="71"/>
        <v>161443.48441323254</v>
      </c>
      <c r="W260" s="47">
        <f t="shared" ca="1" si="72"/>
        <v>1</v>
      </c>
    </row>
    <row r="261" spans="1:23" x14ac:dyDescent="0.25">
      <c r="A261" s="52">
        <v>240</v>
      </c>
      <c r="B261" s="57">
        <f t="shared" ca="1" si="57"/>
        <v>3151</v>
      </c>
      <c r="C261" s="78">
        <f t="shared" ca="1" si="58"/>
        <v>444</v>
      </c>
      <c r="D261" s="79">
        <f t="shared" ca="1" si="59"/>
        <v>288</v>
      </c>
      <c r="E261" s="81">
        <f t="shared" ca="1" si="60"/>
        <v>106478</v>
      </c>
      <c r="G261" s="88">
        <f t="shared" ca="1" si="61"/>
        <v>1399044</v>
      </c>
      <c r="H261" s="78">
        <f t="shared" ca="1" si="62"/>
        <v>907488</v>
      </c>
      <c r="I261" s="78">
        <f t="shared" ca="1" si="63"/>
        <v>491556</v>
      </c>
      <c r="J261" s="78">
        <f t="shared" ca="1" si="64"/>
        <v>106478</v>
      </c>
      <c r="K261" s="78">
        <v>175000</v>
      </c>
      <c r="L261" s="78">
        <f t="shared" ca="1" si="65"/>
        <v>210078</v>
      </c>
      <c r="M261" s="78">
        <f t="shared" ca="1" si="66"/>
        <v>71426.52</v>
      </c>
      <c r="N261" s="78">
        <f t="shared" ca="1" si="67"/>
        <v>138651.47999999998</v>
      </c>
      <c r="O261" s="81">
        <f t="shared" ca="1" si="68"/>
        <v>313651.48</v>
      </c>
      <c r="Q261" s="78">
        <v>-700000</v>
      </c>
      <c r="R261" s="78">
        <f t="shared" ca="1" si="69"/>
        <v>313651.48</v>
      </c>
      <c r="S261" s="78">
        <f t="shared" ca="1" si="70"/>
        <v>313651.48</v>
      </c>
      <c r="T261" s="78">
        <f t="shared" ca="1" si="70"/>
        <v>313651.48</v>
      </c>
      <c r="U261" s="78">
        <f t="shared" ca="1" si="70"/>
        <v>313651.48</v>
      </c>
      <c r="V261" s="91">
        <f t="shared" ca="1" si="71"/>
        <v>252669.1178464049</v>
      </c>
      <c r="W261" s="47">
        <f t="shared" ca="1" si="72"/>
        <v>1</v>
      </c>
    </row>
    <row r="262" spans="1:23" x14ac:dyDescent="0.25">
      <c r="A262" s="52">
        <v>241</v>
      </c>
      <c r="B262" s="57">
        <f t="shared" ca="1" si="57"/>
        <v>3034</v>
      </c>
      <c r="C262" s="78">
        <f t="shared" ca="1" si="58"/>
        <v>459</v>
      </c>
      <c r="D262" s="79">
        <f t="shared" ca="1" si="59"/>
        <v>280</v>
      </c>
      <c r="E262" s="81">
        <f t="shared" ca="1" si="60"/>
        <v>110857</v>
      </c>
      <c r="G262" s="88">
        <f t="shared" ca="1" si="61"/>
        <v>1392606</v>
      </c>
      <c r="H262" s="78">
        <f t="shared" ca="1" si="62"/>
        <v>849520</v>
      </c>
      <c r="I262" s="78">
        <f t="shared" ca="1" si="63"/>
        <v>543086</v>
      </c>
      <c r="J262" s="78">
        <f t="shared" ca="1" si="64"/>
        <v>110857</v>
      </c>
      <c r="K262" s="78">
        <v>175000</v>
      </c>
      <c r="L262" s="78">
        <f t="shared" ca="1" si="65"/>
        <v>257229</v>
      </c>
      <c r="M262" s="78">
        <f t="shared" ca="1" si="66"/>
        <v>87457.86</v>
      </c>
      <c r="N262" s="78">
        <f t="shared" ca="1" si="67"/>
        <v>169771.14</v>
      </c>
      <c r="O262" s="81">
        <f t="shared" ca="1" si="68"/>
        <v>344771.14</v>
      </c>
      <c r="Q262" s="78">
        <v>-700000</v>
      </c>
      <c r="R262" s="78">
        <f t="shared" ca="1" si="69"/>
        <v>344771.14</v>
      </c>
      <c r="S262" s="78">
        <f t="shared" ca="1" si="70"/>
        <v>344771.14</v>
      </c>
      <c r="T262" s="78">
        <f t="shared" ca="1" si="70"/>
        <v>344771.14</v>
      </c>
      <c r="U262" s="78">
        <f t="shared" ca="1" si="70"/>
        <v>344771.14</v>
      </c>
      <c r="V262" s="91">
        <f t="shared" ca="1" si="71"/>
        <v>347190.39681464084</v>
      </c>
      <c r="W262" s="47">
        <f t="shared" ca="1" si="72"/>
        <v>1</v>
      </c>
    </row>
    <row r="263" spans="1:23" x14ac:dyDescent="0.25">
      <c r="A263" s="52">
        <v>242</v>
      </c>
      <c r="B263" s="57">
        <f t="shared" ca="1" si="57"/>
        <v>2935</v>
      </c>
      <c r="C263" s="78">
        <f t="shared" ca="1" si="58"/>
        <v>433</v>
      </c>
      <c r="D263" s="79">
        <f t="shared" ca="1" si="59"/>
        <v>291</v>
      </c>
      <c r="E263" s="81">
        <f t="shared" ca="1" si="60"/>
        <v>109104</v>
      </c>
      <c r="G263" s="88">
        <f t="shared" ca="1" si="61"/>
        <v>1270855</v>
      </c>
      <c r="H263" s="78">
        <f t="shared" ca="1" si="62"/>
        <v>854085</v>
      </c>
      <c r="I263" s="78">
        <f t="shared" ca="1" si="63"/>
        <v>416770</v>
      </c>
      <c r="J263" s="78">
        <f t="shared" ca="1" si="64"/>
        <v>109104</v>
      </c>
      <c r="K263" s="78">
        <v>175000</v>
      </c>
      <c r="L263" s="78">
        <f t="shared" ca="1" si="65"/>
        <v>132666</v>
      </c>
      <c r="M263" s="78">
        <f t="shared" ca="1" si="66"/>
        <v>45106.44</v>
      </c>
      <c r="N263" s="78">
        <f t="shared" ca="1" si="67"/>
        <v>87559.56</v>
      </c>
      <c r="O263" s="81">
        <f t="shared" ca="1" si="68"/>
        <v>262559.56</v>
      </c>
      <c r="Q263" s="78">
        <v>-700000</v>
      </c>
      <c r="R263" s="78">
        <f t="shared" ca="1" si="69"/>
        <v>262559.56</v>
      </c>
      <c r="S263" s="78">
        <f t="shared" ca="1" si="70"/>
        <v>262559.56</v>
      </c>
      <c r="T263" s="78">
        <f t="shared" ca="1" si="70"/>
        <v>262559.56</v>
      </c>
      <c r="U263" s="78">
        <f t="shared" ca="1" si="70"/>
        <v>262559.56</v>
      </c>
      <c r="V263" s="91">
        <f t="shared" ca="1" si="71"/>
        <v>97485.108016516431</v>
      </c>
      <c r="W263" s="47">
        <f t="shared" ca="1" si="72"/>
        <v>1</v>
      </c>
    </row>
    <row r="264" spans="1:23" x14ac:dyDescent="0.25">
      <c r="A264" s="52">
        <v>243</v>
      </c>
      <c r="B264" s="57">
        <f t="shared" ca="1" si="57"/>
        <v>2338</v>
      </c>
      <c r="C264" s="78">
        <f t="shared" ca="1" si="58"/>
        <v>459</v>
      </c>
      <c r="D264" s="79">
        <f t="shared" ca="1" si="59"/>
        <v>290</v>
      </c>
      <c r="E264" s="81">
        <f t="shared" ca="1" si="60"/>
        <v>113833</v>
      </c>
      <c r="G264" s="88">
        <f t="shared" ca="1" si="61"/>
        <v>1073142</v>
      </c>
      <c r="H264" s="78">
        <f t="shared" ca="1" si="62"/>
        <v>678020</v>
      </c>
      <c r="I264" s="78">
        <f t="shared" ca="1" si="63"/>
        <v>395122</v>
      </c>
      <c r="J264" s="78">
        <f t="shared" ca="1" si="64"/>
        <v>113833</v>
      </c>
      <c r="K264" s="78">
        <v>175000</v>
      </c>
      <c r="L264" s="78">
        <f t="shared" ca="1" si="65"/>
        <v>106289</v>
      </c>
      <c r="M264" s="78">
        <f t="shared" ca="1" si="66"/>
        <v>36138.26</v>
      </c>
      <c r="N264" s="78">
        <f t="shared" ca="1" si="67"/>
        <v>70150.739999999991</v>
      </c>
      <c r="O264" s="81">
        <f t="shared" ca="1" si="68"/>
        <v>245150.74</v>
      </c>
      <c r="Q264" s="78">
        <v>-700000</v>
      </c>
      <c r="R264" s="78">
        <f t="shared" ca="1" si="69"/>
        <v>245150.74</v>
      </c>
      <c r="S264" s="78">
        <f t="shared" ca="1" si="70"/>
        <v>245150.74</v>
      </c>
      <c r="T264" s="78">
        <f t="shared" ca="1" si="70"/>
        <v>245150.74</v>
      </c>
      <c r="U264" s="78">
        <f t="shared" ca="1" si="70"/>
        <v>245150.74</v>
      </c>
      <c r="V264" s="91">
        <f t="shared" ca="1" si="71"/>
        <v>44608.439963979763</v>
      </c>
      <c r="W264" s="47">
        <f t="shared" ca="1" si="72"/>
        <v>1</v>
      </c>
    </row>
    <row r="265" spans="1:23" x14ac:dyDescent="0.25">
      <c r="A265" s="52">
        <v>244</v>
      </c>
      <c r="B265" s="57">
        <f t="shared" ca="1" si="57"/>
        <v>2994</v>
      </c>
      <c r="C265" s="78">
        <f t="shared" ca="1" si="58"/>
        <v>459</v>
      </c>
      <c r="D265" s="79">
        <f t="shared" ca="1" si="59"/>
        <v>278</v>
      </c>
      <c r="E265" s="81">
        <f t="shared" ca="1" si="60"/>
        <v>93789</v>
      </c>
      <c r="G265" s="88">
        <f t="shared" ca="1" si="61"/>
        <v>1374246</v>
      </c>
      <c r="H265" s="78">
        <f t="shared" ca="1" si="62"/>
        <v>832332</v>
      </c>
      <c r="I265" s="78">
        <f t="shared" ca="1" si="63"/>
        <v>541914</v>
      </c>
      <c r="J265" s="78">
        <f t="shared" ca="1" si="64"/>
        <v>93789</v>
      </c>
      <c r="K265" s="78">
        <v>175000</v>
      </c>
      <c r="L265" s="78">
        <f t="shared" ca="1" si="65"/>
        <v>273125</v>
      </c>
      <c r="M265" s="78">
        <f t="shared" ca="1" si="66"/>
        <v>92862.5</v>
      </c>
      <c r="N265" s="78">
        <f t="shared" ca="1" si="67"/>
        <v>180262.5</v>
      </c>
      <c r="O265" s="81">
        <f t="shared" ca="1" si="68"/>
        <v>355262.5</v>
      </c>
      <c r="Q265" s="78">
        <v>-700000</v>
      </c>
      <c r="R265" s="78">
        <f t="shared" ca="1" si="69"/>
        <v>355262.5</v>
      </c>
      <c r="S265" s="78">
        <f t="shared" ca="1" si="70"/>
        <v>355262.5</v>
      </c>
      <c r="T265" s="78">
        <f t="shared" ca="1" si="70"/>
        <v>355262.5</v>
      </c>
      <c r="U265" s="78">
        <f t="shared" ca="1" si="70"/>
        <v>355262.5</v>
      </c>
      <c r="V265" s="91">
        <f t="shared" ca="1" si="71"/>
        <v>379056.32225586311</v>
      </c>
      <c r="W265" s="47">
        <f t="shared" ca="1" si="72"/>
        <v>1</v>
      </c>
    </row>
    <row r="266" spans="1:23" x14ac:dyDescent="0.25">
      <c r="A266" s="52">
        <v>245</v>
      </c>
      <c r="B266" s="57">
        <f t="shared" ca="1" si="57"/>
        <v>2659</v>
      </c>
      <c r="C266" s="78">
        <f t="shared" ca="1" si="58"/>
        <v>418</v>
      </c>
      <c r="D266" s="79">
        <f t="shared" ca="1" si="59"/>
        <v>300</v>
      </c>
      <c r="E266" s="81">
        <f t="shared" ca="1" si="60"/>
        <v>101798</v>
      </c>
      <c r="G266" s="88">
        <f t="shared" ca="1" si="61"/>
        <v>1111462</v>
      </c>
      <c r="H266" s="78">
        <f t="shared" ca="1" si="62"/>
        <v>797700</v>
      </c>
      <c r="I266" s="78">
        <f t="shared" ca="1" si="63"/>
        <v>313762</v>
      </c>
      <c r="J266" s="78">
        <f t="shared" ca="1" si="64"/>
        <v>101798</v>
      </c>
      <c r="K266" s="78">
        <v>175000</v>
      </c>
      <c r="L266" s="78">
        <f t="shared" ca="1" si="65"/>
        <v>36964</v>
      </c>
      <c r="M266" s="78">
        <f t="shared" ca="1" si="66"/>
        <v>12567.76</v>
      </c>
      <c r="N266" s="78">
        <f t="shared" ca="1" si="67"/>
        <v>24396.239999999998</v>
      </c>
      <c r="O266" s="81">
        <f t="shared" ca="1" si="68"/>
        <v>199396.24</v>
      </c>
      <c r="Q266" s="78">
        <v>-700000</v>
      </c>
      <c r="R266" s="78">
        <f t="shared" ca="1" si="69"/>
        <v>199396.24</v>
      </c>
      <c r="S266" s="78">
        <f t="shared" ca="1" si="70"/>
        <v>199396.24</v>
      </c>
      <c r="T266" s="78">
        <f t="shared" ca="1" si="70"/>
        <v>199396.24</v>
      </c>
      <c r="U266" s="78">
        <f t="shared" ca="1" si="70"/>
        <v>199396.24</v>
      </c>
      <c r="V266" s="91">
        <f t="shared" ca="1" si="71"/>
        <v>-94363.960716238129</v>
      </c>
      <c r="W266" s="47">
        <f t="shared" ca="1" si="72"/>
        <v>0</v>
      </c>
    </row>
    <row r="267" spans="1:23" x14ac:dyDescent="0.25">
      <c r="A267" s="52">
        <v>246</v>
      </c>
      <c r="B267" s="57">
        <f t="shared" ca="1" si="57"/>
        <v>3042</v>
      </c>
      <c r="C267" s="78">
        <f t="shared" ca="1" si="58"/>
        <v>461</v>
      </c>
      <c r="D267" s="79">
        <f t="shared" ca="1" si="59"/>
        <v>291</v>
      </c>
      <c r="E267" s="81">
        <f t="shared" ca="1" si="60"/>
        <v>96792</v>
      </c>
      <c r="G267" s="88">
        <f t="shared" ca="1" si="61"/>
        <v>1402362</v>
      </c>
      <c r="H267" s="78">
        <f t="shared" ca="1" si="62"/>
        <v>885222</v>
      </c>
      <c r="I267" s="78">
        <f t="shared" ca="1" si="63"/>
        <v>517140</v>
      </c>
      <c r="J267" s="78">
        <f t="shared" ca="1" si="64"/>
        <v>96792</v>
      </c>
      <c r="K267" s="78">
        <v>175000</v>
      </c>
      <c r="L267" s="78">
        <f t="shared" ca="1" si="65"/>
        <v>245348</v>
      </c>
      <c r="M267" s="78">
        <f t="shared" ca="1" si="66"/>
        <v>83418.320000000007</v>
      </c>
      <c r="N267" s="78">
        <f t="shared" ca="1" si="67"/>
        <v>161929.68</v>
      </c>
      <c r="O267" s="81">
        <f t="shared" ca="1" si="68"/>
        <v>336929.68</v>
      </c>
      <c r="Q267" s="78">
        <v>-700000</v>
      </c>
      <c r="R267" s="78">
        <f t="shared" ca="1" si="69"/>
        <v>336929.68</v>
      </c>
      <c r="S267" s="78">
        <f t="shared" ca="1" si="70"/>
        <v>336929.68</v>
      </c>
      <c r="T267" s="78">
        <f t="shared" ca="1" si="70"/>
        <v>336929.68</v>
      </c>
      <c r="U267" s="78">
        <f t="shared" ca="1" si="70"/>
        <v>336929.68</v>
      </c>
      <c r="V267" s="91">
        <f t="shared" ca="1" si="71"/>
        <v>323373.14340704377</v>
      </c>
      <c r="W267" s="47">
        <f t="shared" ca="1" si="72"/>
        <v>1</v>
      </c>
    </row>
    <row r="268" spans="1:23" x14ac:dyDescent="0.25">
      <c r="A268" s="52">
        <v>247</v>
      </c>
      <c r="B268" s="57">
        <f t="shared" ca="1" si="57"/>
        <v>2501</v>
      </c>
      <c r="C268" s="78">
        <f t="shared" ca="1" si="58"/>
        <v>413</v>
      </c>
      <c r="D268" s="79">
        <f t="shared" ca="1" si="59"/>
        <v>284</v>
      </c>
      <c r="E268" s="81">
        <f t="shared" ca="1" si="60"/>
        <v>96742</v>
      </c>
      <c r="G268" s="88">
        <f t="shared" ca="1" si="61"/>
        <v>1032913</v>
      </c>
      <c r="H268" s="78">
        <f t="shared" ca="1" si="62"/>
        <v>710284</v>
      </c>
      <c r="I268" s="78">
        <f t="shared" ca="1" si="63"/>
        <v>322629</v>
      </c>
      <c r="J268" s="78">
        <f t="shared" ca="1" si="64"/>
        <v>96742</v>
      </c>
      <c r="K268" s="78">
        <v>175000</v>
      </c>
      <c r="L268" s="78">
        <f t="shared" ca="1" si="65"/>
        <v>50887</v>
      </c>
      <c r="M268" s="78">
        <f t="shared" ca="1" si="66"/>
        <v>17301.580000000002</v>
      </c>
      <c r="N268" s="78">
        <f t="shared" ca="1" si="67"/>
        <v>33585.42</v>
      </c>
      <c r="O268" s="81">
        <f t="shared" ca="1" si="68"/>
        <v>208585.41999999998</v>
      </c>
      <c r="Q268" s="78">
        <v>-700000</v>
      </c>
      <c r="R268" s="78">
        <f t="shared" ca="1" si="69"/>
        <v>208585.41999999998</v>
      </c>
      <c r="S268" s="78">
        <f t="shared" ca="1" si="70"/>
        <v>208585.41999999998</v>
      </c>
      <c r="T268" s="78">
        <f t="shared" ca="1" si="70"/>
        <v>208585.41999999998</v>
      </c>
      <c r="U268" s="78">
        <f t="shared" ca="1" si="70"/>
        <v>208585.41999999998</v>
      </c>
      <c r="V268" s="91">
        <f t="shared" ca="1" si="71"/>
        <v>-66453.210847205832</v>
      </c>
      <c r="W268" s="47">
        <f t="shared" ca="1" si="72"/>
        <v>0</v>
      </c>
    </row>
    <row r="269" spans="1:23" x14ac:dyDescent="0.25">
      <c r="A269" s="52">
        <v>248</v>
      </c>
      <c r="B269" s="57">
        <f t="shared" ca="1" si="57"/>
        <v>2484</v>
      </c>
      <c r="C269" s="78">
        <f t="shared" ca="1" si="58"/>
        <v>450</v>
      </c>
      <c r="D269" s="79">
        <f t="shared" ca="1" si="59"/>
        <v>300</v>
      </c>
      <c r="E269" s="81">
        <f t="shared" ca="1" si="60"/>
        <v>104996</v>
      </c>
      <c r="G269" s="88">
        <f t="shared" ca="1" si="61"/>
        <v>1117800</v>
      </c>
      <c r="H269" s="78">
        <f t="shared" ca="1" si="62"/>
        <v>745200</v>
      </c>
      <c r="I269" s="78">
        <f t="shared" ca="1" si="63"/>
        <v>372600</v>
      </c>
      <c r="J269" s="78">
        <f t="shared" ca="1" si="64"/>
        <v>104996</v>
      </c>
      <c r="K269" s="78">
        <v>175000</v>
      </c>
      <c r="L269" s="78">
        <f t="shared" ca="1" si="65"/>
        <v>92604</v>
      </c>
      <c r="M269" s="78">
        <f t="shared" ca="1" si="66"/>
        <v>31485.360000000001</v>
      </c>
      <c r="N269" s="78">
        <f t="shared" ca="1" si="67"/>
        <v>61118.64</v>
      </c>
      <c r="O269" s="81">
        <f t="shared" ca="1" si="68"/>
        <v>236118.64</v>
      </c>
      <c r="Q269" s="78">
        <v>-700000</v>
      </c>
      <c r="R269" s="78">
        <f t="shared" ca="1" si="69"/>
        <v>236118.64</v>
      </c>
      <c r="S269" s="78">
        <f t="shared" ca="1" si="70"/>
        <v>236118.64</v>
      </c>
      <c r="T269" s="78">
        <f t="shared" ca="1" si="70"/>
        <v>236118.64</v>
      </c>
      <c r="U269" s="78">
        <f t="shared" ca="1" si="70"/>
        <v>236118.64</v>
      </c>
      <c r="V269" s="91">
        <f t="shared" ca="1" si="71"/>
        <v>17174.796930315439</v>
      </c>
      <c r="W269" s="47">
        <f t="shared" ca="1" si="72"/>
        <v>1</v>
      </c>
    </row>
    <row r="270" spans="1:23" x14ac:dyDescent="0.25">
      <c r="A270" s="52">
        <v>249</v>
      </c>
      <c r="B270" s="57">
        <f t="shared" ca="1" si="57"/>
        <v>3001</v>
      </c>
      <c r="C270" s="78">
        <f t="shared" ca="1" si="58"/>
        <v>434</v>
      </c>
      <c r="D270" s="79">
        <f t="shared" ca="1" si="59"/>
        <v>295</v>
      </c>
      <c r="E270" s="81">
        <f t="shared" ca="1" si="60"/>
        <v>115830</v>
      </c>
      <c r="G270" s="88">
        <f t="shared" ca="1" si="61"/>
        <v>1302434</v>
      </c>
      <c r="H270" s="78">
        <f t="shared" ca="1" si="62"/>
        <v>885295</v>
      </c>
      <c r="I270" s="78">
        <f t="shared" ca="1" si="63"/>
        <v>417139</v>
      </c>
      <c r="J270" s="78">
        <f t="shared" ca="1" si="64"/>
        <v>115830</v>
      </c>
      <c r="K270" s="78">
        <v>175000</v>
      </c>
      <c r="L270" s="78">
        <f t="shared" ca="1" si="65"/>
        <v>126309</v>
      </c>
      <c r="M270" s="78">
        <f t="shared" ca="1" si="66"/>
        <v>42945.060000000005</v>
      </c>
      <c r="N270" s="78">
        <f t="shared" ca="1" si="67"/>
        <v>83363.94</v>
      </c>
      <c r="O270" s="81">
        <f t="shared" ca="1" si="68"/>
        <v>258363.94</v>
      </c>
      <c r="Q270" s="78">
        <v>-700000</v>
      </c>
      <c r="R270" s="78">
        <f t="shared" ca="1" si="69"/>
        <v>258363.94</v>
      </c>
      <c r="S270" s="78">
        <f t="shared" ca="1" si="70"/>
        <v>258363.94</v>
      </c>
      <c r="T270" s="78">
        <f t="shared" ca="1" si="70"/>
        <v>258363.94</v>
      </c>
      <c r="U270" s="78">
        <f t="shared" ca="1" si="70"/>
        <v>258363.94</v>
      </c>
      <c r="V270" s="91">
        <f t="shared" ca="1" si="71"/>
        <v>84741.544350823737</v>
      </c>
      <c r="W270" s="47">
        <f t="shared" ca="1" si="72"/>
        <v>1</v>
      </c>
    </row>
    <row r="271" spans="1:23" x14ac:dyDescent="0.25">
      <c r="A271" s="52">
        <v>250</v>
      </c>
      <c r="B271" s="57">
        <f t="shared" ca="1" si="57"/>
        <v>2769</v>
      </c>
      <c r="C271" s="78">
        <f t="shared" ca="1" si="58"/>
        <v>436</v>
      </c>
      <c r="D271" s="79">
        <f t="shared" ca="1" si="59"/>
        <v>271</v>
      </c>
      <c r="E271" s="81">
        <f t="shared" ca="1" si="60"/>
        <v>117963</v>
      </c>
      <c r="G271" s="88">
        <f t="shared" ca="1" si="61"/>
        <v>1207284</v>
      </c>
      <c r="H271" s="78">
        <f t="shared" ca="1" si="62"/>
        <v>750399</v>
      </c>
      <c r="I271" s="78">
        <f t="shared" ca="1" si="63"/>
        <v>456885</v>
      </c>
      <c r="J271" s="78">
        <f t="shared" ca="1" si="64"/>
        <v>117963</v>
      </c>
      <c r="K271" s="78">
        <v>175000</v>
      </c>
      <c r="L271" s="78">
        <f t="shared" ca="1" si="65"/>
        <v>163922</v>
      </c>
      <c r="M271" s="78">
        <f t="shared" ca="1" si="66"/>
        <v>55733.48</v>
      </c>
      <c r="N271" s="78">
        <f t="shared" ca="1" si="67"/>
        <v>108188.51999999999</v>
      </c>
      <c r="O271" s="81">
        <f t="shared" ca="1" si="68"/>
        <v>283188.52</v>
      </c>
      <c r="Q271" s="78">
        <v>-700000</v>
      </c>
      <c r="R271" s="78">
        <f t="shared" ca="1" si="69"/>
        <v>283188.52</v>
      </c>
      <c r="S271" s="78">
        <f t="shared" ca="1" si="70"/>
        <v>283188.52</v>
      </c>
      <c r="T271" s="78">
        <f t="shared" ca="1" si="70"/>
        <v>283188.52</v>
      </c>
      <c r="U271" s="78">
        <f t="shared" ca="1" si="70"/>
        <v>283188.52</v>
      </c>
      <c r="V271" s="91">
        <f t="shared" ca="1" si="71"/>
        <v>160142.4661940987</v>
      </c>
      <c r="W271" s="47">
        <f t="shared" ca="1" si="72"/>
        <v>1</v>
      </c>
    </row>
    <row r="272" spans="1:23" x14ac:dyDescent="0.25">
      <c r="A272" s="52">
        <v>251</v>
      </c>
      <c r="B272" s="57">
        <f t="shared" ca="1" si="57"/>
        <v>2981</v>
      </c>
      <c r="C272" s="78">
        <f t="shared" ca="1" si="58"/>
        <v>467</v>
      </c>
      <c r="D272" s="79">
        <f t="shared" ca="1" si="59"/>
        <v>300</v>
      </c>
      <c r="E272" s="81">
        <f t="shared" ca="1" si="60"/>
        <v>104564</v>
      </c>
      <c r="G272" s="88">
        <f t="shared" ca="1" si="61"/>
        <v>1392127</v>
      </c>
      <c r="H272" s="78">
        <f t="shared" ca="1" si="62"/>
        <v>894300</v>
      </c>
      <c r="I272" s="78">
        <f t="shared" ca="1" si="63"/>
        <v>497827</v>
      </c>
      <c r="J272" s="78">
        <f t="shared" ca="1" si="64"/>
        <v>104564</v>
      </c>
      <c r="K272" s="78">
        <v>175000</v>
      </c>
      <c r="L272" s="78">
        <f t="shared" ca="1" si="65"/>
        <v>218263</v>
      </c>
      <c r="M272" s="78">
        <f t="shared" ca="1" si="66"/>
        <v>74209.42</v>
      </c>
      <c r="N272" s="78">
        <f t="shared" ca="1" si="67"/>
        <v>144053.58000000002</v>
      </c>
      <c r="O272" s="81">
        <f t="shared" ca="1" si="68"/>
        <v>319053.58</v>
      </c>
      <c r="Q272" s="78">
        <v>-700000</v>
      </c>
      <c r="R272" s="78">
        <f t="shared" ca="1" si="69"/>
        <v>319053.58</v>
      </c>
      <c r="S272" s="78">
        <f t="shared" ca="1" si="70"/>
        <v>319053.58</v>
      </c>
      <c r="T272" s="78">
        <f t="shared" ca="1" si="70"/>
        <v>319053.58</v>
      </c>
      <c r="U272" s="78">
        <f t="shared" ca="1" si="70"/>
        <v>319053.58</v>
      </c>
      <c r="V272" s="91">
        <f t="shared" ca="1" si="71"/>
        <v>269077.1827518153</v>
      </c>
      <c r="W272" s="47">
        <f t="shared" ca="1" si="72"/>
        <v>1</v>
      </c>
    </row>
    <row r="273" spans="1:23" x14ac:dyDescent="0.25">
      <c r="A273" s="52">
        <v>252</v>
      </c>
      <c r="B273" s="57">
        <f t="shared" ca="1" si="57"/>
        <v>2637</v>
      </c>
      <c r="C273" s="78">
        <f t="shared" ca="1" si="58"/>
        <v>468</v>
      </c>
      <c r="D273" s="79">
        <f t="shared" ca="1" si="59"/>
        <v>281</v>
      </c>
      <c r="E273" s="81">
        <f t="shared" ca="1" si="60"/>
        <v>119613</v>
      </c>
      <c r="G273" s="88">
        <f t="shared" ca="1" si="61"/>
        <v>1234116</v>
      </c>
      <c r="H273" s="78">
        <f t="shared" ca="1" si="62"/>
        <v>740997</v>
      </c>
      <c r="I273" s="78">
        <f t="shared" ca="1" si="63"/>
        <v>493119</v>
      </c>
      <c r="J273" s="78">
        <f t="shared" ca="1" si="64"/>
        <v>119613</v>
      </c>
      <c r="K273" s="78">
        <v>175000</v>
      </c>
      <c r="L273" s="78">
        <f t="shared" ca="1" si="65"/>
        <v>198506</v>
      </c>
      <c r="M273" s="78">
        <f t="shared" ca="1" si="66"/>
        <v>67492.040000000008</v>
      </c>
      <c r="N273" s="78">
        <f t="shared" ca="1" si="67"/>
        <v>131013.95999999999</v>
      </c>
      <c r="O273" s="81">
        <f t="shared" ca="1" si="68"/>
        <v>306013.95999999996</v>
      </c>
      <c r="Q273" s="78">
        <v>-700000</v>
      </c>
      <c r="R273" s="78">
        <f t="shared" ca="1" si="69"/>
        <v>306013.95999999996</v>
      </c>
      <c r="S273" s="78">
        <f t="shared" ca="1" si="70"/>
        <v>306013.95999999996</v>
      </c>
      <c r="T273" s="78">
        <f t="shared" ca="1" si="70"/>
        <v>306013.95999999996</v>
      </c>
      <c r="U273" s="78">
        <f t="shared" ca="1" si="70"/>
        <v>306013.95999999996</v>
      </c>
      <c r="V273" s="91">
        <f t="shared" ca="1" si="71"/>
        <v>229471.3014645587</v>
      </c>
      <c r="W273" s="47">
        <f t="shared" ca="1" si="72"/>
        <v>1</v>
      </c>
    </row>
    <row r="274" spans="1:23" x14ac:dyDescent="0.25">
      <c r="A274" s="52">
        <v>253</v>
      </c>
      <c r="B274" s="57">
        <f t="shared" ca="1" si="57"/>
        <v>2522</v>
      </c>
      <c r="C274" s="78">
        <f t="shared" ca="1" si="58"/>
        <v>457</v>
      </c>
      <c r="D274" s="79">
        <f t="shared" ca="1" si="59"/>
        <v>294</v>
      </c>
      <c r="E274" s="81">
        <f t="shared" ca="1" si="60"/>
        <v>104199</v>
      </c>
      <c r="G274" s="88">
        <f t="shared" ca="1" si="61"/>
        <v>1152554</v>
      </c>
      <c r="H274" s="78">
        <f t="shared" ca="1" si="62"/>
        <v>741468</v>
      </c>
      <c r="I274" s="78">
        <f t="shared" ca="1" si="63"/>
        <v>411086</v>
      </c>
      <c r="J274" s="78">
        <f t="shared" ca="1" si="64"/>
        <v>104199</v>
      </c>
      <c r="K274" s="78">
        <v>175000</v>
      </c>
      <c r="L274" s="78">
        <f t="shared" ca="1" si="65"/>
        <v>131887</v>
      </c>
      <c r="M274" s="78">
        <f t="shared" ca="1" si="66"/>
        <v>44841.58</v>
      </c>
      <c r="N274" s="78">
        <f t="shared" ca="1" si="67"/>
        <v>87045.42</v>
      </c>
      <c r="O274" s="81">
        <f t="shared" ca="1" si="68"/>
        <v>262045.41999999998</v>
      </c>
      <c r="Q274" s="78">
        <v>-700000</v>
      </c>
      <c r="R274" s="78">
        <f t="shared" ca="1" si="69"/>
        <v>262045.41999999998</v>
      </c>
      <c r="S274" s="78">
        <f t="shared" ca="1" si="70"/>
        <v>262045.41999999998</v>
      </c>
      <c r="T274" s="78">
        <f t="shared" ca="1" si="70"/>
        <v>262045.41999999998</v>
      </c>
      <c r="U274" s="78">
        <f t="shared" ca="1" si="70"/>
        <v>262045.41999999998</v>
      </c>
      <c r="V274" s="91">
        <f t="shared" ca="1" si="71"/>
        <v>95923.48522344185</v>
      </c>
      <c r="W274" s="47">
        <f t="shared" ca="1" si="72"/>
        <v>1</v>
      </c>
    </row>
    <row r="275" spans="1:23" x14ac:dyDescent="0.25">
      <c r="A275" s="52">
        <v>254</v>
      </c>
      <c r="B275" s="57">
        <f t="shared" ca="1" si="57"/>
        <v>2237</v>
      </c>
      <c r="C275" s="78">
        <f t="shared" ca="1" si="58"/>
        <v>429</v>
      </c>
      <c r="D275" s="79">
        <f t="shared" ca="1" si="59"/>
        <v>280</v>
      </c>
      <c r="E275" s="81">
        <f t="shared" ca="1" si="60"/>
        <v>105466</v>
      </c>
      <c r="G275" s="88">
        <f t="shared" ca="1" si="61"/>
        <v>959673</v>
      </c>
      <c r="H275" s="78">
        <f t="shared" ca="1" si="62"/>
        <v>626360</v>
      </c>
      <c r="I275" s="78">
        <f t="shared" ca="1" si="63"/>
        <v>333313</v>
      </c>
      <c r="J275" s="78">
        <f t="shared" ca="1" si="64"/>
        <v>105466</v>
      </c>
      <c r="K275" s="78">
        <v>175000</v>
      </c>
      <c r="L275" s="78">
        <f t="shared" ca="1" si="65"/>
        <v>52847</v>
      </c>
      <c r="M275" s="78">
        <f t="shared" ca="1" si="66"/>
        <v>17967.98</v>
      </c>
      <c r="N275" s="78">
        <f t="shared" ca="1" si="67"/>
        <v>34879.020000000004</v>
      </c>
      <c r="O275" s="81">
        <f t="shared" ca="1" si="68"/>
        <v>209879.02000000002</v>
      </c>
      <c r="Q275" s="78">
        <v>-700000</v>
      </c>
      <c r="R275" s="78">
        <f t="shared" ca="1" si="69"/>
        <v>209879.02000000002</v>
      </c>
      <c r="S275" s="78">
        <f t="shared" ca="1" si="70"/>
        <v>209879.02000000002</v>
      </c>
      <c r="T275" s="78">
        <f t="shared" ca="1" si="70"/>
        <v>209879.02000000002</v>
      </c>
      <c r="U275" s="78">
        <f t="shared" ca="1" si="70"/>
        <v>209879.02000000002</v>
      </c>
      <c r="V275" s="91">
        <f t="shared" ca="1" si="71"/>
        <v>-62524.09573240974</v>
      </c>
      <c r="W275" s="47">
        <f t="shared" ca="1" si="72"/>
        <v>0</v>
      </c>
    </row>
    <row r="276" spans="1:23" x14ac:dyDescent="0.25">
      <c r="A276" s="52">
        <v>255</v>
      </c>
      <c r="B276" s="57">
        <f t="shared" ca="1" si="57"/>
        <v>2927</v>
      </c>
      <c r="C276" s="78">
        <f t="shared" ca="1" si="58"/>
        <v>467</v>
      </c>
      <c r="D276" s="79">
        <f t="shared" ca="1" si="59"/>
        <v>290</v>
      </c>
      <c r="E276" s="81">
        <f t="shared" ca="1" si="60"/>
        <v>117453</v>
      </c>
      <c r="G276" s="88">
        <f t="shared" ca="1" si="61"/>
        <v>1366909</v>
      </c>
      <c r="H276" s="78">
        <f t="shared" ca="1" si="62"/>
        <v>848830</v>
      </c>
      <c r="I276" s="78">
        <f t="shared" ca="1" si="63"/>
        <v>518079</v>
      </c>
      <c r="J276" s="78">
        <f t="shared" ca="1" si="64"/>
        <v>117453</v>
      </c>
      <c r="K276" s="78">
        <v>175000</v>
      </c>
      <c r="L276" s="78">
        <f t="shared" ca="1" si="65"/>
        <v>225626</v>
      </c>
      <c r="M276" s="78">
        <f t="shared" ca="1" si="66"/>
        <v>76712.840000000011</v>
      </c>
      <c r="N276" s="78">
        <f t="shared" ca="1" si="67"/>
        <v>148913.15999999997</v>
      </c>
      <c r="O276" s="81">
        <f t="shared" ca="1" si="68"/>
        <v>323913.15999999997</v>
      </c>
      <c r="Q276" s="78">
        <v>-700000</v>
      </c>
      <c r="R276" s="78">
        <f t="shared" ca="1" si="69"/>
        <v>323913.15999999997</v>
      </c>
      <c r="S276" s="78">
        <f t="shared" ca="1" si="70"/>
        <v>323913.15999999997</v>
      </c>
      <c r="T276" s="78">
        <f t="shared" ca="1" si="70"/>
        <v>323913.15999999997</v>
      </c>
      <c r="U276" s="78">
        <f t="shared" ca="1" si="70"/>
        <v>323913.15999999997</v>
      </c>
      <c r="V276" s="91">
        <f t="shared" ca="1" si="71"/>
        <v>283837.42488969408</v>
      </c>
      <c r="W276" s="47">
        <f t="shared" ca="1" si="72"/>
        <v>1</v>
      </c>
    </row>
    <row r="277" spans="1:23" x14ac:dyDescent="0.25">
      <c r="A277" s="52">
        <v>256</v>
      </c>
      <c r="B277" s="57">
        <f t="shared" ca="1" si="57"/>
        <v>2783</v>
      </c>
      <c r="C277" s="78">
        <f t="shared" ca="1" si="58"/>
        <v>426</v>
      </c>
      <c r="D277" s="79">
        <f t="shared" ca="1" si="59"/>
        <v>273</v>
      </c>
      <c r="E277" s="81">
        <f t="shared" ca="1" si="60"/>
        <v>115029</v>
      </c>
      <c r="G277" s="88">
        <f t="shared" ca="1" si="61"/>
        <v>1185558</v>
      </c>
      <c r="H277" s="78">
        <f t="shared" ca="1" si="62"/>
        <v>759759</v>
      </c>
      <c r="I277" s="78">
        <f t="shared" ca="1" si="63"/>
        <v>425799</v>
      </c>
      <c r="J277" s="78">
        <f t="shared" ca="1" si="64"/>
        <v>115029</v>
      </c>
      <c r="K277" s="78">
        <v>175000</v>
      </c>
      <c r="L277" s="78">
        <f t="shared" ca="1" si="65"/>
        <v>135770</v>
      </c>
      <c r="M277" s="78">
        <f t="shared" ca="1" si="66"/>
        <v>46161.8</v>
      </c>
      <c r="N277" s="78">
        <f t="shared" ca="1" si="67"/>
        <v>89608.2</v>
      </c>
      <c r="O277" s="81">
        <f t="shared" ca="1" si="68"/>
        <v>264608.2</v>
      </c>
      <c r="Q277" s="78">
        <v>-700000</v>
      </c>
      <c r="R277" s="78">
        <f t="shared" ca="1" si="69"/>
        <v>264608.2</v>
      </c>
      <c r="S277" s="78">
        <f t="shared" ca="1" si="70"/>
        <v>264608.2</v>
      </c>
      <c r="T277" s="78">
        <f t="shared" ca="1" si="70"/>
        <v>264608.2</v>
      </c>
      <c r="U277" s="78">
        <f t="shared" ca="1" si="70"/>
        <v>264608.2</v>
      </c>
      <c r="V277" s="91">
        <f t="shared" ca="1" si="71"/>
        <v>103707.54338198912</v>
      </c>
      <c r="W277" s="47">
        <f t="shared" ca="1" si="72"/>
        <v>1</v>
      </c>
    </row>
    <row r="278" spans="1:23" x14ac:dyDescent="0.25">
      <c r="A278" s="52">
        <v>257</v>
      </c>
      <c r="B278" s="57">
        <f t="shared" ca="1" si="57"/>
        <v>2676</v>
      </c>
      <c r="C278" s="78">
        <f t="shared" ca="1" si="58"/>
        <v>418</v>
      </c>
      <c r="D278" s="79">
        <f t="shared" ca="1" si="59"/>
        <v>299</v>
      </c>
      <c r="E278" s="81">
        <f t="shared" ca="1" si="60"/>
        <v>112785</v>
      </c>
      <c r="G278" s="88">
        <f t="shared" ca="1" si="61"/>
        <v>1118568</v>
      </c>
      <c r="H278" s="78">
        <f t="shared" ca="1" si="62"/>
        <v>800124</v>
      </c>
      <c r="I278" s="78">
        <f t="shared" ca="1" si="63"/>
        <v>318444</v>
      </c>
      <c r="J278" s="78">
        <f t="shared" ca="1" si="64"/>
        <v>112785</v>
      </c>
      <c r="K278" s="78">
        <v>175000</v>
      </c>
      <c r="L278" s="78">
        <f t="shared" ca="1" si="65"/>
        <v>30659</v>
      </c>
      <c r="M278" s="78">
        <f t="shared" ca="1" si="66"/>
        <v>10424.060000000001</v>
      </c>
      <c r="N278" s="78">
        <f t="shared" ca="1" si="67"/>
        <v>20234.939999999999</v>
      </c>
      <c r="O278" s="81">
        <f t="shared" ca="1" si="68"/>
        <v>195234.94</v>
      </c>
      <c r="Q278" s="78">
        <v>-700000</v>
      </c>
      <c r="R278" s="78">
        <f t="shared" ca="1" si="69"/>
        <v>195234.94</v>
      </c>
      <c r="S278" s="78">
        <f t="shared" ca="1" si="70"/>
        <v>195234.94</v>
      </c>
      <c r="T278" s="78">
        <f t="shared" ca="1" si="70"/>
        <v>195234.94</v>
      </c>
      <c r="U278" s="78">
        <f t="shared" ca="1" si="70"/>
        <v>195234.94</v>
      </c>
      <c r="V278" s="91">
        <f t="shared" ca="1" si="71"/>
        <v>-107003.2825523545</v>
      </c>
      <c r="W278" s="47">
        <f t="shared" ca="1" si="72"/>
        <v>0</v>
      </c>
    </row>
    <row r="279" spans="1:23" x14ac:dyDescent="0.25">
      <c r="A279" s="52">
        <v>258</v>
      </c>
      <c r="B279" s="57">
        <f t="shared" ref="B279:B342" ca="1" si="73">RANDBETWEEN(2200,3200)</f>
        <v>2238</v>
      </c>
      <c r="C279" s="78">
        <f t="shared" ref="C279:C342" ca="1" si="74">RANDBETWEEN(410,470)</f>
        <v>470</v>
      </c>
      <c r="D279" s="79">
        <f t="shared" ref="D279:D342" ca="1" si="75">RANDBETWEEN(270,300)</f>
        <v>279</v>
      </c>
      <c r="E279" s="81">
        <f t="shared" ref="E279:E342" ca="1" si="76">RANDBETWEEN(90000,120000)</f>
        <v>90930</v>
      </c>
      <c r="G279" s="88">
        <f t="shared" ref="G279:G342" ca="1" si="77">B279*C279</f>
        <v>1051860</v>
      </c>
      <c r="H279" s="78">
        <f t="shared" ref="H279:H342" ca="1" si="78">B279*D279</f>
        <v>624402</v>
      </c>
      <c r="I279" s="78">
        <f t="shared" ref="I279:I342" ca="1" si="79">G279-H279</f>
        <v>427458</v>
      </c>
      <c r="J279" s="78">
        <f t="shared" ref="J279:J342" ca="1" si="80">E279</f>
        <v>90930</v>
      </c>
      <c r="K279" s="78">
        <v>175000</v>
      </c>
      <c r="L279" s="78">
        <f t="shared" ref="L279:L342" ca="1" si="81">I279-J279-K279</f>
        <v>161528</v>
      </c>
      <c r="M279" s="78">
        <f t="shared" ref="M279:M342" ca="1" si="82">L279*0.34</f>
        <v>54919.520000000004</v>
      </c>
      <c r="N279" s="78">
        <f t="shared" ref="N279:N342" ca="1" si="83">L279-M279</f>
        <v>106608.48</v>
      </c>
      <c r="O279" s="81">
        <f t="shared" ref="O279:O342" ca="1" si="84">N279+K279</f>
        <v>281608.48</v>
      </c>
      <c r="Q279" s="78">
        <v>-700000</v>
      </c>
      <c r="R279" s="78">
        <f t="shared" ref="R279:R342" ca="1" si="85">O279</f>
        <v>281608.48</v>
      </c>
      <c r="S279" s="78">
        <f t="shared" ref="S279:U342" ca="1" si="86">R279</f>
        <v>281608.48</v>
      </c>
      <c r="T279" s="78">
        <f t="shared" ca="1" si="86"/>
        <v>281608.48</v>
      </c>
      <c r="U279" s="78">
        <f t="shared" ca="1" si="86"/>
        <v>281608.48</v>
      </c>
      <c r="V279" s="91">
        <f t="shared" ref="V279:V342" ca="1" si="87">Q279+NPV(0.12,R279:U279)</f>
        <v>155343.33273245499</v>
      </c>
      <c r="W279" s="47">
        <f t="shared" ref="W279:W342" ca="1" si="88">IF(V279&gt;=0,1,0)</f>
        <v>1</v>
      </c>
    </row>
    <row r="280" spans="1:23" x14ac:dyDescent="0.25">
      <c r="A280" s="52">
        <v>259</v>
      </c>
      <c r="B280" s="57">
        <f t="shared" ca="1" si="73"/>
        <v>2989</v>
      </c>
      <c r="C280" s="78">
        <f t="shared" ca="1" si="74"/>
        <v>459</v>
      </c>
      <c r="D280" s="79">
        <f t="shared" ca="1" si="75"/>
        <v>286</v>
      </c>
      <c r="E280" s="81">
        <f t="shared" ca="1" si="76"/>
        <v>116369</v>
      </c>
      <c r="G280" s="88">
        <f t="shared" ca="1" si="77"/>
        <v>1371951</v>
      </c>
      <c r="H280" s="78">
        <f t="shared" ca="1" si="78"/>
        <v>854854</v>
      </c>
      <c r="I280" s="78">
        <f t="shared" ca="1" si="79"/>
        <v>517097</v>
      </c>
      <c r="J280" s="78">
        <f t="shared" ca="1" si="80"/>
        <v>116369</v>
      </c>
      <c r="K280" s="78">
        <v>175000</v>
      </c>
      <c r="L280" s="78">
        <f t="shared" ca="1" si="81"/>
        <v>225728</v>
      </c>
      <c r="M280" s="78">
        <f t="shared" ca="1" si="82"/>
        <v>76747.520000000004</v>
      </c>
      <c r="N280" s="78">
        <f t="shared" ca="1" si="83"/>
        <v>148980.47999999998</v>
      </c>
      <c r="O280" s="81">
        <f t="shared" ca="1" si="84"/>
        <v>323980.48</v>
      </c>
      <c r="Q280" s="78">
        <v>-700000</v>
      </c>
      <c r="R280" s="78">
        <f t="shared" ca="1" si="85"/>
        <v>323980.48</v>
      </c>
      <c r="S280" s="78">
        <f t="shared" ca="1" si="86"/>
        <v>323980.48</v>
      </c>
      <c r="T280" s="78">
        <f t="shared" ca="1" si="86"/>
        <v>323980.48</v>
      </c>
      <c r="U280" s="78">
        <f t="shared" ca="1" si="86"/>
        <v>323980.48</v>
      </c>
      <c r="V280" s="91">
        <f t="shared" ca="1" si="87"/>
        <v>284041.89924770896</v>
      </c>
      <c r="W280" s="47">
        <f t="shared" ca="1" si="88"/>
        <v>1</v>
      </c>
    </row>
    <row r="281" spans="1:23" x14ac:dyDescent="0.25">
      <c r="A281" s="52">
        <v>260</v>
      </c>
      <c r="B281" s="57">
        <f t="shared" ca="1" si="73"/>
        <v>3030</v>
      </c>
      <c r="C281" s="78">
        <f t="shared" ca="1" si="74"/>
        <v>428</v>
      </c>
      <c r="D281" s="79">
        <f t="shared" ca="1" si="75"/>
        <v>282</v>
      </c>
      <c r="E281" s="81">
        <f t="shared" ca="1" si="76"/>
        <v>115458</v>
      </c>
      <c r="G281" s="88">
        <f t="shared" ca="1" si="77"/>
        <v>1296840</v>
      </c>
      <c r="H281" s="78">
        <f t="shared" ca="1" si="78"/>
        <v>854460</v>
      </c>
      <c r="I281" s="78">
        <f t="shared" ca="1" si="79"/>
        <v>442380</v>
      </c>
      <c r="J281" s="78">
        <f t="shared" ca="1" si="80"/>
        <v>115458</v>
      </c>
      <c r="K281" s="78">
        <v>175000</v>
      </c>
      <c r="L281" s="78">
        <f t="shared" ca="1" si="81"/>
        <v>151922</v>
      </c>
      <c r="M281" s="78">
        <f t="shared" ca="1" si="82"/>
        <v>51653.48</v>
      </c>
      <c r="N281" s="78">
        <f t="shared" ca="1" si="83"/>
        <v>100268.51999999999</v>
      </c>
      <c r="O281" s="81">
        <f t="shared" ca="1" si="84"/>
        <v>275268.52</v>
      </c>
      <c r="Q281" s="78">
        <v>-700000</v>
      </c>
      <c r="R281" s="78">
        <f t="shared" ca="1" si="85"/>
        <v>275268.52</v>
      </c>
      <c r="S281" s="78">
        <f t="shared" ca="1" si="86"/>
        <v>275268.52</v>
      </c>
      <c r="T281" s="78">
        <f t="shared" ca="1" si="86"/>
        <v>275268.52</v>
      </c>
      <c r="U281" s="78">
        <f t="shared" ca="1" si="86"/>
        <v>275268.52</v>
      </c>
      <c r="V281" s="91">
        <f t="shared" ca="1" si="87"/>
        <v>136086.65936881769</v>
      </c>
      <c r="W281" s="47">
        <f t="shared" ca="1" si="88"/>
        <v>1</v>
      </c>
    </row>
    <row r="282" spans="1:23" x14ac:dyDescent="0.25">
      <c r="A282" s="52">
        <v>261</v>
      </c>
      <c r="B282" s="57">
        <f t="shared" ca="1" si="73"/>
        <v>2368</v>
      </c>
      <c r="C282" s="78">
        <f t="shared" ca="1" si="74"/>
        <v>434</v>
      </c>
      <c r="D282" s="79">
        <f t="shared" ca="1" si="75"/>
        <v>287</v>
      </c>
      <c r="E282" s="81">
        <f t="shared" ca="1" si="76"/>
        <v>90308</v>
      </c>
      <c r="G282" s="88">
        <f t="shared" ca="1" si="77"/>
        <v>1027712</v>
      </c>
      <c r="H282" s="78">
        <f t="shared" ca="1" si="78"/>
        <v>679616</v>
      </c>
      <c r="I282" s="78">
        <f t="shared" ca="1" si="79"/>
        <v>348096</v>
      </c>
      <c r="J282" s="78">
        <f t="shared" ca="1" si="80"/>
        <v>90308</v>
      </c>
      <c r="K282" s="78">
        <v>175000</v>
      </c>
      <c r="L282" s="78">
        <f t="shared" ca="1" si="81"/>
        <v>82788</v>
      </c>
      <c r="M282" s="78">
        <f t="shared" ca="1" si="82"/>
        <v>28147.920000000002</v>
      </c>
      <c r="N282" s="78">
        <f t="shared" ca="1" si="83"/>
        <v>54640.08</v>
      </c>
      <c r="O282" s="81">
        <f t="shared" ca="1" si="84"/>
        <v>229640.08000000002</v>
      </c>
      <c r="Q282" s="78">
        <v>-700000</v>
      </c>
      <c r="R282" s="78">
        <f t="shared" ca="1" si="85"/>
        <v>229640.08000000002</v>
      </c>
      <c r="S282" s="78">
        <f t="shared" ca="1" si="86"/>
        <v>229640.08000000002</v>
      </c>
      <c r="T282" s="78">
        <f t="shared" ca="1" si="86"/>
        <v>229640.08000000002</v>
      </c>
      <c r="U282" s="78">
        <f t="shared" ca="1" si="86"/>
        <v>229640.08000000002</v>
      </c>
      <c r="V282" s="91">
        <f t="shared" ca="1" si="87"/>
        <v>-2502.8530527644325</v>
      </c>
      <c r="W282" s="47">
        <f t="shared" ca="1" si="88"/>
        <v>0</v>
      </c>
    </row>
    <row r="283" spans="1:23" x14ac:dyDescent="0.25">
      <c r="A283" s="52">
        <v>262</v>
      </c>
      <c r="B283" s="57">
        <f t="shared" ca="1" si="73"/>
        <v>2710</v>
      </c>
      <c r="C283" s="78">
        <f t="shared" ca="1" si="74"/>
        <v>438</v>
      </c>
      <c r="D283" s="79">
        <f t="shared" ca="1" si="75"/>
        <v>283</v>
      </c>
      <c r="E283" s="81">
        <f t="shared" ca="1" si="76"/>
        <v>110814</v>
      </c>
      <c r="G283" s="88">
        <f t="shared" ca="1" si="77"/>
        <v>1186980</v>
      </c>
      <c r="H283" s="78">
        <f t="shared" ca="1" si="78"/>
        <v>766930</v>
      </c>
      <c r="I283" s="78">
        <f t="shared" ca="1" si="79"/>
        <v>420050</v>
      </c>
      <c r="J283" s="78">
        <f t="shared" ca="1" si="80"/>
        <v>110814</v>
      </c>
      <c r="K283" s="78">
        <v>175000</v>
      </c>
      <c r="L283" s="78">
        <f t="shared" ca="1" si="81"/>
        <v>134236</v>
      </c>
      <c r="M283" s="78">
        <f t="shared" ca="1" si="82"/>
        <v>45640.240000000005</v>
      </c>
      <c r="N283" s="78">
        <f t="shared" ca="1" si="83"/>
        <v>88595.76</v>
      </c>
      <c r="O283" s="81">
        <f t="shared" ca="1" si="84"/>
        <v>263595.76</v>
      </c>
      <c r="Q283" s="78">
        <v>-700000</v>
      </c>
      <c r="R283" s="78">
        <f t="shared" ca="1" si="85"/>
        <v>263595.76</v>
      </c>
      <c r="S283" s="78">
        <f t="shared" ca="1" si="86"/>
        <v>263595.76</v>
      </c>
      <c r="T283" s="78">
        <f t="shared" ca="1" si="86"/>
        <v>263595.76</v>
      </c>
      <c r="U283" s="78">
        <f t="shared" ca="1" si="86"/>
        <v>263595.76</v>
      </c>
      <c r="V283" s="91">
        <f t="shared" ca="1" si="87"/>
        <v>100632.40940949065</v>
      </c>
      <c r="W283" s="47">
        <f t="shared" ca="1" si="88"/>
        <v>1</v>
      </c>
    </row>
    <row r="284" spans="1:23" x14ac:dyDescent="0.25">
      <c r="A284" s="52">
        <v>263</v>
      </c>
      <c r="B284" s="57">
        <f t="shared" ca="1" si="73"/>
        <v>3023</v>
      </c>
      <c r="C284" s="78">
        <f t="shared" ca="1" si="74"/>
        <v>452</v>
      </c>
      <c r="D284" s="79">
        <f t="shared" ca="1" si="75"/>
        <v>286</v>
      </c>
      <c r="E284" s="81">
        <f t="shared" ca="1" si="76"/>
        <v>101469</v>
      </c>
      <c r="G284" s="88">
        <f t="shared" ca="1" si="77"/>
        <v>1366396</v>
      </c>
      <c r="H284" s="78">
        <f t="shared" ca="1" si="78"/>
        <v>864578</v>
      </c>
      <c r="I284" s="78">
        <f t="shared" ca="1" si="79"/>
        <v>501818</v>
      </c>
      <c r="J284" s="78">
        <f t="shared" ca="1" si="80"/>
        <v>101469</v>
      </c>
      <c r="K284" s="78">
        <v>175000</v>
      </c>
      <c r="L284" s="78">
        <f t="shared" ca="1" si="81"/>
        <v>225349</v>
      </c>
      <c r="M284" s="78">
        <f t="shared" ca="1" si="82"/>
        <v>76618.66</v>
      </c>
      <c r="N284" s="78">
        <f t="shared" ca="1" si="83"/>
        <v>148730.34</v>
      </c>
      <c r="O284" s="81">
        <f t="shared" ca="1" si="84"/>
        <v>323730.33999999997</v>
      </c>
      <c r="Q284" s="78">
        <v>-700000</v>
      </c>
      <c r="R284" s="78">
        <f t="shared" ca="1" si="85"/>
        <v>323730.33999999997</v>
      </c>
      <c r="S284" s="78">
        <f t="shared" ca="1" si="86"/>
        <v>323730.33999999997</v>
      </c>
      <c r="T284" s="78">
        <f t="shared" ca="1" si="86"/>
        <v>323730.33999999997</v>
      </c>
      <c r="U284" s="78">
        <f t="shared" ca="1" si="86"/>
        <v>323730.33999999997</v>
      </c>
      <c r="V284" s="91">
        <f t="shared" ca="1" si="87"/>
        <v>283282.13668214402</v>
      </c>
      <c r="W284" s="47">
        <f t="shared" ca="1" si="88"/>
        <v>1</v>
      </c>
    </row>
    <row r="285" spans="1:23" x14ac:dyDescent="0.25">
      <c r="A285" s="52">
        <v>264</v>
      </c>
      <c r="B285" s="57">
        <f t="shared" ca="1" si="73"/>
        <v>2589</v>
      </c>
      <c r="C285" s="78">
        <f t="shared" ca="1" si="74"/>
        <v>414</v>
      </c>
      <c r="D285" s="79">
        <f t="shared" ca="1" si="75"/>
        <v>297</v>
      </c>
      <c r="E285" s="81">
        <f t="shared" ca="1" si="76"/>
        <v>102807</v>
      </c>
      <c r="G285" s="88">
        <f t="shared" ca="1" si="77"/>
        <v>1071846</v>
      </c>
      <c r="H285" s="78">
        <f t="shared" ca="1" si="78"/>
        <v>768933</v>
      </c>
      <c r="I285" s="78">
        <f t="shared" ca="1" si="79"/>
        <v>302913</v>
      </c>
      <c r="J285" s="78">
        <f t="shared" ca="1" si="80"/>
        <v>102807</v>
      </c>
      <c r="K285" s="78">
        <v>175000</v>
      </c>
      <c r="L285" s="78">
        <f t="shared" ca="1" si="81"/>
        <v>25106</v>
      </c>
      <c r="M285" s="78">
        <f t="shared" ca="1" si="82"/>
        <v>8536.0400000000009</v>
      </c>
      <c r="N285" s="78">
        <f t="shared" ca="1" si="83"/>
        <v>16569.96</v>
      </c>
      <c r="O285" s="81">
        <f t="shared" ca="1" si="84"/>
        <v>191569.96</v>
      </c>
      <c r="Q285" s="78">
        <v>-700000</v>
      </c>
      <c r="R285" s="78">
        <f t="shared" ca="1" si="85"/>
        <v>191569.96</v>
      </c>
      <c r="S285" s="78">
        <f t="shared" ca="1" si="86"/>
        <v>191569.96</v>
      </c>
      <c r="T285" s="78">
        <f t="shared" ca="1" si="86"/>
        <v>191569.96</v>
      </c>
      <c r="U285" s="78">
        <f t="shared" ca="1" si="86"/>
        <v>191569.96</v>
      </c>
      <c r="V285" s="91">
        <f t="shared" ca="1" si="87"/>
        <v>-118135.10716075345</v>
      </c>
      <c r="W285" s="47">
        <f t="shared" ca="1" si="88"/>
        <v>0</v>
      </c>
    </row>
    <row r="286" spans="1:23" x14ac:dyDescent="0.25">
      <c r="A286" s="52">
        <v>265</v>
      </c>
      <c r="B286" s="57">
        <f t="shared" ca="1" si="73"/>
        <v>2297</v>
      </c>
      <c r="C286" s="78">
        <f t="shared" ca="1" si="74"/>
        <v>445</v>
      </c>
      <c r="D286" s="79">
        <f t="shared" ca="1" si="75"/>
        <v>296</v>
      </c>
      <c r="E286" s="81">
        <f t="shared" ca="1" si="76"/>
        <v>119507</v>
      </c>
      <c r="G286" s="88">
        <f t="shared" ca="1" si="77"/>
        <v>1022165</v>
      </c>
      <c r="H286" s="78">
        <f t="shared" ca="1" si="78"/>
        <v>679912</v>
      </c>
      <c r="I286" s="78">
        <f t="shared" ca="1" si="79"/>
        <v>342253</v>
      </c>
      <c r="J286" s="78">
        <f t="shared" ca="1" si="80"/>
        <v>119507</v>
      </c>
      <c r="K286" s="78">
        <v>175000</v>
      </c>
      <c r="L286" s="78">
        <f t="shared" ca="1" si="81"/>
        <v>47746</v>
      </c>
      <c r="M286" s="78">
        <f t="shared" ca="1" si="82"/>
        <v>16233.640000000001</v>
      </c>
      <c r="N286" s="78">
        <f t="shared" ca="1" si="83"/>
        <v>31512.36</v>
      </c>
      <c r="O286" s="81">
        <f t="shared" ca="1" si="84"/>
        <v>206512.36</v>
      </c>
      <c r="Q286" s="78">
        <v>-700000</v>
      </c>
      <c r="R286" s="78">
        <f t="shared" ca="1" si="85"/>
        <v>206512.36</v>
      </c>
      <c r="S286" s="78">
        <f t="shared" ca="1" si="86"/>
        <v>206512.36</v>
      </c>
      <c r="T286" s="78">
        <f t="shared" ca="1" si="86"/>
        <v>206512.36</v>
      </c>
      <c r="U286" s="78">
        <f t="shared" ca="1" si="86"/>
        <v>206512.36</v>
      </c>
      <c r="V286" s="91">
        <f t="shared" ca="1" si="87"/>
        <v>-72749.818283723085</v>
      </c>
      <c r="W286" s="47">
        <f t="shared" ca="1" si="88"/>
        <v>0</v>
      </c>
    </row>
    <row r="287" spans="1:23" x14ac:dyDescent="0.25">
      <c r="A287" s="52">
        <v>266</v>
      </c>
      <c r="B287" s="57">
        <f t="shared" ca="1" si="73"/>
        <v>3164</v>
      </c>
      <c r="C287" s="78">
        <f t="shared" ca="1" si="74"/>
        <v>412</v>
      </c>
      <c r="D287" s="79">
        <f t="shared" ca="1" si="75"/>
        <v>290</v>
      </c>
      <c r="E287" s="81">
        <f t="shared" ca="1" si="76"/>
        <v>111804</v>
      </c>
      <c r="G287" s="88">
        <f t="shared" ca="1" si="77"/>
        <v>1303568</v>
      </c>
      <c r="H287" s="78">
        <f t="shared" ca="1" si="78"/>
        <v>917560</v>
      </c>
      <c r="I287" s="78">
        <f t="shared" ca="1" si="79"/>
        <v>386008</v>
      </c>
      <c r="J287" s="78">
        <f t="shared" ca="1" si="80"/>
        <v>111804</v>
      </c>
      <c r="K287" s="78">
        <v>175000</v>
      </c>
      <c r="L287" s="78">
        <f t="shared" ca="1" si="81"/>
        <v>99204</v>
      </c>
      <c r="M287" s="78">
        <f t="shared" ca="1" si="82"/>
        <v>33729.360000000001</v>
      </c>
      <c r="N287" s="78">
        <f t="shared" ca="1" si="83"/>
        <v>65474.64</v>
      </c>
      <c r="O287" s="81">
        <f t="shared" ca="1" si="84"/>
        <v>240474.64</v>
      </c>
      <c r="Q287" s="78">
        <v>-700000</v>
      </c>
      <c r="R287" s="78">
        <f t="shared" ca="1" si="85"/>
        <v>240474.64</v>
      </c>
      <c r="S287" s="78">
        <f t="shared" ca="1" si="86"/>
        <v>240474.64</v>
      </c>
      <c r="T287" s="78">
        <f t="shared" ca="1" si="86"/>
        <v>240474.64</v>
      </c>
      <c r="U287" s="78">
        <f t="shared" ca="1" si="86"/>
        <v>240474.64</v>
      </c>
      <c r="V287" s="91">
        <f t="shared" ca="1" si="87"/>
        <v>30405.490684219985</v>
      </c>
      <c r="W287" s="47">
        <f t="shared" ca="1" si="88"/>
        <v>1</v>
      </c>
    </row>
    <row r="288" spans="1:23" x14ac:dyDescent="0.25">
      <c r="A288" s="52">
        <v>267</v>
      </c>
      <c r="B288" s="57">
        <f t="shared" ca="1" si="73"/>
        <v>2847</v>
      </c>
      <c r="C288" s="78">
        <f t="shared" ca="1" si="74"/>
        <v>464</v>
      </c>
      <c r="D288" s="79">
        <f t="shared" ca="1" si="75"/>
        <v>295</v>
      </c>
      <c r="E288" s="81">
        <f t="shared" ca="1" si="76"/>
        <v>112611</v>
      </c>
      <c r="G288" s="88">
        <f t="shared" ca="1" si="77"/>
        <v>1321008</v>
      </c>
      <c r="H288" s="78">
        <f t="shared" ca="1" si="78"/>
        <v>839865</v>
      </c>
      <c r="I288" s="78">
        <f t="shared" ca="1" si="79"/>
        <v>481143</v>
      </c>
      <c r="J288" s="78">
        <f t="shared" ca="1" si="80"/>
        <v>112611</v>
      </c>
      <c r="K288" s="78">
        <v>175000</v>
      </c>
      <c r="L288" s="78">
        <f t="shared" ca="1" si="81"/>
        <v>193532</v>
      </c>
      <c r="M288" s="78">
        <f t="shared" ca="1" si="82"/>
        <v>65800.88</v>
      </c>
      <c r="N288" s="78">
        <f t="shared" ca="1" si="83"/>
        <v>127731.12</v>
      </c>
      <c r="O288" s="81">
        <f t="shared" ca="1" si="84"/>
        <v>302731.12</v>
      </c>
      <c r="Q288" s="78">
        <v>-700000</v>
      </c>
      <c r="R288" s="78">
        <f t="shared" ca="1" si="85"/>
        <v>302731.12</v>
      </c>
      <c r="S288" s="78">
        <f t="shared" ca="1" si="86"/>
        <v>302731.12</v>
      </c>
      <c r="T288" s="78">
        <f t="shared" ca="1" si="86"/>
        <v>302731.12</v>
      </c>
      <c r="U288" s="78">
        <f t="shared" ca="1" si="86"/>
        <v>302731.12</v>
      </c>
      <c r="V288" s="91">
        <f t="shared" ca="1" si="87"/>
        <v>219500.16953547974</v>
      </c>
      <c r="W288" s="47">
        <f t="shared" ca="1" si="88"/>
        <v>1</v>
      </c>
    </row>
    <row r="289" spans="1:23" x14ac:dyDescent="0.25">
      <c r="A289" s="52">
        <v>268</v>
      </c>
      <c r="B289" s="57">
        <f t="shared" ca="1" si="73"/>
        <v>3050</v>
      </c>
      <c r="C289" s="78">
        <f t="shared" ca="1" si="74"/>
        <v>429</v>
      </c>
      <c r="D289" s="79">
        <f t="shared" ca="1" si="75"/>
        <v>280</v>
      </c>
      <c r="E289" s="81">
        <f t="shared" ca="1" si="76"/>
        <v>98733</v>
      </c>
      <c r="G289" s="88">
        <f t="shared" ca="1" si="77"/>
        <v>1308450</v>
      </c>
      <c r="H289" s="78">
        <f t="shared" ca="1" si="78"/>
        <v>854000</v>
      </c>
      <c r="I289" s="78">
        <f t="shared" ca="1" si="79"/>
        <v>454450</v>
      </c>
      <c r="J289" s="78">
        <f t="shared" ca="1" si="80"/>
        <v>98733</v>
      </c>
      <c r="K289" s="78">
        <v>175000</v>
      </c>
      <c r="L289" s="78">
        <f t="shared" ca="1" si="81"/>
        <v>180717</v>
      </c>
      <c r="M289" s="78">
        <f t="shared" ca="1" si="82"/>
        <v>61443.780000000006</v>
      </c>
      <c r="N289" s="78">
        <f t="shared" ca="1" si="83"/>
        <v>119273.22</v>
      </c>
      <c r="O289" s="81">
        <f t="shared" ca="1" si="84"/>
        <v>294273.21999999997</v>
      </c>
      <c r="Q289" s="78">
        <v>-700000</v>
      </c>
      <c r="R289" s="78">
        <f t="shared" ca="1" si="85"/>
        <v>294273.21999999997</v>
      </c>
      <c r="S289" s="78">
        <f t="shared" ca="1" si="86"/>
        <v>294273.21999999997</v>
      </c>
      <c r="T289" s="78">
        <f t="shared" ca="1" si="86"/>
        <v>294273.21999999997</v>
      </c>
      <c r="U289" s="78">
        <f t="shared" ca="1" si="86"/>
        <v>294273.21999999997</v>
      </c>
      <c r="V289" s="91">
        <f t="shared" ca="1" si="87"/>
        <v>193810.57249664818</v>
      </c>
      <c r="W289" s="47">
        <f t="shared" ca="1" si="88"/>
        <v>1</v>
      </c>
    </row>
    <row r="290" spans="1:23" x14ac:dyDescent="0.25">
      <c r="A290" s="52">
        <v>269</v>
      </c>
      <c r="B290" s="57">
        <f t="shared" ca="1" si="73"/>
        <v>3103</v>
      </c>
      <c r="C290" s="78">
        <f t="shared" ca="1" si="74"/>
        <v>458</v>
      </c>
      <c r="D290" s="79">
        <f t="shared" ca="1" si="75"/>
        <v>297</v>
      </c>
      <c r="E290" s="81">
        <f t="shared" ca="1" si="76"/>
        <v>95285</v>
      </c>
      <c r="G290" s="88">
        <f t="shared" ca="1" si="77"/>
        <v>1421174</v>
      </c>
      <c r="H290" s="78">
        <f t="shared" ca="1" si="78"/>
        <v>921591</v>
      </c>
      <c r="I290" s="78">
        <f t="shared" ca="1" si="79"/>
        <v>499583</v>
      </c>
      <c r="J290" s="78">
        <f t="shared" ca="1" si="80"/>
        <v>95285</v>
      </c>
      <c r="K290" s="78">
        <v>175000</v>
      </c>
      <c r="L290" s="78">
        <f t="shared" ca="1" si="81"/>
        <v>229298</v>
      </c>
      <c r="M290" s="78">
        <f t="shared" ca="1" si="82"/>
        <v>77961.320000000007</v>
      </c>
      <c r="N290" s="78">
        <f t="shared" ca="1" si="83"/>
        <v>151336.68</v>
      </c>
      <c r="O290" s="81">
        <f t="shared" ca="1" si="84"/>
        <v>326336.68</v>
      </c>
      <c r="Q290" s="78">
        <v>-700000</v>
      </c>
      <c r="R290" s="78">
        <f t="shared" ca="1" si="85"/>
        <v>326336.68</v>
      </c>
      <c r="S290" s="78">
        <f t="shared" ca="1" si="86"/>
        <v>326336.68</v>
      </c>
      <c r="T290" s="78">
        <f t="shared" ca="1" si="86"/>
        <v>326336.68</v>
      </c>
      <c r="U290" s="78">
        <f t="shared" ca="1" si="86"/>
        <v>326336.68</v>
      </c>
      <c r="V290" s="91">
        <f t="shared" ca="1" si="87"/>
        <v>291198.50177823007</v>
      </c>
      <c r="W290" s="47">
        <f t="shared" ca="1" si="88"/>
        <v>1</v>
      </c>
    </row>
    <row r="291" spans="1:23" x14ac:dyDescent="0.25">
      <c r="A291" s="52">
        <v>270</v>
      </c>
      <c r="B291" s="57">
        <f t="shared" ca="1" si="73"/>
        <v>2895</v>
      </c>
      <c r="C291" s="78">
        <f t="shared" ca="1" si="74"/>
        <v>414</v>
      </c>
      <c r="D291" s="79">
        <f t="shared" ca="1" si="75"/>
        <v>295</v>
      </c>
      <c r="E291" s="81">
        <f t="shared" ca="1" si="76"/>
        <v>117608</v>
      </c>
      <c r="G291" s="88">
        <f t="shared" ca="1" si="77"/>
        <v>1198530</v>
      </c>
      <c r="H291" s="78">
        <f t="shared" ca="1" si="78"/>
        <v>854025</v>
      </c>
      <c r="I291" s="78">
        <f t="shared" ca="1" si="79"/>
        <v>344505</v>
      </c>
      <c r="J291" s="78">
        <f t="shared" ca="1" si="80"/>
        <v>117608</v>
      </c>
      <c r="K291" s="78">
        <v>175000</v>
      </c>
      <c r="L291" s="78">
        <f t="shared" ca="1" si="81"/>
        <v>51897</v>
      </c>
      <c r="M291" s="78">
        <f t="shared" ca="1" si="82"/>
        <v>17644.98</v>
      </c>
      <c r="N291" s="78">
        <f t="shared" ca="1" si="83"/>
        <v>34252.020000000004</v>
      </c>
      <c r="O291" s="81">
        <f t="shared" ca="1" si="84"/>
        <v>209252.02000000002</v>
      </c>
      <c r="Q291" s="78">
        <v>-700000</v>
      </c>
      <c r="R291" s="78">
        <f t="shared" ca="1" si="85"/>
        <v>209252.02000000002</v>
      </c>
      <c r="S291" s="78">
        <f t="shared" ca="1" si="86"/>
        <v>209252.02000000002</v>
      </c>
      <c r="T291" s="78">
        <f t="shared" ca="1" si="86"/>
        <v>209252.02000000002</v>
      </c>
      <c r="U291" s="78">
        <f t="shared" ca="1" si="86"/>
        <v>209252.02000000002</v>
      </c>
      <c r="V291" s="91">
        <f t="shared" ca="1" si="87"/>
        <v>-64428.513772744569</v>
      </c>
      <c r="W291" s="47">
        <f t="shared" ca="1" si="88"/>
        <v>0</v>
      </c>
    </row>
    <row r="292" spans="1:23" x14ac:dyDescent="0.25">
      <c r="A292" s="52">
        <v>271</v>
      </c>
      <c r="B292" s="57">
        <f t="shared" ca="1" si="73"/>
        <v>3169</v>
      </c>
      <c r="C292" s="78">
        <f t="shared" ca="1" si="74"/>
        <v>421</v>
      </c>
      <c r="D292" s="79">
        <f t="shared" ca="1" si="75"/>
        <v>283</v>
      </c>
      <c r="E292" s="81">
        <f t="shared" ca="1" si="76"/>
        <v>118773</v>
      </c>
      <c r="G292" s="88">
        <f t="shared" ca="1" si="77"/>
        <v>1334149</v>
      </c>
      <c r="H292" s="78">
        <f t="shared" ca="1" si="78"/>
        <v>896827</v>
      </c>
      <c r="I292" s="78">
        <f t="shared" ca="1" si="79"/>
        <v>437322</v>
      </c>
      <c r="J292" s="78">
        <f t="shared" ca="1" si="80"/>
        <v>118773</v>
      </c>
      <c r="K292" s="78">
        <v>175000</v>
      </c>
      <c r="L292" s="78">
        <f t="shared" ca="1" si="81"/>
        <v>143549</v>
      </c>
      <c r="M292" s="78">
        <f t="shared" ca="1" si="82"/>
        <v>48806.66</v>
      </c>
      <c r="N292" s="78">
        <f t="shared" ca="1" si="83"/>
        <v>94742.34</v>
      </c>
      <c r="O292" s="81">
        <f t="shared" ca="1" si="84"/>
        <v>269742.33999999997</v>
      </c>
      <c r="Q292" s="78">
        <v>-700000</v>
      </c>
      <c r="R292" s="78">
        <f t="shared" ca="1" si="85"/>
        <v>269742.33999999997</v>
      </c>
      <c r="S292" s="78">
        <f t="shared" ca="1" si="86"/>
        <v>269742.33999999997</v>
      </c>
      <c r="T292" s="78">
        <f t="shared" ca="1" si="86"/>
        <v>269742.33999999997</v>
      </c>
      <c r="U292" s="78">
        <f t="shared" ca="1" si="86"/>
        <v>269742.33999999997</v>
      </c>
      <c r="V292" s="91">
        <f t="shared" ca="1" si="87"/>
        <v>119301.72015647753</v>
      </c>
      <c r="W292" s="47">
        <f t="shared" ca="1" si="88"/>
        <v>1</v>
      </c>
    </row>
    <row r="293" spans="1:23" x14ac:dyDescent="0.25">
      <c r="A293" s="52">
        <v>272</v>
      </c>
      <c r="B293" s="57">
        <f t="shared" ca="1" si="73"/>
        <v>2572</v>
      </c>
      <c r="C293" s="78">
        <f t="shared" ca="1" si="74"/>
        <v>433</v>
      </c>
      <c r="D293" s="79">
        <f t="shared" ca="1" si="75"/>
        <v>272</v>
      </c>
      <c r="E293" s="81">
        <f t="shared" ca="1" si="76"/>
        <v>102992</v>
      </c>
      <c r="G293" s="88">
        <f t="shared" ca="1" si="77"/>
        <v>1113676</v>
      </c>
      <c r="H293" s="78">
        <f t="shared" ca="1" si="78"/>
        <v>699584</v>
      </c>
      <c r="I293" s="78">
        <f t="shared" ca="1" si="79"/>
        <v>414092</v>
      </c>
      <c r="J293" s="78">
        <f t="shared" ca="1" si="80"/>
        <v>102992</v>
      </c>
      <c r="K293" s="78">
        <v>175000</v>
      </c>
      <c r="L293" s="78">
        <f t="shared" ca="1" si="81"/>
        <v>136100</v>
      </c>
      <c r="M293" s="78">
        <f t="shared" ca="1" si="82"/>
        <v>46274</v>
      </c>
      <c r="N293" s="78">
        <f t="shared" ca="1" si="83"/>
        <v>89826</v>
      </c>
      <c r="O293" s="81">
        <f t="shared" ca="1" si="84"/>
        <v>264826</v>
      </c>
      <c r="Q293" s="78">
        <v>-700000</v>
      </c>
      <c r="R293" s="78">
        <f t="shared" ca="1" si="85"/>
        <v>264826</v>
      </c>
      <c r="S293" s="78">
        <f t="shared" ca="1" si="86"/>
        <v>264826</v>
      </c>
      <c r="T293" s="78">
        <f t="shared" ca="1" si="86"/>
        <v>264826</v>
      </c>
      <c r="U293" s="78">
        <f t="shared" ca="1" si="86"/>
        <v>264826</v>
      </c>
      <c r="V293" s="91">
        <f t="shared" ca="1" si="87"/>
        <v>104369.07806968433</v>
      </c>
      <c r="W293" s="47">
        <f t="shared" ca="1" si="88"/>
        <v>1</v>
      </c>
    </row>
    <row r="294" spans="1:23" x14ac:dyDescent="0.25">
      <c r="A294" s="52">
        <v>273</v>
      </c>
      <c r="B294" s="57">
        <f t="shared" ca="1" si="73"/>
        <v>2800</v>
      </c>
      <c r="C294" s="78">
        <f t="shared" ca="1" si="74"/>
        <v>445</v>
      </c>
      <c r="D294" s="79">
        <f t="shared" ca="1" si="75"/>
        <v>287</v>
      </c>
      <c r="E294" s="81">
        <f t="shared" ca="1" si="76"/>
        <v>119930</v>
      </c>
      <c r="G294" s="88">
        <f t="shared" ca="1" si="77"/>
        <v>1246000</v>
      </c>
      <c r="H294" s="78">
        <f t="shared" ca="1" si="78"/>
        <v>803600</v>
      </c>
      <c r="I294" s="78">
        <f t="shared" ca="1" si="79"/>
        <v>442400</v>
      </c>
      <c r="J294" s="78">
        <f t="shared" ca="1" si="80"/>
        <v>119930</v>
      </c>
      <c r="K294" s="78">
        <v>175000</v>
      </c>
      <c r="L294" s="78">
        <f t="shared" ca="1" si="81"/>
        <v>147470</v>
      </c>
      <c r="M294" s="78">
        <f t="shared" ca="1" si="82"/>
        <v>50139.8</v>
      </c>
      <c r="N294" s="78">
        <f t="shared" ca="1" si="83"/>
        <v>97330.2</v>
      </c>
      <c r="O294" s="81">
        <f t="shared" ca="1" si="84"/>
        <v>272330.2</v>
      </c>
      <c r="Q294" s="78">
        <v>-700000</v>
      </c>
      <c r="R294" s="78">
        <f t="shared" ca="1" si="85"/>
        <v>272330.2</v>
      </c>
      <c r="S294" s="78">
        <f t="shared" ca="1" si="86"/>
        <v>272330.2</v>
      </c>
      <c r="T294" s="78">
        <f t="shared" ca="1" si="86"/>
        <v>272330.2</v>
      </c>
      <c r="U294" s="78">
        <f t="shared" ca="1" si="86"/>
        <v>272330.2</v>
      </c>
      <c r="V294" s="91">
        <f t="shared" ca="1" si="87"/>
        <v>127161.95503663819</v>
      </c>
      <c r="W294" s="47">
        <f t="shared" ca="1" si="88"/>
        <v>1</v>
      </c>
    </row>
    <row r="295" spans="1:23" x14ac:dyDescent="0.25">
      <c r="A295" s="52">
        <v>274</v>
      </c>
      <c r="B295" s="57">
        <f t="shared" ca="1" si="73"/>
        <v>2564</v>
      </c>
      <c r="C295" s="78">
        <f t="shared" ca="1" si="74"/>
        <v>425</v>
      </c>
      <c r="D295" s="79">
        <f t="shared" ca="1" si="75"/>
        <v>283</v>
      </c>
      <c r="E295" s="81">
        <f t="shared" ca="1" si="76"/>
        <v>91640</v>
      </c>
      <c r="G295" s="88">
        <f t="shared" ca="1" si="77"/>
        <v>1089700</v>
      </c>
      <c r="H295" s="78">
        <f t="shared" ca="1" si="78"/>
        <v>725612</v>
      </c>
      <c r="I295" s="78">
        <f t="shared" ca="1" si="79"/>
        <v>364088</v>
      </c>
      <c r="J295" s="78">
        <f t="shared" ca="1" si="80"/>
        <v>91640</v>
      </c>
      <c r="K295" s="78">
        <v>175000</v>
      </c>
      <c r="L295" s="78">
        <f t="shared" ca="1" si="81"/>
        <v>97448</v>
      </c>
      <c r="M295" s="78">
        <f t="shared" ca="1" si="82"/>
        <v>33132.32</v>
      </c>
      <c r="N295" s="78">
        <f t="shared" ca="1" si="83"/>
        <v>64315.68</v>
      </c>
      <c r="O295" s="81">
        <f t="shared" ca="1" si="84"/>
        <v>239315.68</v>
      </c>
      <c r="Q295" s="78">
        <v>-700000</v>
      </c>
      <c r="R295" s="78">
        <f t="shared" ca="1" si="85"/>
        <v>239315.68</v>
      </c>
      <c r="S295" s="78">
        <f t="shared" ca="1" si="86"/>
        <v>239315.68</v>
      </c>
      <c r="T295" s="78">
        <f t="shared" ca="1" si="86"/>
        <v>239315.68</v>
      </c>
      <c r="U295" s="78">
        <f t="shared" ca="1" si="86"/>
        <v>239315.68</v>
      </c>
      <c r="V295" s="91">
        <f t="shared" ca="1" si="87"/>
        <v>26885.324285453768</v>
      </c>
      <c r="W295" s="47">
        <f t="shared" ca="1" si="88"/>
        <v>1</v>
      </c>
    </row>
    <row r="296" spans="1:23" x14ac:dyDescent="0.25">
      <c r="A296" s="52">
        <v>275</v>
      </c>
      <c r="B296" s="57">
        <f t="shared" ca="1" si="73"/>
        <v>2297</v>
      </c>
      <c r="C296" s="78">
        <f t="shared" ca="1" si="74"/>
        <v>432</v>
      </c>
      <c r="D296" s="79">
        <f t="shared" ca="1" si="75"/>
        <v>274</v>
      </c>
      <c r="E296" s="81">
        <f t="shared" ca="1" si="76"/>
        <v>111065</v>
      </c>
      <c r="G296" s="88">
        <f t="shared" ca="1" si="77"/>
        <v>992304</v>
      </c>
      <c r="H296" s="78">
        <f t="shared" ca="1" si="78"/>
        <v>629378</v>
      </c>
      <c r="I296" s="78">
        <f t="shared" ca="1" si="79"/>
        <v>362926</v>
      </c>
      <c r="J296" s="78">
        <f t="shared" ca="1" si="80"/>
        <v>111065</v>
      </c>
      <c r="K296" s="78">
        <v>175000</v>
      </c>
      <c r="L296" s="78">
        <f t="shared" ca="1" si="81"/>
        <v>76861</v>
      </c>
      <c r="M296" s="78">
        <f t="shared" ca="1" si="82"/>
        <v>26132.74</v>
      </c>
      <c r="N296" s="78">
        <f t="shared" ca="1" si="83"/>
        <v>50728.259999999995</v>
      </c>
      <c r="O296" s="81">
        <f t="shared" ca="1" si="84"/>
        <v>225728.26</v>
      </c>
      <c r="Q296" s="78">
        <v>-700000</v>
      </c>
      <c r="R296" s="78">
        <f t="shared" ca="1" si="85"/>
        <v>225728.26</v>
      </c>
      <c r="S296" s="78">
        <f t="shared" ca="1" si="86"/>
        <v>225728.26</v>
      </c>
      <c r="T296" s="78">
        <f t="shared" ca="1" si="86"/>
        <v>225728.26</v>
      </c>
      <c r="U296" s="78">
        <f t="shared" ca="1" si="86"/>
        <v>225728.26</v>
      </c>
      <c r="V296" s="91">
        <f t="shared" ca="1" si="87"/>
        <v>-14384.416973884683</v>
      </c>
      <c r="W296" s="47">
        <f t="shared" ca="1" si="88"/>
        <v>0</v>
      </c>
    </row>
    <row r="297" spans="1:23" x14ac:dyDescent="0.25">
      <c r="A297" s="52">
        <v>276</v>
      </c>
      <c r="B297" s="57">
        <f t="shared" ca="1" si="73"/>
        <v>2453</v>
      </c>
      <c r="C297" s="78">
        <f t="shared" ca="1" si="74"/>
        <v>443</v>
      </c>
      <c r="D297" s="79">
        <f t="shared" ca="1" si="75"/>
        <v>272</v>
      </c>
      <c r="E297" s="81">
        <f t="shared" ca="1" si="76"/>
        <v>98701</v>
      </c>
      <c r="G297" s="88">
        <f t="shared" ca="1" si="77"/>
        <v>1086679</v>
      </c>
      <c r="H297" s="78">
        <f t="shared" ca="1" si="78"/>
        <v>667216</v>
      </c>
      <c r="I297" s="78">
        <f t="shared" ca="1" si="79"/>
        <v>419463</v>
      </c>
      <c r="J297" s="78">
        <f t="shared" ca="1" si="80"/>
        <v>98701</v>
      </c>
      <c r="K297" s="78">
        <v>175000</v>
      </c>
      <c r="L297" s="78">
        <f t="shared" ca="1" si="81"/>
        <v>145762</v>
      </c>
      <c r="M297" s="78">
        <f t="shared" ca="1" si="82"/>
        <v>49559.08</v>
      </c>
      <c r="N297" s="78">
        <f t="shared" ca="1" si="83"/>
        <v>96202.92</v>
      </c>
      <c r="O297" s="81">
        <f t="shared" ca="1" si="84"/>
        <v>271202.92</v>
      </c>
      <c r="Q297" s="78">
        <v>-700000</v>
      </c>
      <c r="R297" s="78">
        <f t="shared" ca="1" si="85"/>
        <v>271202.92</v>
      </c>
      <c r="S297" s="78">
        <f t="shared" ca="1" si="86"/>
        <v>271202.92</v>
      </c>
      <c r="T297" s="78">
        <f t="shared" ca="1" si="86"/>
        <v>271202.92</v>
      </c>
      <c r="U297" s="78">
        <f t="shared" ca="1" si="86"/>
        <v>271202.92</v>
      </c>
      <c r="V297" s="91">
        <f t="shared" ca="1" si="87"/>
        <v>123738.01186517312</v>
      </c>
      <c r="W297" s="47">
        <f t="shared" ca="1" si="88"/>
        <v>1</v>
      </c>
    </row>
    <row r="298" spans="1:23" x14ac:dyDescent="0.25">
      <c r="A298" s="52">
        <v>277</v>
      </c>
      <c r="B298" s="57">
        <f t="shared" ca="1" si="73"/>
        <v>3041</v>
      </c>
      <c r="C298" s="78">
        <f t="shared" ca="1" si="74"/>
        <v>434</v>
      </c>
      <c r="D298" s="79">
        <f t="shared" ca="1" si="75"/>
        <v>291</v>
      </c>
      <c r="E298" s="81">
        <f t="shared" ca="1" si="76"/>
        <v>100631</v>
      </c>
      <c r="G298" s="88">
        <f t="shared" ca="1" si="77"/>
        <v>1319794</v>
      </c>
      <c r="H298" s="78">
        <f t="shared" ca="1" si="78"/>
        <v>884931</v>
      </c>
      <c r="I298" s="78">
        <f t="shared" ca="1" si="79"/>
        <v>434863</v>
      </c>
      <c r="J298" s="78">
        <f t="shared" ca="1" si="80"/>
        <v>100631</v>
      </c>
      <c r="K298" s="78">
        <v>175000</v>
      </c>
      <c r="L298" s="78">
        <f t="shared" ca="1" si="81"/>
        <v>159232</v>
      </c>
      <c r="M298" s="78">
        <f t="shared" ca="1" si="82"/>
        <v>54138.880000000005</v>
      </c>
      <c r="N298" s="78">
        <f t="shared" ca="1" si="83"/>
        <v>105093.12</v>
      </c>
      <c r="O298" s="81">
        <f t="shared" ca="1" si="84"/>
        <v>280093.12</v>
      </c>
      <c r="Q298" s="78">
        <v>-700000</v>
      </c>
      <c r="R298" s="78">
        <f t="shared" ca="1" si="85"/>
        <v>280093.12</v>
      </c>
      <c r="S298" s="78">
        <f t="shared" ca="1" si="86"/>
        <v>280093.12</v>
      </c>
      <c r="T298" s="78">
        <f t="shared" ca="1" si="86"/>
        <v>280093.12</v>
      </c>
      <c r="U298" s="78">
        <f t="shared" ca="1" si="86"/>
        <v>280093.12</v>
      </c>
      <c r="V298" s="91">
        <f t="shared" ca="1" si="87"/>
        <v>150740.65502655122</v>
      </c>
      <c r="W298" s="47">
        <f t="shared" ca="1" si="88"/>
        <v>1</v>
      </c>
    </row>
    <row r="299" spans="1:23" x14ac:dyDescent="0.25">
      <c r="A299" s="52">
        <v>278</v>
      </c>
      <c r="B299" s="57">
        <f t="shared" ca="1" si="73"/>
        <v>2375</v>
      </c>
      <c r="C299" s="78">
        <f t="shared" ca="1" si="74"/>
        <v>435</v>
      </c>
      <c r="D299" s="79">
        <f t="shared" ca="1" si="75"/>
        <v>293</v>
      </c>
      <c r="E299" s="81">
        <f t="shared" ca="1" si="76"/>
        <v>116199</v>
      </c>
      <c r="G299" s="88">
        <f t="shared" ca="1" si="77"/>
        <v>1033125</v>
      </c>
      <c r="H299" s="78">
        <f t="shared" ca="1" si="78"/>
        <v>695875</v>
      </c>
      <c r="I299" s="78">
        <f t="shared" ca="1" si="79"/>
        <v>337250</v>
      </c>
      <c r="J299" s="78">
        <f t="shared" ca="1" si="80"/>
        <v>116199</v>
      </c>
      <c r="K299" s="78">
        <v>175000</v>
      </c>
      <c r="L299" s="78">
        <f t="shared" ca="1" si="81"/>
        <v>46051</v>
      </c>
      <c r="M299" s="78">
        <f t="shared" ca="1" si="82"/>
        <v>15657.340000000002</v>
      </c>
      <c r="N299" s="78">
        <f t="shared" ca="1" si="83"/>
        <v>30393.659999999996</v>
      </c>
      <c r="O299" s="81">
        <f t="shared" ca="1" si="84"/>
        <v>205393.66</v>
      </c>
      <c r="Q299" s="78">
        <v>-700000</v>
      </c>
      <c r="R299" s="78">
        <f t="shared" ca="1" si="85"/>
        <v>205393.66</v>
      </c>
      <c r="S299" s="78">
        <f t="shared" ca="1" si="86"/>
        <v>205393.66</v>
      </c>
      <c r="T299" s="78">
        <f t="shared" ca="1" si="86"/>
        <v>205393.66</v>
      </c>
      <c r="U299" s="78">
        <f t="shared" ca="1" si="86"/>
        <v>205393.66</v>
      </c>
      <c r="V299" s="91">
        <f t="shared" ca="1" si="87"/>
        <v>-76147.700997794047</v>
      </c>
      <c r="W299" s="47">
        <f t="shared" ca="1" si="88"/>
        <v>0</v>
      </c>
    </row>
    <row r="300" spans="1:23" x14ac:dyDescent="0.25">
      <c r="A300" s="52">
        <v>279</v>
      </c>
      <c r="B300" s="57">
        <f t="shared" ca="1" si="73"/>
        <v>2523</v>
      </c>
      <c r="C300" s="78">
        <f t="shared" ca="1" si="74"/>
        <v>451</v>
      </c>
      <c r="D300" s="79">
        <f t="shared" ca="1" si="75"/>
        <v>276</v>
      </c>
      <c r="E300" s="81">
        <f t="shared" ca="1" si="76"/>
        <v>111408</v>
      </c>
      <c r="G300" s="88">
        <f t="shared" ca="1" si="77"/>
        <v>1137873</v>
      </c>
      <c r="H300" s="78">
        <f t="shared" ca="1" si="78"/>
        <v>696348</v>
      </c>
      <c r="I300" s="78">
        <f t="shared" ca="1" si="79"/>
        <v>441525</v>
      </c>
      <c r="J300" s="78">
        <f t="shared" ca="1" si="80"/>
        <v>111408</v>
      </c>
      <c r="K300" s="78">
        <v>175000</v>
      </c>
      <c r="L300" s="78">
        <f t="shared" ca="1" si="81"/>
        <v>155117</v>
      </c>
      <c r="M300" s="78">
        <f t="shared" ca="1" si="82"/>
        <v>52739.780000000006</v>
      </c>
      <c r="N300" s="78">
        <f t="shared" ca="1" si="83"/>
        <v>102377.22</v>
      </c>
      <c r="O300" s="81">
        <f t="shared" ca="1" si="84"/>
        <v>277377.21999999997</v>
      </c>
      <c r="Q300" s="78">
        <v>-700000</v>
      </c>
      <c r="R300" s="78">
        <f t="shared" ca="1" si="85"/>
        <v>277377.21999999997</v>
      </c>
      <c r="S300" s="78">
        <f t="shared" ca="1" si="86"/>
        <v>277377.21999999997</v>
      </c>
      <c r="T300" s="78">
        <f t="shared" ca="1" si="86"/>
        <v>277377.21999999997</v>
      </c>
      <c r="U300" s="78">
        <f t="shared" ca="1" si="86"/>
        <v>277377.21999999997</v>
      </c>
      <c r="V300" s="91">
        <f t="shared" ca="1" si="87"/>
        <v>142491.51793604845</v>
      </c>
      <c r="W300" s="47">
        <f t="shared" ca="1" si="88"/>
        <v>1</v>
      </c>
    </row>
    <row r="301" spans="1:23" x14ac:dyDescent="0.25">
      <c r="A301" s="52">
        <v>280</v>
      </c>
      <c r="B301" s="57">
        <f t="shared" ca="1" si="73"/>
        <v>2469</v>
      </c>
      <c r="C301" s="78">
        <f t="shared" ca="1" si="74"/>
        <v>467</v>
      </c>
      <c r="D301" s="79">
        <f t="shared" ca="1" si="75"/>
        <v>299</v>
      </c>
      <c r="E301" s="81">
        <f t="shared" ca="1" si="76"/>
        <v>106125</v>
      </c>
      <c r="G301" s="88">
        <f t="shared" ca="1" si="77"/>
        <v>1153023</v>
      </c>
      <c r="H301" s="78">
        <f t="shared" ca="1" si="78"/>
        <v>738231</v>
      </c>
      <c r="I301" s="78">
        <f t="shared" ca="1" si="79"/>
        <v>414792</v>
      </c>
      <c r="J301" s="78">
        <f t="shared" ca="1" si="80"/>
        <v>106125</v>
      </c>
      <c r="K301" s="78">
        <v>175000</v>
      </c>
      <c r="L301" s="78">
        <f t="shared" ca="1" si="81"/>
        <v>133667</v>
      </c>
      <c r="M301" s="78">
        <f t="shared" ca="1" si="82"/>
        <v>45446.780000000006</v>
      </c>
      <c r="N301" s="78">
        <f t="shared" ca="1" si="83"/>
        <v>88220.22</v>
      </c>
      <c r="O301" s="81">
        <f t="shared" ca="1" si="84"/>
        <v>263220.21999999997</v>
      </c>
      <c r="Q301" s="78">
        <v>-700000</v>
      </c>
      <c r="R301" s="78">
        <f t="shared" ca="1" si="85"/>
        <v>263220.21999999997</v>
      </c>
      <c r="S301" s="78">
        <f t="shared" ca="1" si="86"/>
        <v>263220.21999999997</v>
      </c>
      <c r="T301" s="78">
        <f t="shared" ca="1" si="86"/>
        <v>263220.21999999997</v>
      </c>
      <c r="U301" s="78">
        <f t="shared" ca="1" si="86"/>
        <v>263220.21999999997</v>
      </c>
      <c r="V301" s="91">
        <f t="shared" ca="1" si="87"/>
        <v>99491.763235858409</v>
      </c>
      <c r="W301" s="47">
        <f t="shared" ca="1" si="88"/>
        <v>1</v>
      </c>
    </row>
    <row r="302" spans="1:23" x14ac:dyDescent="0.25">
      <c r="A302" s="52">
        <v>281</v>
      </c>
      <c r="B302" s="57">
        <f t="shared" ca="1" si="73"/>
        <v>2203</v>
      </c>
      <c r="C302" s="78">
        <f t="shared" ca="1" si="74"/>
        <v>440</v>
      </c>
      <c r="D302" s="79">
        <f t="shared" ca="1" si="75"/>
        <v>285</v>
      </c>
      <c r="E302" s="81">
        <f t="shared" ca="1" si="76"/>
        <v>110314</v>
      </c>
      <c r="G302" s="88">
        <f t="shared" ca="1" si="77"/>
        <v>969320</v>
      </c>
      <c r="H302" s="78">
        <f t="shared" ca="1" si="78"/>
        <v>627855</v>
      </c>
      <c r="I302" s="78">
        <f t="shared" ca="1" si="79"/>
        <v>341465</v>
      </c>
      <c r="J302" s="78">
        <f t="shared" ca="1" si="80"/>
        <v>110314</v>
      </c>
      <c r="K302" s="78">
        <v>175000</v>
      </c>
      <c r="L302" s="78">
        <f t="shared" ca="1" si="81"/>
        <v>56151</v>
      </c>
      <c r="M302" s="78">
        <f t="shared" ca="1" si="82"/>
        <v>19091.34</v>
      </c>
      <c r="N302" s="78">
        <f t="shared" ca="1" si="83"/>
        <v>37059.660000000003</v>
      </c>
      <c r="O302" s="81">
        <f t="shared" ca="1" si="84"/>
        <v>212059.66</v>
      </c>
      <c r="Q302" s="78">
        <v>-700000</v>
      </c>
      <c r="R302" s="78">
        <f t="shared" ca="1" si="85"/>
        <v>212059.66</v>
      </c>
      <c r="S302" s="78">
        <f t="shared" ca="1" si="86"/>
        <v>212059.66</v>
      </c>
      <c r="T302" s="78">
        <f t="shared" ca="1" si="86"/>
        <v>212059.66</v>
      </c>
      <c r="U302" s="78">
        <f t="shared" ca="1" si="86"/>
        <v>212059.66</v>
      </c>
      <c r="V302" s="91">
        <f t="shared" ca="1" si="87"/>
        <v>-55900.730253182352</v>
      </c>
      <c r="W302" s="47">
        <f t="shared" ca="1" si="88"/>
        <v>0</v>
      </c>
    </row>
    <row r="303" spans="1:23" x14ac:dyDescent="0.25">
      <c r="A303" s="52">
        <v>282</v>
      </c>
      <c r="B303" s="57">
        <f t="shared" ca="1" si="73"/>
        <v>2835</v>
      </c>
      <c r="C303" s="78">
        <f t="shared" ca="1" si="74"/>
        <v>445</v>
      </c>
      <c r="D303" s="79">
        <f t="shared" ca="1" si="75"/>
        <v>296</v>
      </c>
      <c r="E303" s="81">
        <f t="shared" ca="1" si="76"/>
        <v>104140</v>
      </c>
      <c r="G303" s="88">
        <f t="shared" ca="1" si="77"/>
        <v>1261575</v>
      </c>
      <c r="H303" s="78">
        <f t="shared" ca="1" si="78"/>
        <v>839160</v>
      </c>
      <c r="I303" s="78">
        <f t="shared" ca="1" si="79"/>
        <v>422415</v>
      </c>
      <c r="J303" s="78">
        <f t="shared" ca="1" si="80"/>
        <v>104140</v>
      </c>
      <c r="K303" s="78">
        <v>175000</v>
      </c>
      <c r="L303" s="78">
        <f t="shared" ca="1" si="81"/>
        <v>143275</v>
      </c>
      <c r="M303" s="78">
        <f t="shared" ca="1" si="82"/>
        <v>48713.5</v>
      </c>
      <c r="N303" s="78">
        <f t="shared" ca="1" si="83"/>
        <v>94561.5</v>
      </c>
      <c r="O303" s="81">
        <f t="shared" ca="1" si="84"/>
        <v>269561.5</v>
      </c>
      <c r="Q303" s="78">
        <v>-700000</v>
      </c>
      <c r="R303" s="78">
        <f t="shared" ca="1" si="85"/>
        <v>269561.5</v>
      </c>
      <c r="S303" s="78">
        <f t="shared" ca="1" si="86"/>
        <v>269561.5</v>
      </c>
      <c r="T303" s="78">
        <f t="shared" ca="1" si="86"/>
        <v>269561.5</v>
      </c>
      <c r="U303" s="78">
        <f t="shared" ca="1" si="86"/>
        <v>269561.5</v>
      </c>
      <c r="V303" s="91">
        <f t="shared" ca="1" si="87"/>
        <v>118752.4459006337</v>
      </c>
      <c r="W303" s="47">
        <f t="shared" ca="1" si="88"/>
        <v>1</v>
      </c>
    </row>
    <row r="304" spans="1:23" x14ac:dyDescent="0.25">
      <c r="A304" s="52">
        <v>283</v>
      </c>
      <c r="B304" s="57">
        <f t="shared" ca="1" si="73"/>
        <v>2363</v>
      </c>
      <c r="C304" s="78">
        <f t="shared" ca="1" si="74"/>
        <v>437</v>
      </c>
      <c r="D304" s="79">
        <f t="shared" ca="1" si="75"/>
        <v>286</v>
      </c>
      <c r="E304" s="81">
        <f t="shared" ca="1" si="76"/>
        <v>98672</v>
      </c>
      <c r="G304" s="88">
        <f t="shared" ca="1" si="77"/>
        <v>1032631</v>
      </c>
      <c r="H304" s="78">
        <f t="shared" ca="1" si="78"/>
        <v>675818</v>
      </c>
      <c r="I304" s="78">
        <f t="shared" ca="1" si="79"/>
        <v>356813</v>
      </c>
      <c r="J304" s="78">
        <f t="shared" ca="1" si="80"/>
        <v>98672</v>
      </c>
      <c r="K304" s="78">
        <v>175000</v>
      </c>
      <c r="L304" s="78">
        <f t="shared" ca="1" si="81"/>
        <v>83141</v>
      </c>
      <c r="M304" s="78">
        <f t="shared" ca="1" si="82"/>
        <v>28267.940000000002</v>
      </c>
      <c r="N304" s="78">
        <f t="shared" ca="1" si="83"/>
        <v>54873.06</v>
      </c>
      <c r="O304" s="81">
        <f t="shared" ca="1" si="84"/>
        <v>229873.06</v>
      </c>
      <c r="Q304" s="78">
        <v>-700000</v>
      </c>
      <c r="R304" s="78">
        <f t="shared" ca="1" si="85"/>
        <v>229873.06</v>
      </c>
      <c r="S304" s="78">
        <f t="shared" ca="1" si="86"/>
        <v>229873.06</v>
      </c>
      <c r="T304" s="78">
        <f t="shared" ca="1" si="86"/>
        <v>229873.06</v>
      </c>
      <c r="U304" s="78">
        <f t="shared" ca="1" si="86"/>
        <v>229873.06</v>
      </c>
      <c r="V304" s="91">
        <f t="shared" ca="1" si="87"/>
        <v>-1795.211401987588</v>
      </c>
      <c r="W304" s="47">
        <f t="shared" ca="1" si="88"/>
        <v>0</v>
      </c>
    </row>
    <row r="305" spans="1:23" x14ac:dyDescent="0.25">
      <c r="A305" s="52">
        <v>284</v>
      </c>
      <c r="B305" s="57">
        <f t="shared" ca="1" si="73"/>
        <v>2759</v>
      </c>
      <c r="C305" s="78">
        <f t="shared" ca="1" si="74"/>
        <v>424</v>
      </c>
      <c r="D305" s="79">
        <f t="shared" ca="1" si="75"/>
        <v>287</v>
      </c>
      <c r="E305" s="81">
        <f t="shared" ca="1" si="76"/>
        <v>93373</v>
      </c>
      <c r="G305" s="88">
        <f t="shared" ca="1" si="77"/>
        <v>1169816</v>
      </c>
      <c r="H305" s="78">
        <f t="shared" ca="1" si="78"/>
        <v>791833</v>
      </c>
      <c r="I305" s="78">
        <f t="shared" ca="1" si="79"/>
        <v>377983</v>
      </c>
      <c r="J305" s="78">
        <f t="shared" ca="1" si="80"/>
        <v>93373</v>
      </c>
      <c r="K305" s="78">
        <v>175000</v>
      </c>
      <c r="L305" s="78">
        <f t="shared" ca="1" si="81"/>
        <v>109610</v>
      </c>
      <c r="M305" s="78">
        <f t="shared" ca="1" si="82"/>
        <v>37267.4</v>
      </c>
      <c r="N305" s="78">
        <f t="shared" ca="1" si="83"/>
        <v>72342.600000000006</v>
      </c>
      <c r="O305" s="81">
        <f t="shared" ca="1" si="84"/>
        <v>247342.6</v>
      </c>
      <c r="Q305" s="78">
        <v>-700000</v>
      </c>
      <c r="R305" s="78">
        <f t="shared" ca="1" si="85"/>
        <v>247342.6</v>
      </c>
      <c r="S305" s="78">
        <f t="shared" ca="1" si="86"/>
        <v>247342.6</v>
      </c>
      <c r="T305" s="78">
        <f t="shared" ca="1" si="86"/>
        <v>247342.6</v>
      </c>
      <c r="U305" s="78">
        <f t="shared" ca="1" si="86"/>
        <v>247342.6</v>
      </c>
      <c r="V305" s="91">
        <f t="shared" ca="1" si="87"/>
        <v>51265.884502876201</v>
      </c>
      <c r="W305" s="47">
        <f t="shared" ca="1" si="88"/>
        <v>1</v>
      </c>
    </row>
    <row r="306" spans="1:23" x14ac:dyDescent="0.25">
      <c r="A306" s="52">
        <v>285</v>
      </c>
      <c r="B306" s="57">
        <f t="shared" ca="1" si="73"/>
        <v>2741</v>
      </c>
      <c r="C306" s="78">
        <f t="shared" ca="1" si="74"/>
        <v>437</v>
      </c>
      <c r="D306" s="79">
        <f t="shared" ca="1" si="75"/>
        <v>283</v>
      </c>
      <c r="E306" s="81">
        <f t="shared" ca="1" si="76"/>
        <v>105660</v>
      </c>
      <c r="G306" s="88">
        <f t="shared" ca="1" si="77"/>
        <v>1197817</v>
      </c>
      <c r="H306" s="78">
        <f t="shared" ca="1" si="78"/>
        <v>775703</v>
      </c>
      <c r="I306" s="78">
        <f t="shared" ca="1" si="79"/>
        <v>422114</v>
      </c>
      <c r="J306" s="78">
        <f t="shared" ca="1" si="80"/>
        <v>105660</v>
      </c>
      <c r="K306" s="78">
        <v>175000</v>
      </c>
      <c r="L306" s="78">
        <f t="shared" ca="1" si="81"/>
        <v>141454</v>
      </c>
      <c r="M306" s="78">
        <f t="shared" ca="1" si="82"/>
        <v>48094.36</v>
      </c>
      <c r="N306" s="78">
        <f t="shared" ca="1" si="83"/>
        <v>93359.64</v>
      </c>
      <c r="O306" s="81">
        <f t="shared" ca="1" si="84"/>
        <v>268359.64</v>
      </c>
      <c r="Q306" s="78">
        <v>-700000</v>
      </c>
      <c r="R306" s="78">
        <f t="shared" ca="1" si="85"/>
        <v>268359.64</v>
      </c>
      <c r="S306" s="78">
        <f t="shared" ca="1" si="86"/>
        <v>268359.64</v>
      </c>
      <c r="T306" s="78">
        <f t="shared" ca="1" si="86"/>
        <v>268359.64</v>
      </c>
      <c r="U306" s="78">
        <f t="shared" ca="1" si="86"/>
        <v>268359.64</v>
      </c>
      <c r="V306" s="91">
        <f t="shared" ca="1" si="87"/>
        <v>115101.97721489728</v>
      </c>
      <c r="W306" s="47">
        <f t="shared" ca="1" si="88"/>
        <v>1</v>
      </c>
    </row>
    <row r="307" spans="1:23" x14ac:dyDescent="0.25">
      <c r="A307" s="52">
        <v>286</v>
      </c>
      <c r="B307" s="57">
        <f t="shared" ca="1" si="73"/>
        <v>2932</v>
      </c>
      <c r="C307" s="78">
        <f t="shared" ca="1" si="74"/>
        <v>464</v>
      </c>
      <c r="D307" s="79">
        <f t="shared" ca="1" si="75"/>
        <v>271</v>
      </c>
      <c r="E307" s="81">
        <f t="shared" ca="1" si="76"/>
        <v>99291</v>
      </c>
      <c r="G307" s="88">
        <f t="shared" ca="1" si="77"/>
        <v>1360448</v>
      </c>
      <c r="H307" s="78">
        <f t="shared" ca="1" si="78"/>
        <v>794572</v>
      </c>
      <c r="I307" s="78">
        <f t="shared" ca="1" si="79"/>
        <v>565876</v>
      </c>
      <c r="J307" s="78">
        <f t="shared" ca="1" si="80"/>
        <v>99291</v>
      </c>
      <c r="K307" s="78">
        <v>175000</v>
      </c>
      <c r="L307" s="78">
        <f t="shared" ca="1" si="81"/>
        <v>291585</v>
      </c>
      <c r="M307" s="78">
        <f t="shared" ca="1" si="82"/>
        <v>99138.900000000009</v>
      </c>
      <c r="N307" s="78">
        <f t="shared" ca="1" si="83"/>
        <v>192446.09999999998</v>
      </c>
      <c r="O307" s="81">
        <f t="shared" ca="1" si="84"/>
        <v>367446.1</v>
      </c>
      <c r="Q307" s="78">
        <v>-700000</v>
      </c>
      <c r="R307" s="78">
        <f t="shared" ca="1" si="85"/>
        <v>367446.1</v>
      </c>
      <c r="S307" s="78">
        <f t="shared" ca="1" si="86"/>
        <v>367446.1</v>
      </c>
      <c r="T307" s="78">
        <f t="shared" ca="1" si="86"/>
        <v>367446.1</v>
      </c>
      <c r="U307" s="78">
        <f t="shared" ca="1" si="86"/>
        <v>367446.1</v>
      </c>
      <c r="V307" s="91">
        <f t="shared" ca="1" si="87"/>
        <v>416062.17175542074</v>
      </c>
      <c r="W307" s="47">
        <f t="shared" ca="1" si="88"/>
        <v>1</v>
      </c>
    </row>
    <row r="308" spans="1:23" x14ac:dyDescent="0.25">
      <c r="A308" s="52">
        <v>287</v>
      </c>
      <c r="B308" s="57">
        <f t="shared" ca="1" si="73"/>
        <v>2806</v>
      </c>
      <c r="C308" s="78">
        <f t="shared" ca="1" si="74"/>
        <v>416</v>
      </c>
      <c r="D308" s="79">
        <f t="shared" ca="1" si="75"/>
        <v>295</v>
      </c>
      <c r="E308" s="81">
        <f t="shared" ca="1" si="76"/>
        <v>96981</v>
      </c>
      <c r="G308" s="88">
        <f t="shared" ca="1" si="77"/>
        <v>1167296</v>
      </c>
      <c r="H308" s="78">
        <f t="shared" ca="1" si="78"/>
        <v>827770</v>
      </c>
      <c r="I308" s="78">
        <f t="shared" ca="1" si="79"/>
        <v>339526</v>
      </c>
      <c r="J308" s="78">
        <f t="shared" ca="1" si="80"/>
        <v>96981</v>
      </c>
      <c r="K308" s="78">
        <v>175000</v>
      </c>
      <c r="L308" s="78">
        <f t="shared" ca="1" si="81"/>
        <v>67545</v>
      </c>
      <c r="M308" s="78">
        <f t="shared" ca="1" si="82"/>
        <v>22965.300000000003</v>
      </c>
      <c r="N308" s="78">
        <f t="shared" ca="1" si="83"/>
        <v>44579.7</v>
      </c>
      <c r="O308" s="81">
        <f t="shared" ca="1" si="84"/>
        <v>219579.7</v>
      </c>
      <c r="Q308" s="78">
        <v>-700000</v>
      </c>
      <c r="R308" s="78">
        <f t="shared" ca="1" si="85"/>
        <v>219579.7</v>
      </c>
      <c r="S308" s="78">
        <f t="shared" ca="1" si="86"/>
        <v>219579.7</v>
      </c>
      <c r="T308" s="78">
        <f t="shared" ca="1" si="86"/>
        <v>219579.7</v>
      </c>
      <c r="U308" s="78">
        <f t="shared" ca="1" si="86"/>
        <v>219579.7</v>
      </c>
      <c r="V308" s="91">
        <f t="shared" ca="1" si="87"/>
        <v>-33059.741672577919</v>
      </c>
      <c r="W308" s="47">
        <f t="shared" ca="1" si="88"/>
        <v>0</v>
      </c>
    </row>
    <row r="309" spans="1:23" x14ac:dyDescent="0.25">
      <c r="A309" s="52">
        <v>288</v>
      </c>
      <c r="B309" s="57">
        <f t="shared" ca="1" si="73"/>
        <v>3099</v>
      </c>
      <c r="C309" s="78">
        <f t="shared" ca="1" si="74"/>
        <v>428</v>
      </c>
      <c r="D309" s="79">
        <f t="shared" ca="1" si="75"/>
        <v>285</v>
      </c>
      <c r="E309" s="81">
        <f t="shared" ca="1" si="76"/>
        <v>119652</v>
      </c>
      <c r="G309" s="88">
        <f t="shared" ca="1" si="77"/>
        <v>1326372</v>
      </c>
      <c r="H309" s="78">
        <f t="shared" ca="1" si="78"/>
        <v>883215</v>
      </c>
      <c r="I309" s="78">
        <f t="shared" ca="1" si="79"/>
        <v>443157</v>
      </c>
      <c r="J309" s="78">
        <f t="shared" ca="1" si="80"/>
        <v>119652</v>
      </c>
      <c r="K309" s="78">
        <v>175000</v>
      </c>
      <c r="L309" s="78">
        <f t="shared" ca="1" si="81"/>
        <v>148505</v>
      </c>
      <c r="M309" s="78">
        <f t="shared" ca="1" si="82"/>
        <v>50491.700000000004</v>
      </c>
      <c r="N309" s="78">
        <f t="shared" ca="1" si="83"/>
        <v>98013.299999999988</v>
      </c>
      <c r="O309" s="81">
        <f t="shared" ca="1" si="84"/>
        <v>273013.3</v>
      </c>
      <c r="Q309" s="78">
        <v>-700000</v>
      </c>
      <c r="R309" s="78">
        <f t="shared" ca="1" si="85"/>
        <v>273013.3</v>
      </c>
      <c r="S309" s="78">
        <f t="shared" ca="1" si="86"/>
        <v>273013.3</v>
      </c>
      <c r="T309" s="78">
        <f t="shared" ca="1" si="86"/>
        <v>273013.3</v>
      </c>
      <c r="U309" s="78">
        <f t="shared" ca="1" si="86"/>
        <v>273013.3</v>
      </c>
      <c r="V309" s="91">
        <f t="shared" ca="1" si="87"/>
        <v>129236.76837531861</v>
      </c>
      <c r="W309" s="47">
        <f t="shared" ca="1" si="88"/>
        <v>1</v>
      </c>
    </row>
    <row r="310" spans="1:23" x14ac:dyDescent="0.25">
      <c r="A310" s="52">
        <v>289</v>
      </c>
      <c r="B310" s="57">
        <f t="shared" ca="1" si="73"/>
        <v>2315</v>
      </c>
      <c r="C310" s="78">
        <f t="shared" ca="1" si="74"/>
        <v>430</v>
      </c>
      <c r="D310" s="79">
        <f t="shared" ca="1" si="75"/>
        <v>297</v>
      </c>
      <c r="E310" s="81">
        <f t="shared" ca="1" si="76"/>
        <v>95111</v>
      </c>
      <c r="G310" s="88">
        <f t="shared" ca="1" si="77"/>
        <v>995450</v>
      </c>
      <c r="H310" s="78">
        <f t="shared" ca="1" si="78"/>
        <v>687555</v>
      </c>
      <c r="I310" s="78">
        <f t="shared" ca="1" si="79"/>
        <v>307895</v>
      </c>
      <c r="J310" s="78">
        <f t="shared" ca="1" si="80"/>
        <v>95111</v>
      </c>
      <c r="K310" s="78">
        <v>175000</v>
      </c>
      <c r="L310" s="78">
        <f t="shared" ca="1" si="81"/>
        <v>37784</v>
      </c>
      <c r="M310" s="78">
        <f t="shared" ca="1" si="82"/>
        <v>12846.560000000001</v>
      </c>
      <c r="N310" s="78">
        <f t="shared" ca="1" si="83"/>
        <v>24937.439999999999</v>
      </c>
      <c r="O310" s="81">
        <f t="shared" ca="1" si="84"/>
        <v>199937.44</v>
      </c>
      <c r="Q310" s="78">
        <v>-700000</v>
      </c>
      <c r="R310" s="78">
        <f t="shared" ca="1" si="85"/>
        <v>199937.44</v>
      </c>
      <c r="S310" s="78">
        <f t="shared" ca="1" si="86"/>
        <v>199937.44</v>
      </c>
      <c r="T310" s="78">
        <f t="shared" ca="1" si="86"/>
        <v>199937.44</v>
      </c>
      <c r="U310" s="78">
        <f t="shared" ca="1" si="86"/>
        <v>199937.44</v>
      </c>
      <c r="V310" s="91">
        <f t="shared" ca="1" si="87"/>
        <v>-92720.147249843925</v>
      </c>
      <c r="W310" s="47">
        <f t="shared" ca="1" si="88"/>
        <v>0</v>
      </c>
    </row>
    <row r="311" spans="1:23" x14ac:dyDescent="0.25">
      <c r="A311" s="52">
        <v>290</v>
      </c>
      <c r="B311" s="57">
        <f t="shared" ca="1" si="73"/>
        <v>2236</v>
      </c>
      <c r="C311" s="78">
        <f t="shared" ca="1" si="74"/>
        <v>420</v>
      </c>
      <c r="D311" s="79">
        <f t="shared" ca="1" si="75"/>
        <v>293</v>
      </c>
      <c r="E311" s="81">
        <f t="shared" ca="1" si="76"/>
        <v>100415</v>
      </c>
      <c r="G311" s="88">
        <f t="shared" ca="1" si="77"/>
        <v>939120</v>
      </c>
      <c r="H311" s="78">
        <f t="shared" ca="1" si="78"/>
        <v>655148</v>
      </c>
      <c r="I311" s="78">
        <f t="shared" ca="1" si="79"/>
        <v>283972</v>
      </c>
      <c r="J311" s="78">
        <f t="shared" ca="1" si="80"/>
        <v>100415</v>
      </c>
      <c r="K311" s="78">
        <v>175000</v>
      </c>
      <c r="L311" s="78">
        <f t="shared" ca="1" si="81"/>
        <v>8557</v>
      </c>
      <c r="M311" s="78">
        <f t="shared" ca="1" si="82"/>
        <v>2909.38</v>
      </c>
      <c r="N311" s="78">
        <f t="shared" ca="1" si="83"/>
        <v>5647.62</v>
      </c>
      <c r="O311" s="81">
        <f t="shared" ca="1" si="84"/>
        <v>180647.62</v>
      </c>
      <c r="Q311" s="78">
        <v>-700000</v>
      </c>
      <c r="R311" s="78">
        <f t="shared" ca="1" si="85"/>
        <v>180647.62</v>
      </c>
      <c r="S311" s="78">
        <f t="shared" ca="1" si="86"/>
        <v>180647.62</v>
      </c>
      <c r="T311" s="78">
        <f t="shared" ca="1" si="86"/>
        <v>180647.62</v>
      </c>
      <c r="U311" s="78">
        <f t="shared" ca="1" si="86"/>
        <v>180647.62</v>
      </c>
      <c r="V311" s="91">
        <f t="shared" ca="1" si="87"/>
        <v>-151310.06942338496</v>
      </c>
      <c r="W311" s="47">
        <f t="shared" ca="1" si="88"/>
        <v>0</v>
      </c>
    </row>
    <row r="312" spans="1:23" x14ac:dyDescent="0.25">
      <c r="A312" s="52">
        <v>291</v>
      </c>
      <c r="B312" s="57">
        <f t="shared" ca="1" si="73"/>
        <v>2645</v>
      </c>
      <c r="C312" s="78">
        <f t="shared" ca="1" si="74"/>
        <v>470</v>
      </c>
      <c r="D312" s="79">
        <f t="shared" ca="1" si="75"/>
        <v>283</v>
      </c>
      <c r="E312" s="81">
        <f t="shared" ca="1" si="76"/>
        <v>103459</v>
      </c>
      <c r="G312" s="88">
        <f t="shared" ca="1" si="77"/>
        <v>1243150</v>
      </c>
      <c r="H312" s="78">
        <f t="shared" ca="1" si="78"/>
        <v>748535</v>
      </c>
      <c r="I312" s="78">
        <f t="shared" ca="1" si="79"/>
        <v>494615</v>
      </c>
      <c r="J312" s="78">
        <f t="shared" ca="1" si="80"/>
        <v>103459</v>
      </c>
      <c r="K312" s="78">
        <v>175000</v>
      </c>
      <c r="L312" s="78">
        <f t="shared" ca="1" si="81"/>
        <v>216156</v>
      </c>
      <c r="M312" s="78">
        <f t="shared" ca="1" si="82"/>
        <v>73493.040000000008</v>
      </c>
      <c r="N312" s="78">
        <f t="shared" ca="1" si="83"/>
        <v>142662.96</v>
      </c>
      <c r="O312" s="81">
        <f t="shared" ca="1" si="84"/>
        <v>317662.95999999996</v>
      </c>
      <c r="Q312" s="78">
        <v>-700000</v>
      </c>
      <c r="R312" s="78">
        <f t="shared" ca="1" si="85"/>
        <v>317662.95999999996</v>
      </c>
      <c r="S312" s="78">
        <f t="shared" ca="1" si="86"/>
        <v>317662.95999999996</v>
      </c>
      <c r="T312" s="78">
        <f t="shared" ca="1" si="86"/>
        <v>317662.95999999996</v>
      </c>
      <c r="U312" s="78">
        <f t="shared" ca="1" si="86"/>
        <v>317662.95999999996</v>
      </c>
      <c r="V312" s="91">
        <f t="shared" ca="1" si="87"/>
        <v>264853.38400340977</v>
      </c>
      <c r="W312" s="47">
        <f t="shared" ca="1" si="88"/>
        <v>1</v>
      </c>
    </row>
    <row r="313" spans="1:23" x14ac:dyDescent="0.25">
      <c r="A313" s="52">
        <v>292</v>
      </c>
      <c r="B313" s="57">
        <f t="shared" ca="1" si="73"/>
        <v>3059</v>
      </c>
      <c r="C313" s="78">
        <f t="shared" ca="1" si="74"/>
        <v>468</v>
      </c>
      <c r="D313" s="79">
        <f t="shared" ca="1" si="75"/>
        <v>291</v>
      </c>
      <c r="E313" s="81">
        <f t="shared" ca="1" si="76"/>
        <v>105424</v>
      </c>
      <c r="G313" s="88">
        <f t="shared" ca="1" si="77"/>
        <v>1431612</v>
      </c>
      <c r="H313" s="78">
        <f t="shared" ca="1" si="78"/>
        <v>890169</v>
      </c>
      <c r="I313" s="78">
        <f t="shared" ca="1" si="79"/>
        <v>541443</v>
      </c>
      <c r="J313" s="78">
        <f t="shared" ca="1" si="80"/>
        <v>105424</v>
      </c>
      <c r="K313" s="78">
        <v>175000</v>
      </c>
      <c r="L313" s="78">
        <f t="shared" ca="1" si="81"/>
        <v>261019</v>
      </c>
      <c r="M313" s="78">
        <f t="shared" ca="1" si="82"/>
        <v>88746.46</v>
      </c>
      <c r="N313" s="78">
        <f t="shared" ca="1" si="83"/>
        <v>172272.53999999998</v>
      </c>
      <c r="O313" s="81">
        <f t="shared" ca="1" si="84"/>
        <v>347272.54</v>
      </c>
      <c r="Q313" s="78">
        <v>-700000</v>
      </c>
      <c r="R313" s="78">
        <f t="shared" ca="1" si="85"/>
        <v>347272.54</v>
      </c>
      <c r="S313" s="78">
        <f t="shared" ca="1" si="86"/>
        <v>347272.54</v>
      </c>
      <c r="T313" s="78">
        <f t="shared" ca="1" si="86"/>
        <v>347272.54</v>
      </c>
      <c r="U313" s="78">
        <f t="shared" ca="1" si="86"/>
        <v>347272.54</v>
      </c>
      <c r="V313" s="91">
        <f t="shared" ca="1" si="87"/>
        <v>354788.02247029194</v>
      </c>
      <c r="W313" s="47">
        <f t="shared" ca="1" si="88"/>
        <v>1</v>
      </c>
    </row>
    <row r="314" spans="1:23" x14ac:dyDescent="0.25">
      <c r="A314" s="52">
        <v>293</v>
      </c>
      <c r="B314" s="57">
        <f t="shared" ca="1" si="73"/>
        <v>2961</v>
      </c>
      <c r="C314" s="78">
        <f t="shared" ca="1" si="74"/>
        <v>456</v>
      </c>
      <c r="D314" s="79">
        <f t="shared" ca="1" si="75"/>
        <v>283</v>
      </c>
      <c r="E314" s="81">
        <f t="shared" ca="1" si="76"/>
        <v>103262</v>
      </c>
      <c r="G314" s="88">
        <f t="shared" ca="1" si="77"/>
        <v>1350216</v>
      </c>
      <c r="H314" s="78">
        <f t="shared" ca="1" si="78"/>
        <v>837963</v>
      </c>
      <c r="I314" s="78">
        <f t="shared" ca="1" si="79"/>
        <v>512253</v>
      </c>
      <c r="J314" s="78">
        <f t="shared" ca="1" si="80"/>
        <v>103262</v>
      </c>
      <c r="K314" s="78">
        <v>175000</v>
      </c>
      <c r="L314" s="78">
        <f t="shared" ca="1" si="81"/>
        <v>233991</v>
      </c>
      <c r="M314" s="78">
        <f t="shared" ca="1" si="82"/>
        <v>79556.94</v>
      </c>
      <c r="N314" s="78">
        <f t="shared" ca="1" si="83"/>
        <v>154434.06</v>
      </c>
      <c r="O314" s="81">
        <f t="shared" ca="1" si="84"/>
        <v>329434.06</v>
      </c>
      <c r="Q314" s="78">
        <v>-700000</v>
      </c>
      <c r="R314" s="78">
        <f t="shared" ca="1" si="85"/>
        <v>329434.06</v>
      </c>
      <c r="S314" s="78">
        <f t="shared" ca="1" si="86"/>
        <v>329434.06</v>
      </c>
      <c r="T314" s="78">
        <f t="shared" ca="1" si="86"/>
        <v>329434.06</v>
      </c>
      <c r="U314" s="78">
        <f t="shared" ca="1" si="86"/>
        <v>329434.06</v>
      </c>
      <c r="V314" s="91">
        <f t="shared" ca="1" si="87"/>
        <v>300606.32689748378</v>
      </c>
      <c r="W314" s="47">
        <f t="shared" ca="1" si="88"/>
        <v>1</v>
      </c>
    </row>
    <row r="315" spans="1:23" x14ac:dyDescent="0.25">
      <c r="A315" s="52">
        <v>294</v>
      </c>
      <c r="B315" s="57">
        <f t="shared" ca="1" si="73"/>
        <v>2439</v>
      </c>
      <c r="C315" s="78">
        <f t="shared" ca="1" si="74"/>
        <v>466</v>
      </c>
      <c r="D315" s="79">
        <f t="shared" ca="1" si="75"/>
        <v>289</v>
      </c>
      <c r="E315" s="81">
        <f t="shared" ca="1" si="76"/>
        <v>117206</v>
      </c>
      <c r="G315" s="88">
        <f t="shared" ca="1" si="77"/>
        <v>1136574</v>
      </c>
      <c r="H315" s="78">
        <f t="shared" ca="1" si="78"/>
        <v>704871</v>
      </c>
      <c r="I315" s="78">
        <f t="shared" ca="1" si="79"/>
        <v>431703</v>
      </c>
      <c r="J315" s="78">
        <f t="shared" ca="1" si="80"/>
        <v>117206</v>
      </c>
      <c r="K315" s="78">
        <v>175000</v>
      </c>
      <c r="L315" s="78">
        <f t="shared" ca="1" si="81"/>
        <v>139497</v>
      </c>
      <c r="M315" s="78">
        <f t="shared" ca="1" si="82"/>
        <v>47428.98</v>
      </c>
      <c r="N315" s="78">
        <f t="shared" ca="1" si="83"/>
        <v>92068.01999999999</v>
      </c>
      <c r="O315" s="81">
        <f t="shared" ca="1" si="84"/>
        <v>267068.02</v>
      </c>
      <c r="Q315" s="78">
        <v>-700000</v>
      </c>
      <c r="R315" s="78">
        <f t="shared" ca="1" si="85"/>
        <v>267068.02</v>
      </c>
      <c r="S315" s="78">
        <f t="shared" ca="1" si="86"/>
        <v>267068.02</v>
      </c>
      <c r="T315" s="78">
        <f t="shared" ca="1" si="86"/>
        <v>267068.02</v>
      </c>
      <c r="U315" s="78">
        <f t="shared" ca="1" si="86"/>
        <v>267068.02</v>
      </c>
      <c r="V315" s="91">
        <f t="shared" ca="1" si="87"/>
        <v>111178.87605180789</v>
      </c>
      <c r="W315" s="47">
        <f t="shared" ca="1" si="88"/>
        <v>1</v>
      </c>
    </row>
    <row r="316" spans="1:23" x14ac:dyDescent="0.25">
      <c r="A316" s="52">
        <v>295</v>
      </c>
      <c r="B316" s="57">
        <f t="shared" ca="1" si="73"/>
        <v>2831</v>
      </c>
      <c r="C316" s="78">
        <f t="shared" ca="1" si="74"/>
        <v>462</v>
      </c>
      <c r="D316" s="79">
        <f t="shared" ca="1" si="75"/>
        <v>296</v>
      </c>
      <c r="E316" s="81">
        <f t="shared" ca="1" si="76"/>
        <v>93539</v>
      </c>
      <c r="G316" s="88">
        <f t="shared" ca="1" si="77"/>
        <v>1307922</v>
      </c>
      <c r="H316" s="78">
        <f t="shared" ca="1" si="78"/>
        <v>837976</v>
      </c>
      <c r="I316" s="78">
        <f t="shared" ca="1" si="79"/>
        <v>469946</v>
      </c>
      <c r="J316" s="78">
        <f t="shared" ca="1" si="80"/>
        <v>93539</v>
      </c>
      <c r="K316" s="78">
        <v>175000</v>
      </c>
      <c r="L316" s="78">
        <f t="shared" ca="1" si="81"/>
        <v>201407</v>
      </c>
      <c r="M316" s="78">
        <f t="shared" ca="1" si="82"/>
        <v>68478.38</v>
      </c>
      <c r="N316" s="78">
        <f t="shared" ca="1" si="83"/>
        <v>132928.62</v>
      </c>
      <c r="O316" s="81">
        <f t="shared" ca="1" si="84"/>
        <v>307928.62</v>
      </c>
      <c r="Q316" s="78">
        <v>-700000</v>
      </c>
      <c r="R316" s="78">
        <f t="shared" ca="1" si="85"/>
        <v>307928.62</v>
      </c>
      <c r="S316" s="78">
        <f t="shared" ca="1" si="86"/>
        <v>307928.62</v>
      </c>
      <c r="T316" s="78">
        <f t="shared" ca="1" si="86"/>
        <v>307928.62</v>
      </c>
      <c r="U316" s="78">
        <f t="shared" ca="1" si="86"/>
        <v>307928.62</v>
      </c>
      <c r="V316" s="91">
        <f t="shared" ca="1" si="87"/>
        <v>235286.79276457056</v>
      </c>
      <c r="W316" s="47">
        <f t="shared" ca="1" si="88"/>
        <v>1</v>
      </c>
    </row>
    <row r="317" spans="1:23" x14ac:dyDescent="0.25">
      <c r="A317" s="52">
        <v>296</v>
      </c>
      <c r="B317" s="57">
        <f t="shared" ca="1" si="73"/>
        <v>2488</v>
      </c>
      <c r="C317" s="78">
        <f t="shared" ca="1" si="74"/>
        <v>420</v>
      </c>
      <c r="D317" s="79">
        <f t="shared" ca="1" si="75"/>
        <v>286</v>
      </c>
      <c r="E317" s="81">
        <f t="shared" ca="1" si="76"/>
        <v>117260</v>
      </c>
      <c r="G317" s="88">
        <f t="shared" ca="1" si="77"/>
        <v>1044960</v>
      </c>
      <c r="H317" s="78">
        <f t="shared" ca="1" si="78"/>
        <v>711568</v>
      </c>
      <c r="I317" s="78">
        <f t="shared" ca="1" si="79"/>
        <v>333392</v>
      </c>
      <c r="J317" s="78">
        <f t="shared" ca="1" si="80"/>
        <v>117260</v>
      </c>
      <c r="K317" s="78">
        <v>175000</v>
      </c>
      <c r="L317" s="78">
        <f t="shared" ca="1" si="81"/>
        <v>41132</v>
      </c>
      <c r="M317" s="78">
        <f t="shared" ca="1" si="82"/>
        <v>13984.880000000001</v>
      </c>
      <c r="N317" s="78">
        <f t="shared" ca="1" si="83"/>
        <v>27147.119999999999</v>
      </c>
      <c r="O317" s="81">
        <f t="shared" ca="1" si="84"/>
        <v>202147.12</v>
      </c>
      <c r="Q317" s="78">
        <v>-700000</v>
      </c>
      <c r="R317" s="78">
        <f t="shared" ca="1" si="85"/>
        <v>202147.12</v>
      </c>
      <c r="S317" s="78">
        <f t="shared" ca="1" si="86"/>
        <v>202147.12</v>
      </c>
      <c r="T317" s="78">
        <f t="shared" ca="1" si="86"/>
        <v>202147.12</v>
      </c>
      <c r="U317" s="78">
        <f t="shared" ca="1" si="86"/>
        <v>202147.12</v>
      </c>
      <c r="V317" s="91">
        <f t="shared" ca="1" si="87"/>
        <v>-86008.577145590563</v>
      </c>
      <c r="W317" s="47">
        <f t="shared" ca="1" si="88"/>
        <v>0</v>
      </c>
    </row>
    <row r="318" spans="1:23" x14ac:dyDescent="0.25">
      <c r="A318" s="52">
        <v>297</v>
      </c>
      <c r="B318" s="57">
        <f t="shared" ca="1" si="73"/>
        <v>3121</v>
      </c>
      <c r="C318" s="78">
        <f t="shared" ca="1" si="74"/>
        <v>468</v>
      </c>
      <c r="D318" s="79">
        <f t="shared" ca="1" si="75"/>
        <v>271</v>
      </c>
      <c r="E318" s="81">
        <f t="shared" ca="1" si="76"/>
        <v>93335</v>
      </c>
      <c r="G318" s="88">
        <f t="shared" ca="1" si="77"/>
        <v>1460628</v>
      </c>
      <c r="H318" s="78">
        <f t="shared" ca="1" si="78"/>
        <v>845791</v>
      </c>
      <c r="I318" s="78">
        <f t="shared" ca="1" si="79"/>
        <v>614837</v>
      </c>
      <c r="J318" s="78">
        <f t="shared" ca="1" si="80"/>
        <v>93335</v>
      </c>
      <c r="K318" s="78">
        <v>175000</v>
      </c>
      <c r="L318" s="78">
        <f t="shared" ca="1" si="81"/>
        <v>346502</v>
      </c>
      <c r="M318" s="78">
        <f t="shared" ca="1" si="82"/>
        <v>117810.68000000001</v>
      </c>
      <c r="N318" s="78">
        <f t="shared" ca="1" si="83"/>
        <v>228691.32</v>
      </c>
      <c r="O318" s="81">
        <f t="shared" ca="1" si="84"/>
        <v>403691.32</v>
      </c>
      <c r="Q318" s="78">
        <v>-700000</v>
      </c>
      <c r="R318" s="78">
        <f t="shared" ca="1" si="85"/>
        <v>403691.32</v>
      </c>
      <c r="S318" s="78">
        <f t="shared" ca="1" si="86"/>
        <v>403691.32</v>
      </c>
      <c r="T318" s="78">
        <f t="shared" ca="1" si="86"/>
        <v>403691.32</v>
      </c>
      <c r="U318" s="78">
        <f t="shared" ca="1" si="86"/>
        <v>403691.32</v>
      </c>
      <c r="V318" s="91">
        <f t="shared" ca="1" si="87"/>
        <v>526151.56704075076</v>
      </c>
      <c r="W318" s="47">
        <f t="shared" ca="1" si="88"/>
        <v>1</v>
      </c>
    </row>
    <row r="319" spans="1:23" x14ac:dyDescent="0.25">
      <c r="A319" s="52">
        <v>298</v>
      </c>
      <c r="B319" s="57">
        <f t="shared" ca="1" si="73"/>
        <v>2286</v>
      </c>
      <c r="C319" s="78">
        <f t="shared" ca="1" si="74"/>
        <v>434</v>
      </c>
      <c r="D319" s="79">
        <f t="shared" ca="1" si="75"/>
        <v>293</v>
      </c>
      <c r="E319" s="81">
        <f t="shared" ca="1" si="76"/>
        <v>118578</v>
      </c>
      <c r="G319" s="88">
        <f t="shared" ca="1" si="77"/>
        <v>992124</v>
      </c>
      <c r="H319" s="78">
        <f t="shared" ca="1" si="78"/>
        <v>669798</v>
      </c>
      <c r="I319" s="78">
        <f t="shared" ca="1" si="79"/>
        <v>322326</v>
      </c>
      <c r="J319" s="78">
        <f t="shared" ca="1" si="80"/>
        <v>118578</v>
      </c>
      <c r="K319" s="78">
        <v>175000</v>
      </c>
      <c r="L319" s="78">
        <f t="shared" ca="1" si="81"/>
        <v>28748</v>
      </c>
      <c r="M319" s="78">
        <f t="shared" ca="1" si="82"/>
        <v>9774.3200000000015</v>
      </c>
      <c r="N319" s="78">
        <f t="shared" ca="1" si="83"/>
        <v>18973.68</v>
      </c>
      <c r="O319" s="81">
        <f t="shared" ca="1" si="84"/>
        <v>193973.68</v>
      </c>
      <c r="Q319" s="78">
        <v>-700000</v>
      </c>
      <c r="R319" s="78">
        <f t="shared" ca="1" si="85"/>
        <v>193973.68</v>
      </c>
      <c r="S319" s="78">
        <f t="shared" ca="1" si="86"/>
        <v>193973.68</v>
      </c>
      <c r="T319" s="78">
        <f t="shared" ca="1" si="86"/>
        <v>193973.68</v>
      </c>
      <c r="U319" s="78">
        <f t="shared" ca="1" si="86"/>
        <v>193973.68</v>
      </c>
      <c r="V319" s="91">
        <f t="shared" ca="1" si="87"/>
        <v>-110834.16978928063</v>
      </c>
      <c r="W319" s="47">
        <f t="shared" ca="1" si="88"/>
        <v>0</v>
      </c>
    </row>
    <row r="320" spans="1:23" x14ac:dyDescent="0.25">
      <c r="A320" s="52">
        <v>299</v>
      </c>
      <c r="B320" s="57">
        <f t="shared" ca="1" si="73"/>
        <v>2967</v>
      </c>
      <c r="C320" s="78">
        <f t="shared" ca="1" si="74"/>
        <v>442</v>
      </c>
      <c r="D320" s="79">
        <f t="shared" ca="1" si="75"/>
        <v>273</v>
      </c>
      <c r="E320" s="81">
        <f t="shared" ca="1" si="76"/>
        <v>101254</v>
      </c>
      <c r="G320" s="88">
        <f t="shared" ca="1" si="77"/>
        <v>1311414</v>
      </c>
      <c r="H320" s="78">
        <f t="shared" ca="1" si="78"/>
        <v>809991</v>
      </c>
      <c r="I320" s="78">
        <f t="shared" ca="1" si="79"/>
        <v>501423</v>
      </c>
      <c r="J320" s="78">
        <f t="shared" ca="1" si="80"/>
        <v>101254</v>
      </c>
      <c r="K320" s="78">
        <v>175000</v>
      </c>
      <c r="L320" s="78">
        <f t="shared" ca="1" si="81"/>
        <v>225169</v>
      </c>
      <c r="M320" s="78">
        <f t="shared" ca="1" si="82"/>
        <v>76557.460000000006</v>
      </c>
      <c r="N320" s="78">
        <f t="shared" ca="1" si="83"/>
        <v>148611.53999999998</v>
      </c>
      <c r="O320" s="81">
        <f t="shared" ca="1" si="84"/>
        <v>323611.53999999998</v>
      </c>
      <c r="Q320" s="78">
        <v>-700000</v>
      </c>
      <c r="R320" s="78">
        <f t="shared" ca="1" si="85"/>
        <v>323611.53999999998</v>
      </c>
      <c r="S320" s="78">
        <f t="shared" ca="1" si="86"/>
        <v>323611.53999999998</v>
      </c>
      <c r="T320" s="78">
        <f t="shared" ca="1" si="86"/>
        <v>323611.53999999998</v>
      </c>
      <c r="U320" s="78">
        <f t="shared" ca="1" si="86"/>
        <v>323611.53999999998</v>
      </c>
      <c r="V320" s="91">
        <f t="shared" ca="1" si="87"/>
        <v>282921.2995797646</v>
      </c>
      <c r="W320" s="47">
        <f t="shared" ca="1" si="88"/>
        <v>1</v>
      </c>
    </row>
    <row r="321" spans="1:23" x14ac:dyDescent="0.25">
      <c r="A321" s="52">
        <v>300</v>
      </c>
      <c r="B321" s="57">
        <f t="shared" ca="1" si="73"/>
        <v>2226</v>
      </c>
      <c r="C321" s="78">
        <f t="shared" ca="1" si="74"/>
        <v>461</v>
      </c>
      <c r="D321" s="79">
        <f t="shared" ca="1" si="75"/>
        <v>274</v>
      </c>
      <c r="E321" s="81">
        <f t="shared" ca="1" si="76"/>
        <v>119108</v>
      </c>
      <c r="G321" s="88">
        <f t="shared" ca="1" si="77"/>
        <v>1026186</v>
      </c>
      <c r="H321" s="78">
        <f t="shared" ca="1" si="78"/>
        <v>609924</v>
      </c>
      <c r="I321" s="78">
        <f t="shared" ca="1" si="79"/>
        <v>416262</v>
      </c>
      <c r="J321" s="78">
        <f t="shared" ca="1" si="80"/>
        <v>119108</v>
      </c>
      <c r="K321" s="78">
        <v>175000</v>
      </c>
      <c r="L321" s="78">
        <f t="shared" ca="1" si="81"/>
        <v>122154</v>
      </c>
      <c r="M321" s="78">
        <f t="shared" ca="1" si="82"/>
        <v>41532.36</v>
      </c>
      <c r="N321" s="78">
        <f t="shared" ca="1" si="83"/>
        <v>80621.64</v>
      </c>
      <c r="O321" s="81">
        <f t="shared" ca="1" si="84"/>
        <v>255621.64</v>
      </c>
      <c r="Q321" s="78">
        <v>-700000</v>
      </c>
      <c r="R321" s="78">
        <f t="shared" ca="1" si="85"/>
        <v>255621.64</v>
      </c>
      <c r="S321" s="78">
        <f t="shared" ca="1" si="86"/>
        <v>255621.64</v>
      </c>
      <c r="T321" s="78">
        <f t="shared" ca="1" si="86"/>
        <v>255621.64</v>
      </c>
      <c r="U321" s="78">
        <f t="shared" ca="1" si="86"/>
        <v>255621.64</v>
      </c>
      <c r="V321" s="91">
        <f t="shared" ca="1" si="87"/>
        <v>76412.221237570164</v>
      </c>
      <c r="W321" s="47">
        <f t="shared" ca="1" si="88"/>
        <v>1</v>
      </c>
    </row>
    <row r="322" spans="1:23" x14ac:dyDescent="0.25">
      <c r="A322" s="52">
        <v>301</v>
      </c>
      <c r="B322" s="57">
        <f t="shared" ca="1" si="73"/>
        <v>3007</v>
      </c>
      <c r="C322" s="78">
        <f t="shared" ca="1" si="74"/>
        <v>470</v>
      </c>
      <c r="D322" s="79">
        <f t="shared" ca="1" si="75"/>
        <v>275</v>
      </c>
      <c r="E322" s="81">
        <f t="shared" ca="1" si="76"/>
        <v>113512</v>
      </c>
      <c r="G322" s="88">
        <f t="shared" ca="1" si="77"/>
        <v>1413290</v>
      </c>
      <c r="H322" s="78">
        <f t="shared" ca="1" si="78"/>
        <v>826925</v>
      </c>
      <c r="I322" s="78">
        <f t="shared" ca="1" si="79"/>
        <v>586365</v>
      </c>
      <c r="J322" s="78">
        <f t="shared" ca="1" si="80"/>
        <v>113512</v>
      </c>
      <c r="K322" s="78">
        <v>175000</v>
      </c>
      <c r="L322" s="78">
        <f t="shared" ca="1" si="81"/>
        <v>297853</v>
      </c>
      <c r="M322" s="78">
        <f t="shared" ca="1" si="82"/>
        <v>101270.02</v>
      </c>
      <c r="N322" s="78">
        <f t="shared" ca="1" si="83"/>
        <v>196582.97999999998</v>
      </c>
      <c r="O322" s="81">
        <f t="shared" ca="1" si="84"/>
        <v>371582.98</v>
      </c>
      <c r="Q322" s="78">
        <v>-700000</v>
      </c>
      <c r="R322" s="78">
        <f t="shared" ca="1" si="85"/>
        <v>371582.98</v>
      </c>
      <c r="S322" s="78">
        <f t="shared" ca="1" si="86"/>
        <v>371582.98</v>
      </c>
      <c r="T322" s="78">
        <f t="shared" ca="1" si="86"/>
        <v>371582.98</v>
      </c>
      <c r="U322" s="78">
        <f t="shared" ca="1" si="86"/>
        <v>371582.98</v>
      </c>
      <c r="V322" s="91">
        <f t="shared" ca="1" si="87"/>
        <v>428627.32152049243</v>
      </c>
      <c r="W322" s="47">
        <f t="shared" ca="1" si="88"/>
        <v>1</v>
      </c>
    </row>
    <row r="323" spans="1:23" x14ac:dyDescent="0.25">
      <c r="A323" s="52">
        <v>302</v>
      </c>
      <c r="B323" s="57">
        <f t="shared" ca="1" si="73"/>
        <v>2360</v>
      </c>
      <c r="C323" s="78">
        <f t="shared" ca="1" si="74"/>
        <v>420</v>
      </c>
      <c r="D323" s="79">
        <f t="shared" ca="1" si="75"/>
        <v>277</v>
      </c>
      <c r="E323" s="81">
        <f t="shared" ca="1" si="76"/>
        <v>108087</v>
      </c>
      <c r="G323" s="88">
        <f t="shared" ca="1" si="77"/>
        <v>991200</v>
      </c>
      <c r="H323" s="78">
        <f t="shared" ca="1" si="78"/>
        <v>653720</v>
      </c>
      <c r="I323" s="78">
        <f t="shared" ca="1" si="79"/>
        <v>337480</v>
      </c>
      <c r="J323" s="78">
        <f t="shared" ca="1" si="80"/>
        <v>108087</v>
      </c>
      <c r="K323" s="78">
        <v>175000</v>
      </c>
      <c r="L323" s="78">
        <f t="shared" ca="1" si="81"/>
        <v>54393</v>
      </c>
      <c r="M323" s="78">
        <f t="shared" ca="1" si="82"/>
        <v>18493.620000000003</v>
      </c>
      <c r="N323" s="78">
        <f t="shared" ca="1" si="83"/>
        <v>35899.379999999997</v>
      </c>
      <c r="O323" s="81">
        <f t="shared" ca="1" si="84"/>
        <v>210899.38</v>
      </c>
      <c r="Q323" s="78">
        <v>-700000</v>
      </c>
      <c r="R323" s="78">
        <f t="shared" ca="1" si="85"/>
        <v>210899.38</v>
      </c>
      <c r="S323" s="78">
        <f t="shared" ca="1" si="86"/>
        <v>210899.38</v>
      </c>
      <c r="T323" s="78">
        <f t="shared" ca="1" si="86"/>
        <v>210899.38</v>
      </c>
      <c r="U323" s="78">
        <f t="shared" ca="1" si="86"/>
        <v>210899.38</v>
      </c>
      <c r="V323" s="91">
        <f t="shared" ca="1" si="87"/>
        <v>-59424.905953086098</v>
      </c>
      <c r="W323" s="47">
        <f t="shared" ca="1" si="88"/>
        <v>0</v>
      </c>
    </row>
    <row r="324" spans="1:23" x14ac:dyDescent="0.25">
      <c r="A324" s="52">
        <v>303</v>
      </c>
      <c r="B324" s="57">
        <f t="shared" ca="1" si="73"/>
        <v>2267</v>
      </c>
      <c r="C324" s="78">
        <f t="shared" ca="1" si="74"/>
        <v>470</v>
      </c>
      <c r="D324" s="79">
        <f t="shared" ca="1" si="75"/>
        <v>297</v>
      </c>
      <c r="E324" s="81">
        <f t="shared" ca="1" si="76"/>
        <v>111209</v>
      </c>
      <c r="G324" s="88">
        <f t="shared" ca="1" si="77"/>
        <v>1065490</v>
      </c>
      <c r="H324" s="78">
        <f t="shared" ca="1" si="78"/>
        <v>673299</v>
      </c>
      <c r="I324" s="78">
        <f t="shared" ca="1" si="79"/>
        <v>392191</v>
      </c>
      <c r="J324" s="78">
        <f t="shared" ca="1" si="80"/>
        <v>111209</v>
      </c>
      <c r="K324" s="78">
        <v>175000</v>
      </c>
      <c r="L324" s="78">
        <f t="shared" ca="1" si="81"/>
        <v>105982</v>
      </c>
      <c r="M324" s="78">
        <f t="shared" ca="1" si="82"/>
        <v>36033.880000000005</v>
      </c>
      <c r="N324" s="78">
        <f t="shared" ca="1" si="83"/>
        <v>69948.12</v>
      </c>
      <c r="O324" s="81">
        <f t="shared" ca="1" si="84"/>
        <v>244948.12</v>
      </c>
      <c r="Q324" s="78">
        <v>-700000</v>
      </c>
      <c r="R324" s="78">
        <f t="shared" ca="1" si="85"/>
        <v>244948.12</v>
      </c>
      <c r="S324" s="78">
        <f t="shared" ca="1" si="86"/>
        <v>244948.12</v>
      </c>
      <c r="T324" s="78">
        <f t="shared" ca="1" si="86"/>
        <v>244948.12</v>
      </c>
      <c r="U324" s="78">
        <f t="shared" ca="1" si="86"/>
        <v>244948.12</v>
      </c>
      <c r="V324" s="91">
        <f t="shared" ca="1" si="87"/>
        <v>43993.012239366304</v>
      </c>
      <c r="W324" s="47">
        <f t="shared" ca="1" si="88"/>
        <v>1</v>
      </c>
    </row>
    <row r="325" spans="1:23" x14ac:dyDescent="0.25">
      <c r="A325" s="52">
        <v>304</v>
      </c>
      <c r="B325" s="57">
        <f t="shared" ca="1" si="73"/>
        <v>3028</v>
      </c>
      <c r="C325" s="78">
        <f t="shared" ca="1" si="74"/>
        <v>432</v>
      </c>
      <c r="D325" s="79">
        <f t="shared" ca="1" si="75"/>
        <v>273</v>
      </c>
      <c r="E325" s="81">
        <f t="shared" ca="1" si="76"/>
        <v>102444</v>
      </c>
      <c r="G325" s="88">
        <f t="shared" ca="1" si="77"/>
        <v>1308096</v>
      </c>
      <c r="H325" s="78">
        <f t="shared" ca="1" si="78"/>
        <v>826644</v>
      </c>
      <c r="I325" s="78">
        <f t="shared" ca="1" si="79"/>
        <v>481452</v>
      </c>
      <c r="J325" s="78">
        <f t="shared" ca="1" si="80"/>
        <v>102444</v>
      </c>
      <c r="K325" s="78">
        <v>175000</v>
      </c>
      <c r="L325" s="78">
        <f t="shared" ca="1" si="81"/>
        <v>204008</v>
      </c>
      <c r="M325" s="78">
        <f t="shared" ca="1" si="82"/>
        <v>69362.720000000001</v>
      </c>
      <c r="N325" s="78">
        <f t="shared" ca="1" si="83"/>
        <v>134645.28</v>
      </c>
      <c r="O325" s="81">
        <f t="shared" ca="1" si="84"/>
        <v>309645.28000000003</v>
      </c>
      <c r="Q325" s="78">
        <v>-700000</v>
      </c>
      <c r="R325" s="78">
        <f t="shared" ca="1" si="85"/>
        <v>309645.28000000003</v>
      </c>
      <c r="S325" s="78">
        <f t="shared" ca="1" si="86"/>
        <v>309645.28000000003</v>
      </c>
      <c r="T325" s="78">
        <f t="shared" ca="1" si="86"/>
        <v>309645.28000000003</v>
      </c>
      <c r="U325" s="78">
        <f t="shared" ca="1" si="86"/>
        <v>309645.28000000003</v>
      </c>
      <c r="V325" s="91">
        <f t="shared" ca="1" si="87"/>
        <v>240500.88889395026</v>
      </c>
      <c r="W325" s="47">
        <f t="shared" ca="1" si="88"/>
        <v>1</v>
      </c>
    </row>
    <row r="326" spans="1:23" x14ac:dyDescent="0.25">
      <c r="A326" s="52">
        <v>305</v>
      </c>
      <c r="B326" s="57">
        <f t="shared" ca="1" si="73"/>
        <v>2720</v>
      </c>
      <c r="C326" s="78">
        <f t="shared" ca="1" si="74"/>
        <v>461</v>
      </c>
      <c r="D326" s="79">
        <f t="shared" ca="1" si="75"/>
        <v>295</v>
      </c>
      <c r="E326" s="81">
        <f t="shared" ca="1" si="76"/>
        <v>116197</v>
      </c>
      <c r="G326" s="88">
        <f t="shared" ca="1" si="77"/>
        <v>1253920</v>
      </c>
      <c r="H326" s="78">
        <f t="shared" ca="1" si="78"/>
        <v>802400</v>
      </c>
      <c r="I326" s="78">
        <f t="shared" ca="1" si="79"/>
        <v>451520</v>
      </c>
      <c r="J326" s="78">
        <f t="shared" ca="1" si="80"/>
        <v>116197</v>
      </c>
      <c r="K326" s="78">
        <v>175000</v>
      </c>
      <c r="L326" s="78">
        <f t="shared" ca="1" si="81"/>
        <v>160323</v>
      </c>
      <c r="M326" s="78">
        <f t="shared" ca="1" si="82"/>
        <v>54509.820000000007</v>
      </c>
      <c r="N326" s="78">
        <f t="shared" ca="1" si="83"/>
        <v>105813.18</v>
      </c>
      <c r="O326" s="81">
        <f t="shared" ca="1" si="84"/>
        <v>280813.18</v>
      </c>
      <c r="Q326" s="78">
        <v>-700000</v>
      </c>
      <c r="R326" s="78">
        <f t="shared" ca="1" si="85"/>
        <v>280813.18</v>
      </c>
      <c r="S326" s="78">
        <f t="shared" ca="1" si="86"/>
        <v>280813.18</v>
      </c>
      <c r="T326" s="78">
        <f t="shared" ca="1" si="86"/>
        <v>280813.18</v>
      </c>
      <c r="U326" s="78">
        <f t="shared" ca="1" si="86"/>
        <v>280813.18</v>
      </c>
      <c r="V326" s="91">
        <f t="shared" ca="1" si="87"/>
        <v>152927.72879708314</v>
      </c>
      <c r="W326" s="47">
        <f t="shared" ca="1" si="88"/>
        <v>1</v>
      </c>
    </row>
    <row r="327" spans="1:23" x14ac:dyDescent="0.25">
      <c r="A327" s="52">
        <v>306</v>
      </c>
      <c r="B327" s="57">
        <f t="shared" ca="1" si="73"/>
        <v>2547</v>
      </c>
      <c r="C327" s="78">
        <f t="shared" ca="1" si="74"/>
        <v>455</v>
      </c>
      <c r="D327" s="79">
        <f t="shared" ca="1" si="75"/>
        <v>287</v>
      </c>
      <c r="E327" s="81">
        <f t="shared" ca="1" si="76"/>
        <v>99843</v>
      </c>
      <c r="G327" s="88">
        <f t="shared" ca="1" si="77"/>
        <v>1158885</v>
      </c>
      <c r="H327" s="78">
        <f t="shared" ca="1" si="78"/>
        <v>730989</v>
      </c>
      <c r="I327" s="78">
        <f t="shared" ca="1" si="79"/>
        <v>427896</v>
      </c>
      <c r="J327" s="78">
        <f t="shared" ca="1" si="80"/>
        <v>99843</v>
      </c>
      <c r="K327" s="78">
        <v>175000</v>
      </c>
      <c r="L327" s="78">
        <f t="shared" ca="1" si="81"/>
        <v>153053</v>
      </c>
      <c r="M327" s="78">
        <f t="shared" ca="1" si="82"/>
        <v>52038.020000000004</v>
      </c>
      <c r="N327" s="78">
        <f t="shared" ca="1" si="83"/>
        <v>101014.98</v>
      </c>
      <c r="O327" s="81">
        <f t="shared" ca="1" si="84"/>
        <v>276014.98</v>
      </c>
      <c r="Q327" s="78">
        <v>-700000</v>
      </c>
      <c r="R327" s="78">
        <f t="shared" ca="1" si="85"/>
        <v>276014.98</v>
      </c>
      <c r="S327" s="78">
        <f t="shared" ca="1" si="86"/>
        <v>276014.98</v>
      </c>
      <c r="T327" s="78">
        <f t="shared" ca="1" si="86"/>
        <v>276014.98</v>
      </c>
      <c r="U327" s="78">
        <f t="shared" ca="1" si="86"/>
        <v>276014.98</v>
      </c>
      <c r="V327" s="91">
        <f t="shared" ca="1" si="87"/>
        <v>138353.91916210018</v>
      </c>
      <c r="W327" s="47">
        <f t="shared" ca="1" si="88"/>
        <v>1</v>
      </c>
    </row>
    <row r="328" spans="1:23" x14ac:dyDescent="0.25">
      <c r="A328" s="52">
        <v>307</v>
      </c>
      <c r="B328" s="57">
        <f t="shared" ca="1" si="73"/>
        <v>3181</v>
      </c>
      <c r="C328" s="78">
        <f t="shared" ca="1" si="74"/>
        <v>468</v>
      </c>
      <c r="D328" s="79">
        <f t="shared" ca="1" si="75"/>
        <v>291</v>
      </c>
      <c r="E328" s="81">
        <f t="shared" ca="1" si="76"/>
        <v>91146</v>
      </c>
      <c r="G328" s="88">
        <f t="shared" ca="1" si="77"/>
        <v>1488708</v>
      </c>
      <c r="H328" s="78">
        <f t="shared" ca="1" si="78"/>
        <v>925671</v>
      </c>
      <c r="I328" s="78">
        <f t="shared" ca="1" si="79"/>
        <v>563037</v>
      </c>
      <c r="J328" s="78">
        <f t="shared" ca="1" si="80"/>
        <v>91146</v>
      </c>
      <c r="K328" s="78">
        <v>175000</v>
      </c>
      <c r="L328" s="78">
        <f t="shared" ca="1" si="81"/>
        <v>296891</v>
      </c>
      <c r="M328" s="78">
        <f t="shared" ca="1" si="82"/>
        <v>100942.94</v>
      </c>
      <c r="N328" s="78">
        <f t="shared" ca="1" si="83"/>
        <v>195948.06</v>
      </c>
      <c r="O328" s="81">
        <f t="shared" ca="1" si="84"/>
        <v>370948.06</v>
      </c>
      <c r="Q328" s="78">
        <v>-700000</v>
      </c>
      <c r="R328" s="78">
        <f t="shared" ca="1" si="85"/>
        <v>370948.06</v>
      </c>
      <c r="S328" s="78">
        <f t="shared" ca="1" si="86"/>
        <v>370948.06</v>
      </c>
      <c r="T328" s="78">
        <f t="shared" ca="1" si="86"/>
        <v>370948.06</v>
      </c>
      <c r="U328" s="78">
        <f t="shared" ca="1" si="86"/>
        <v>370948.06</v>
      </c>
      <c r="V328" s="91">
        <f t="shared" ca="1" si="87"/>
        <v>426698.84767333255</v>
      </c>
      <c r="W328" s="47">
        <f t="shared" ca="1" si="88"/>
        <v>1</v>
      </c>
    </row>
    <row r="329" spans="1:23" x14ac:dyDescent="0.25">
      <c r="A329" s="52">
        <v>308</v>
      </c>
      <c r="B329" s="57">
        <f t="shared" ca="1" si="73"/>
        <v>2952</v>
      </c>
      <c r="C329" s="78">
        <f t="shared" ca="1" si="74"/>
        <v>427</v>
      </c>
      <c r="D329" s="79">
        <f t="shared" ca="1" si="75"/>
        <v>299</v>
      </c>
      <c r="E329" s="81">
        <f t="shared" ca="1" si="76"/>
        <v>101965</v>
      </c>
      <c r="G329" s="88">
        <f t="shared" ca="1" si="77"/>
        <v>1260504</v>
      </c>
      <c r="H329" s="78">
        <f t="shared" ca="1" si="78"/>
        <v>882648</v>
      </c>
      <c r="I329" s="78">
        <f t="shared" ca="1" si="79"/>
        <v>377856</v>
      </c>
      <c r="J329" s="78">
        <f t="shared" ca="1" si="80"/>
        <v>101965</v>
      </c>
      <c r="K329" s="78">
        <v>175000</v>
      </c>
      <c r="L329" s="78">
        <f t="shared" ca="1" si="81"/>
        <v>100891</v>
      </c>
      <c r="M329" s="78">
        <f t="shared" ca="1" si="82"/>
        <v>34302.94</v>
      </c>
      <c r="N329" s="78">
        <f t="shared" ca="1" si="83"/>
        <v>66588.06</v>
      </c>
      <c r="O329" s="81">
        <f t="shared" ca="1" si="84"/>
        <v>241588.06</v>
      </c>
      <c r="Q329" s="78">
        <v>-700000</v>
      </c>
      <c r="R329" s="78">
        <f t="shared" ca="1" si="85"/>
        <v>241588.06</v>
      </c>
      <c r="S329" s="78">
        <f t="shared" ca="1" si="86"/>
        <v>241588.06</v>
      </c>
      <c r="T329" s="78">
        <f t="shared" ca="1" si="86"/>
        <v>241588.06</v>
      </c>
      <c r="U329" s="78">
        <f t="shared" ca="1" si="86"/>
        <v>241588.06</v>
      </c>
      <c r="V329" s="91">
        <f t="shared" ca="1" si="87"/>
        <v>33787.336193740717</v>
      </c>
      <c r="W329" s="47">
        <f t="shared" ca="1" si="88"/>
        <v>1</v>
      </c>
    </row>
    <row r="330" spans="1:23" x14ac:dyDescent="0.25">
      <c r="A330" s="52">
        <v>309</v>
      </c>
      <c r="B330" s="57">
        <f t="shared" ca="1" si="73"/>
        <v>3175</v>
      </c>
      <c r="C330" s="78">
        <f t="shared" ca="1" si="74"/>
        <v>435</v>
      </c>
      <c r="D330" s="79">
        <f t="shared" ca="1" si="75"/>
        <v>274</v>
      </c>
      <c r="E330" s="81">
        <f t="shared" ca="1" si="76"/>
        <v>116724</v>
      </c>
      <c r="G330" s="88">
        <f t="shared" ca="1" si="77"/>
        <v>1381125</v>
      </c>
      <c r="H330" s="78">
        <f t="shared" ca="1" si="78"/>
        <v>869950</v>
      </c>
      <c r="I330" s="78">
        <f t="shared" ca="1" si="79"/>
        <v>511175</v>
      </c>
      <c r="J330" s="78">
        <f t="shared" ca="1" si="80"/>
        <v>116724</v>
      </c>
      <c r="K330" s="78">
        <v>175000</v>
      </c>
      <c r="L330" s="78">
        <f t="shared" ca="1" si="81"/>
        <v>219451</v>
      </c>
      <c r="M330" s="78">
        <f t="shared" ca="1" si="82"/>
        <v>74613.340000000011</v>
      </c>
      <c r="N330" s="78">
        <f t="shared" ca="1" si="83"/>
        <v>144837.65999999997</v>
      </c>
      <c r="O330" s="81">
        <f t="shared" ca="1" si="84"/>
        <v>319837.65999999997</v>
      </c>
      <c r="Q330" s="78">
        <v>-700000</v>
      </c>
      <c r="R330" s="78">
        <f t="shared" ca="1" si="85"/>
        <v>319837.65999999997</v>
      </c>
      <c r="S330" s="78">
        <f t="shared" ca="1" si="86"/>
        <v>319837.65999999997</v>
      </c>
      <c r="T330" s="78">
        <f t="shared" ca="1" si="86"/>
        <v>319837.65999999997</v>
      </c>
      <c r="U330" s="78">
        <f t="shared" ca="1" si="86"/>
        <v>319837.65999999997</v>
      </c>
      <c r="V330" s="91">
        <f t="shared" ca="1" si="87"/>
        <v>271458.70762751822</v>
      </c>
      <c r="W330" s="47">
        <f t="shared" ca="1" si="88"/>
        <v>1</v>
      </c>
    </row>
    <row r="331" spans="1:23" x14ac:dyDescent="0.25">
      <c r="A331" s="52">
        <v>310</v>
      </c>
      <c r="B331" s="57">
        <f t="shared" ca="1" si="73"/>
        <v>2658</v>
      </c>
      <c r="C331" s="78">
        <f t="shared" ca="1" si="74"/>
        <v>469</v>
      </c>
      <c r="D331" s="79">
        <f t="shared" ca="1" si="75"/>
        <v>291</v>
      </c>
      <c r="E331" s="81">
        <f t="shared" ca="1" si="76"/>
        <v>94694</v>
      </c>
      <c r="G331" s="88">
        <f t="shared" ca="1" si="77"/>
        <v>1246602</v>
      </c>
      <c r="H331" s="78">
        <f t="shared" ca="1" si="78"/>
        <v>773478</v>
      </c>
      <c r="I331" s="78">
        <f t="shared" ca="1" si="79"/>
        <v>473124</v>
      </c>
      <c r="J331" s="78">
        <f t="shared" ca="1" si="80"/>
        <v>94694</v>
      </c>
      <c r="K331" s="78">
        <v>175000</v>
      </c>
      <c r="L331" s="78">
        <f t="shared" ca="1" si="81"/>
        <v>203430</v>
      </c>
      <c r="M331" s="78">
        <f t="shared" ca="1" si="82"/>
        <v>69166.200000000012</v>
      </c>
      <c r="N331" s="78">
        <f t="shared" ca="1" si="83"/>
        <v>134263.79999999999</v>
      </c>
      <c r="O331" s="81">
        <f t="shared" ca="1" si="84"/>
        <v>309263.8</v>
      </c>
      <c r="Q331" s="78">
        <v>-700000</v>
      </c>
      <c r="R331" s="78">
        <f t="shared" ca="1" si="85"/>
        <v>309263.8</v>
      </c>
      <c r="S331" s="78">
        <f t="shared" ca="1" si="86"/>
        <v>309263.8</v>
      </c>
      <c r="T331" s="78">
        <f t="shared" ca="1" si="86"/>
        <v>309263.8</v>
      </c>
      <c r="U331" s="78">
        <f t="shared" ca="1" si="86"/>
        <v>309263.8</v>
      </c>
      <c r="V331" s="91">
        <f t="shared" ca="1" si="87"/>
        <v>239342.20086519921</v>
      </c>
      <c r="W331" s="47">
        <f t="shared" ca="1" si="88"/>
        <v>1</v>
      </c>
    </row>
    <row r="332" spans="1:23" x14ac:dyDescent="0.25">
      <c r="A332" s="52">
        <v>311</v>
      </c>
      <c r="B332" s="57">
        <f t="shared" ca="1" si="73"/>
        <v>2404</v>
      </c>
      <c r="C332" s="78">
        <f t="shared" ca="1" si="74"/>
        <v>468</v>
      </c>
      <c r="D332" s="79">
        <f t="shared" ca="1" si="75"/>
        <v>291</v>
      </c>
      <c r="E332" s="81">
        <f t="shared" ca="1" si="76"/>
        <v>106583</v>
      </c>
      <c r="G332" s="88">
        <f t="shared" ca="1" si="77"/>
        <v>1125072</v>
      </c>
      <c r="H332" s="78">
        <f t="shared" ca="1" si="78"/>
        <v>699564</v>
      </c>
      <c r="I332" s="78">
        <f t="shared" ca="1" si="79"/>
        <v>425508</v>
      </c>
      <c r="J332" s="78">
        <f t="shared" ca="1" si="80"/>
        <v>106583</v>
      </c>
      <c r="K332" s="78">
        <v>175000</v>
      </c>
      <c r="L332" s="78">
        <f t="shared" ca="1" si="81"/>
        <v>143925</v>
      </c>
      <c r="M332" s="78">
        <f t="shared" ca="1" si="82"/>
        <v>48934.5</v>
      </c>
      <c r="N332" s="78">
        <f t="shared" ca="1" si="83"/>
        <v>94990.5</v>
      </c>
      <c r="O332" s="81">
        <f t="shared" ca="1" si="84"/>
        <v>269990.5</v>
      </c>
      <c r="Q332" s="78">
        <v>-700000</v>
      </c>
      <c r="R332" s="78">
        <f t="shared" ca="1" si="85"/>
        <v>269990.5</v>
      </c>
      <c r="S332" s="78">
        <f t="shared" ca="1" si="86"/>
        <v>269990.5</v>
      </c>
      <c r="T332" s="78">
        <f t="shared" ca="1" si="86"/>
        <v>269990.5</v>
      </c>
      <c r="U332" s="78">
        <f t="shared" ca="1" si="86"/>
        <v>269990.5</v>
      </c>
      <c r="V332" s="91">
        <f t="shared" ca="1" si="87"/>
        <v>120055.46877033636</v>
      </c>
      <c r="W332" s="47">
        <f t="shared" ca="1" si="88"/>
        <v>1</v>
      </c>
    </row>
    <row r="333" spans="1:23" x14ac:dyDescent="0.25">
      <c r="A333" s="52">
        <v>312</v>
      </c>
      <c r="B333" s="57">
        <f t="shared" ca="1" si="73"/>
        <v>2432</v>
      </c>
      <c r="C333" s="78">
        <f t="shared" ca="1" si="74"/>
        <v>416</v>
      </c>
      <c r="D333" s="79">
        <f t="shared" ca="1" si="75"/>
        <v>287</v>
      </c>
      <c r="E333" s="81">
        <f t="shared" ca="1" si="76"/>
        <v>91066</v>
      </c>
      <c r="G333" s="88">
        <f t="shared" ca="1" si="77"/>
        <v>1011712</v>
      </c>
      <c r="H333" s="78">
        <f t="shared" ca="1" si="78"/>
        <v>697984</v>
      </c>
      <c r="I333" s="78">
        <f t="shared" ca="1" si="79"/>
        <v>313728</v>
      </c>
      <c r="J333" s="78">
        <f t="shared" ca="1" si="80"/>
        <v>91066</v>
      </c>
      <c r="K333" s="78">
        <v>175000</v>
      </c>
      <c r="L333" s="78">
        <f t="shared" ca="1" si="81"/>
        <v>47662</v>
      </c>
      <c r="M333" s="78">
        <f t="shared" ca="1" si="82"/>
        <v>16205.080000000002</v>
      </c>
      <c r="N333" s="78">
        <f t="shared" ca="1" si="83"/>
        <v>31456.92</v>
      </c>
      <c r="O333" s="81">
        <f t="shared" ca="1" si="84"/>
        <v>206456.91999999998</v>
      </c>
      <c r="Q333" s="78">
        <v>-700000</v>
      </c>
      <c r="R333" s="78">
        <f t="shared" ca="1" si="85"/>
        <v>206456.91999999998</v>
      </c>
      <c r="S333" s="78">
        <f t="shared" ca="1" si="86"/>
        <v>206456.91999999998</v>
      </c>
      <c r="T333" s="78">
        <f t="shared" ca="1" si="86"/>
        <v>206456.91999999998</v>
      </c>
      <c r="U333" s="78">
        <f t="shared" ca="1" si="86"/>
        <v>206456.91999999998</v>
      </c>
      <c r="V333" s="91">
        <f t="shared" ca="1" si="87"/>
        <v>-72918.208931500092</v>
      </c>
      <c r="W333" s="47">
        <f t="shared" ca="1" si="88"/>
        <v>0</v>
      </c>
    </row>
    <row r="334" spans="1:23" x14ac:dyDescent="0.25">
      <c r="A334" s="52">
        <v>313</v>
      </c>
      <c r="B334" s="57">
        <f t="shared" ca="1" si="73"/>
        <v>2337</v>
      </c>
      <c r="C334" s="78">
        <f t="shared" ca="1" si="74"/>
        <v>442</v>
      </c>
      <c r="D334" s="79">
        <f t="shared" ca="1" si="75"/>
        <v>276</v>
      </c>
      <c r="E334" s="81">
        <f t="shared" ca="1" si="76"/>
        <v>98667</v>
      </c>
      <c r="G334" s="88">
        <f t="shared" ca="1" si="77"/>
        <v>1032954</v>
      </c>
      <c r="H334" s="78">
        <f t="shared" ca="1" si="78"/>
        <v>645012</v>
      </c>
      <c r="I334" s="78">
        <f t="shared" ca="1" si="79"/>
        <v>387942</v>
      </c>
      <c r="J334" s="78">
        <f t="shared" ca="1" si="80"/>
        <v>98667</v>
      </c>
      <c r="K334" s="78">
        <v>175000</v>
      </c>
      <c r="L334" s="78">
        <f t="shared" ca="1" si="81"/>
        <v>114275</v>
      </c>
      <c r="M334" s="78">
        <f t="shared" ca="1" si="82"/>
        <v>38853.5</v>
      </c>
      <c r="N334" s="78">
        <f t="shared" ca="1" si="83"/>
        <v>75421.5</v>
      </c>
      <c r="O334" s="81">
        <f t="shared" ca="1" si="84"/>
        <v>250421.5</v>
      </c>
      <c r="Q334" s="78">
        <v>-700000</v>
      </c>
      <c r="R334" s="78">
        <f t="shared" ca="1" si="85"/>
        <v>250421.5</v>
      </c>
      <c r="S334" s="78">
        <f t="shared" ca="1" si="86"/>
        <v>250421.5</v>
      </c>
      <c r="T334" s="78">
        <f t="shared" ca="1" si="86"/>
        <v>250421.5</v>
      </c>
      <c r="U334" s="78">
        <f t="shared" ca="1" si="86"/>
        <v>250421.5</v>
      </c>
      <c r="V334" s="91">
        <f t="shared" ca="1" si="87"/>
        <v>60617.579406204284</v>
      </c>
      <c r="W334" s="47">
        <f t="shared" ca="1" si="88"/>
        <v>1</v>
      </c>
    </row>
    <row r="335" spans="1:23" x14ac:dyDescent="0.25">
      <c r="A335" s="52">
        <v>314</v>
      </c>
      <c r="B335" s="57">
        <f t="shared" ca="1" si="73"/>
        <v>2785</v>
      </c>
      <c r="C335" s="78">
        <f t="shared" ca="1" si="74"/>
        <v>444</v>
      </c>
      <c r="D335" s="79">
        <f t="shared" ca="1" si="75"/>
        <v>287</v>
      </c>
      <c r="E335" s="81">
        <f t="shared" ca="1" si="76"/>
        <v>99628</v>
      </c>
      <c r="G335" s="88">
        <f t="shared" ca="1" si="77"/>
        <v>1236540</v>
      </c>
      <c r="H335" s="78">
        <f t="shared" ca="1" si="78"/>
        <v>799295</v>
      </c>
      <c r="I335" s="78">
        <f t="shared" ca="1" si="79"/>
        <v>437245</v>
      </c>
      <c r="J335" s="78">
        <f t="shared" ca="1" si="80"/>
        <v>99628</v>
      </c>
      <c r="K335" s="78">
        <v>175000</v>
      </c>
      <c r="L335" s="78">
        <f t="shared" ca="1" si="81"/>
        <v>162617</v>
      </c>
      <c r="M335" s="78">
        <f t="shared" ca="1" si="82"/>
        <v>55289.780000000006</v>
      </c>
      <c r="N335" s="78">
        <f t="shared" ca="1" si="83"/>
        <v>107327.22</v>
      </c>
      <c r="O335" s="81">
        <f t="shared" ca="1" si="84"/>
        <v>282327.21999999997</v>
      </c>
      <c r="Q335" s="78">
        <v>-700000</v>
      </c>
      <c r="R335" s="78">
        <f t="shared" ca="1" si="85"/>
        <v>282327.21999999997</v>
      </c>
      <c r="S335" s="78">
        <f t="shared" ca="1" si="86"/>
        <v>282327.21999999997</v>
      </c>
      <c r="T335" s="78">
        <f t="shared" ca="1" si="86"/>
        <v>282327.21999999997</v>
      </c>
      <c r="U335" s="78">
        <f t="shared" ca="1" si="86"/>
        <v>282327.21999999997</v>
      </c>
      <c r="V335" s="91">
        <f t="shared" ca="1" si="87"/>
        <v>157526.39720184938</v>
      </c>
      <c r="W335" s="47">
        <f t="shared" ca="1" si="88"/>
        <v>1</v>
      </c>
    </row>
    <row r="336" spans="1:23" x14ac:dyDescent="0.25">
      <c r="A336" s="52">
        <v>315</v>
      </c>
      <c r="B336" s="57">
        <f t="shared" ca="1" si="73"/>
        <v>2979</v>
      </c>
      <c r="C336" s="78">
        <f t="shared" ca="1" si="74"/>
        <v>449</v>
      </c>
      <c r="D336" s="79">
        <f t="shared" ca="1" si="75"/>
        <v>274</v>
      </c>
      <c r="E336" s="81">
        <f t="shared" ca="1" si="76"/>
        <v>106016</v>
      </c>
      <c r="G336" s="88">
        <f t="shared" ca="1" si="77"/>
        <v>1337571</v>
      </c>
      <c r="H336" s="78">
        <f t="shared" ca="1" si="78"/>
        <v>816246</v>
      </c>
      <c r="I336" s="78">
        <f t="shared" ca="1" si="79"/>
        <v>521325</v>
      </c>
      <c r="J336" s="78">
        <f t="shared" ca="1" si="80"/>
        <v>106016</v>
      </c>
      <c r="K336" s="78">
        <v>175000</v>
      </c>
      <c r="L336" s="78">
        <f t="shared" ca="1" si="81"/>
        <v>240309</v>
      </c>
      <c r="M336" s="78">
        <f t="shared" ca="1" si="82"/>
        <v>81705.060000000012</v>
      </c>
      <c r="N336" s="78">
        <f t="shared" ca="1" si="83"/>
        <v>158603.94</v>
      </c>
      <c r="O336" s="81">
        <f t="shared" ca="1" si="84"/>
        <v>333603.94</v>
      </c>
      <c r="Q336" s="78">
        <v>-700000</v>
      </c>
      <c r="R336" s="78">
        <f t="shared" ca="1" si="85"/>
        <v>333603.94</v>
      </c>
      <c r="S336" s="78">
        <f t="shared" ca="1" si="86"/>
        <v>333603.94</v>
      </c>
      <c r="T336" s="78">
        <f t="shared" ca="1" si="86"/>
        <v>333603.94</v>
      </c>
      <c r="U336" s="78">
        <f t="shared" ca="1" si="86"/>
        <v>333603.94</v>
      </c>
      <c r="V336" s="91">
        <f t="shared" ca="1" si="87"/>
        <v>313271.70919099438</v>
      </c>
      <c r="W336" s="47">
        <f t="shared" ca="1" si="88"/>
        <v>1</v>
      </c>
    </row>
    <row r="337" spans="1:23" x14ac:dyDescent="0.25">
      <c r="A337" s="52">
        <v>316</v>
      </c>
      <c r="B337" s="57">
        <f t="shared" ca="1" si="73"/>
        <v>3072</v>
      </c>
      <c r="C337" s="78">
        <f t="shared" ca="1" si="74"/>
        <v>446</v>
      </c>
      <c r="D337" s="79">
        <f t="shared" ca="1" si="75"/>
        <v>284</v>
      </c>
      <c r="E337" s="81">
        <f t="shared" ca="1" si="76"/>
        <v>99722</v>
      </c>
      <c r="G337" s="88">
        <f t="shared" ca="1" si="77"/>
        <v>1370112</v>
      </c>
      <c r="H337" s="78">
        <f t="shared" ca="1" si="78"/>
        <v>872448</v>
      </c>
      <c r="I337" s="78">
        <f t="shared" ca="1" si="79"/>
        <v>497664</v>
      </c>
      <c r="J337" s="78">
        <f t="shared" ca="1" si="80"/>
        <v>99722</v>
      </c>
      <c r="K337" s="78">
        <v>175000</v>
      </c>
      <c r="L337" s="78">
        <f t="shared" ca="1" si="81"/>
        <v>222942</v>
      </c>
      <c r="M337" s="78">
        <f t="shared" ca="1" si="82"/>
        <v>75800.28</v>
      </c>
      <c r="N337" s="78">
        <f t="shared" ca="1" si="83"/>
        <v>147141.72</v>
      </c>
      <c r="O337" s="81">
        <f t="shared" ca="1" si="84"/>
        <v>322141.71999999997</v>
      </c>
      <c r="Q337" s="78">
        <v>-700000</v>
      </c>
      <c r="R337" s="78">
        <f t="shared" ca="1" si="85"/>
        <v>322141.71999999997</v>
      </c>
      <c r="S337" s="78">
        <f t="shared" ca="1" si="86"/>
        <v>322141.71999999997</v>
      </c>
      <c r="T337" s="78">
        <f t="shared" ca="1" si="86"/>
        <v>322141.71999999997</v>
      </c>
      <c r="U337" s="78">
        <f t="shared" ca="1" si="86"/>
        <v>322141.71999999997</v>
      </c>
      <c r="V337" s="91">
        <f t="shared" ca="1" si="87"/>
        <v>278456.94276310632</v>
      </c>
      <c r="W337" s="47">
        <f t="shared" ca="1" si="88"/>
        <v>1</v>
      </c>
    </row>
    <row r="338" spans="1:23" x14ac:dyDescent="0.25">
      <c r="A338" s="52">
        <v>317</v>
      </c>
      <c r="B338" s="57">
        <f t="shared" ca="1" si="73"/>
        <v>2876</v>
      </c>
      <c r="C338" s="78">
        <f t="shared" ca="1" si="74"/>
        <v>411</v>
      </c>
      <c r="D338" s="79">
        <f t="shared" ca="1" si="75"/>
        <v>282</v>
      </c>
      <c r="E338" s="81">
        <f t="shared" ca="1" si="76"/>
        <v>109997</v>
      </c>
      <c r="G338" s="88">
        <f t="shared" ca="1" si="77"/>
        <v>1182036</v>
      </c>
      <c r="H338" s="78">
        <f t="shared" ca="1" si="78"/>
        <v>811032</v>
      </c>
      <c r="I338" s="78">
        <f t="shared" ca="1" si="79"/>
        <v>371004</v>
      </c>
      <c r="J338" s="78">
        <f t="shared" ca="1" si="80"/>
        <v>109997</v>
      </c>
      <c r="K338" s="78">
        <v>175000</v>
      </c>
      <c r="L338" s="78">
        <f t="shared" ca="1" si="81"/>
        <v>86007</v>
      </c>
      <c r="M338" s="78">
        <f t="shared" ca="1" si="82"/>
        <v>29242.38</v>
      </c>
      <c r="N338" s="78">
        <f t="shared" ca="1" si="83"/>
        <v>56764.619999999995</v>
      </c>
      <c r="O338" s="81">
        <f t="shared" ca="1" si="84"/>
        <v>231764.62</v>
      </c>
      <c r="Q338" s="78">
        <v>-700000</v>
      </c>
      <c r="R338" s="78">
        <f t="shared" ca="1" si="85"/>
        <v>231764.62</v>
      </c>
      <c r="S338" s="78">
        <f t="shared" ca="1" si="86"/>
        <v>231764.62</v>
      </c>
      <c r="T338" s="78">
        <f t="shared" ca="1" si="86"/>
        <v>231764.62</v>
      </c>
      <c r="U338" s="78">
        <f t="shared" ca="1" si="86"/>
        <v>231764.62</v>
      </c>
      <c r="V338" s="91">
        <f t="shared" ca="1" si="87"/>
        <v>3950.1171281171264</v>
      </c>
      <c r="W338" s="47">
        <f t="shared" ca="1" si="88"/>
        <v>1</v>
      </c>
    </row>
    <row r="339" spans="1:23" x14ac:dyDescent="0.25">
      <c r="A339" s="52">
        <v>318</v>
      </c>
      <c r="B339" s="57">
        <f t="shared" ca="1" si="73"/>
        <v>3088</v>
      </c>
      <c r="C339" s="78">
        <f t="shared" ca="1" si="74"/>
        <v>432</v>
      </c>
      <c r="D339" s="79">
        <f t="shared" ca="1" si="75"/>
        <v>295</v>
      </c>
      <c r="E339" s="81">
        <f t="shared" ca="1" si="76"/>
        <v>111735</v>
      </c>
      <c r="G339" s="88">
        <f t="shared" ca="1" si="77"/>
        <v>1334016</v>
      </c>
      <c r="H339" s="78">
        <f t="shared" ca="1" si="78"/>
        <v>910960</v>
      </c>
      <c r="I339" s="78">
        <f t="shared" ca="1" si="79"/>
        <v>423056</v>
      </c>
      <c r="J339" s="78">
        <f t="shared" ca="1" si="80"/>
        <v>111735</v>
      </c>
      <c r="K339" s="78">
        <v>175000</v>
      </c>
      <c r="L339" s="78">
        <f t="shared" ca="1" si="81"/>
        <v>136321</v>
      </c>
      <c r="M339" s="78">
        <f t="shared" ca="1" si="82"/>
        <v>46349.140000000007</v>
      </c>
      <c r="N339" s="78">
        <f t="shared" ca="1" si="83"/>
        <v>89971.859999999986</v>
      </c>
      <c r="O339" s="81">
        <f t="shared" ca="1" si="84"/>
        <v>264971.86</v>
      </c>
      <c r="Q339" s="78">
        <v>-700000</v>
      </c>
      <c r="R339" s="78">
        <f t="shared" ca="1" si="85"/>
        <v>264971.86</v>
      </c>
      <c r="S339" s="78">
        <f t="shared" ca="1" si="86"/>
        <v>264971.86</v>
      </c>
      <c r="T339" s="78">
        <f t="shared" ca="1" si="86"/>
        <v>264971.86</v>
      </c>
      <c r="U339" s="78">
        <f t="shared" ca="1" si="86"/>
        <v>264971.86</v>
      </c>
      <c r="V339" s="91">
        <f t="shared" ca="1" si="87"/>
        <v>104812.10584538325</v>
      </c>
      <c r="W339" s="47">
        <f t="shared" ca="1" si="88"/>
        <v>1</v>
      </c>
    </row>
    <row r="340" spans="1:23" x14ac:dyDescent="0.25">
      <c r="A340" s="52">
        <v>319</v>
      </c>
      <c r="B340" s="57">
        <f t="shared" ca="1" si="73"/>
        <v>2816</v>
      </c>
      <c r="C340" s="78">
        <f t="shared" ca="1" si="74"/>
        <v>449</v>
      </c>
      <c r="D340" s="79">
        <f t="shared" ca="1" si="75"/>
        <v>290</v>
      </c>
      <c r="E340" s="81">
        <f t="shared" ca="1" si="76"/>
        <v>91570</v>
      </c>
      <c r="G340" s="88">
        <f t="shared" ca="1" si="77"/>
        <v>1264384</v>
      </c>
      <c r="H340" s="78">
        <f t="shared" ca="1" si="78"/>
        <v>816640</v>
      </c>
      <c r="I340" s="78">
        <f t="shared" ca="1" si="79"/>
        <v>447744</v>
      </c>
      <c r="J340" s="78">
        <f t="shared" ca="1" si="80"/>
        <v>91570</v>
      </c>
      <c r="K340" s="78">
        <v>175000</v>
      </c>
      <c r="L340" s="78">
        <f t="shared" ca="1" si="81"/>
        <v>181174</v>
      </c>
      <c r="M340" s="78">
        <f t="shared" ca="1" si="82"/>
        <v>61599.16</v>
      </c>
      <c r="N340" s="78">
        <f t="shared" ca="1" si="83"/>
        <v>119574.84</v>
      </c>
      <c r="O340" s="81">
        <f t="shared" ca="1" si="84"/>
        <v>294574.83999999997</v>
      </c>
      <c r="Q340" s="78">
        <v>-700000</v>
      </c>
      <c r="R340" s="78">
        <f t="shared" ca="1" si="85"/>
        <v>294574.83999999997</v>
      </c>
      <c r="S340" s="78">
        <f t="shared" ca="1" si="86"/>
        <v>294574.83999999997</v>
      </c>
      <c r="T340" s="78">
        <f t="shared" ca="1" si="86"/>
        <v>294574.83999999997</v>
      </c>
      <c r="U340" s="78">
        <f t="shared" ca="1" si="86"/>
        <v>294574.83999999997</v>
      </c>
      <c r="V340" s="91">
        <f t="shared" ca="1" si="87"/>
        <v>194726.69780657766</v>
      </c>
      <c r="W340" s="47">
        <f t="shared" ca="1" si="88"/>
        <v>1</v>
      </c>
    </row>
    <row r="341" spans="1:23" x14ac:dyDescent="0.25">
      <c r="A341" s="52">
        <v>320</v>
      </c>
      <c r="B341" s="57">
        <f t="shared" ca="1" si="73"/>
        <v>3119</v>
      </c>
      <c r="C341" s="78">
        <f t="shared" ca="1" si="74"/>
        <v>450</v>
      </c>
      <c r="D341" s="79">
        <f t="shared" ca="1" si="75"/>
        <v>283</v>
      </c>
      <c r="E341" s="81">
        <f t="shared" ca="1" si="76"/>
        <v>96078</v>
      </c>
      <c r="G341" s="88">
        <f t="shared" ca="1" si="77"/>
        <v>1403550</v>
      </c>
      <c r="H341" s="78">
        <f t="shared" ca="1" si="78"/>
        <v>882677</v>
      </c>
      <c r="I341" s="78">
        <f t="shared" ca="1" si="79"/>
        <v>520873</v>
      </c>
      <c r="J341" s="78">
        <f t="shared" ca="1" si="80"/>
        <v>96078</v>
      </c>
      <c r="K341" s="78">
        <v>175000</v>
      </c>
      <c r="L341" s="78">
        <f t="shared" ca="1" si="81"/>
        <v>249795</v>
      </c>
      <c r="M341" s="78">
        <f t="shared" ca="1" si="82"/>
        <v>84930.3</v>
      </c>
      <c r="N341" s="78">
        <f t="shared" ca="1" si="83"/>
        <v>164864.70000000001</v>
      </c>
      <c r="O341" s="81">
        <f t="shared" ca="1" si="84"/>
        <v>339864.7</v>
      </c>
      <c r="Q341" s="78">
        <v>-700000</v>
      </c>
      <c r="R341" s="78">
        <f t="shared" ca="1" si="85"/>
        <v>339864.7</v>
      </c>
      <c r="S341" s="78">
        <f t="shared" ca="1" si="86"/>
        <v>339864.7</v>
      </c>
      <c r="T341" s="78">
        <f t="shared" ca="1" si="86"/>
        <v>339864.7</v>
      </c>
      <c r="U341" s="78">
        <f t="shared" ca="1" si="86"/>
        <v>339864.7</v>
      </c>
      <c r="V341" s="91">
        <f t="shared" ca="1" si="87"/>
        <v>332287.82448637928</v>
      </c>
      <c r="W341" s="47">
        <f t="shared" ca="1" si="88"/>
        <v>1</v>
      </c>
    </row>
    <row r="342" spans="1:23" x14ac:dyDescent="0.25">
      <c r="A342" s="52">
        <v>321</v>
      </c>
      <c r="B342" s="57">
        <f t="shared" ca="1" si="73"/>
        <v>2255</v>
      </c>
      <c r="C342" s="78">
        <f t="shared" ca="1" si="74"/>
        <v>459</v>
      </c>
      <c r="D342" s="79">
        <f t="shared" ca="1" si="75"/>
        <v>283</v>
      </c>
      <c r="E342" s="81">
        <f t="shared" ca="1" si="76"/>
        <v>118100</v>
      </c>
      <c r="G342" s="88">
        <f t="shared" ca="1" si="77"/>
        <v>1035045</v>
      </c>
      <c r="H342" s="78">
        <f t="shared" ca="1" si="78"/>
        <v>638165</v>
      </c>
      <c r="I342" s="78">
        <f t="shared" ca="1" si="79"/>
        <v>396880</v>
      </c>
      <c r="J342" s="78">
        <f t="shared" ca="1" si="80"/>
        <v>118100</v>
      </c>
      <c r="K342" s="78">
        <v>175000</v>
      </c>
      <c r="L342" s="78">
        <f t="shared" ca="1" si="81"/>
        <v>103780</v>
      </c>
      <c r="M342" s="78">
        <f t="shared" ca="1" si="82"/>
        <v>35285.200000000004</v>
      </c>
      <c r="N342" s="78">
        <f t="shared" ca="1" si="83"/>
        <v>68494.799999999988</v>
      </c>
      <c r="O342" s="81">
        <f t="shared" ca="1" si="84"/>
        <v>243494.8</v>
      </c>
      <c r="Q342" s="78">
        <v>-700000</v>
      </c>
      <c r="R342" s="78">
        <f t="shared" ca="1" si="85"/>
        <v>243494.8</v>
      </c>
      <c r="S342" s="78">
        <f t="shared" ca="1" si="86"/>
        <v>243494.8</v>
      </c>
      <c r="T342" s="78">
        <f t="shared" ca="1" si="86"/>
        <v>243494.8</v>
      </c>
      <c r="U342" s="78">
        <f t="shared" ca="1" si="86"/>
        <v>243494.8</v>
      </c>
      <c r="V342" s="91">
        <f t="shared" ca="1" si="87"/>
        <v>39578.771686927183</v>
      </c>
      <c r="W342" s="47">
        <f t="shared" ca="1" si="88"/>
        <v>1</v>
      </c>
    </row>
    <row r="343" spans="1:23" x14ac:dyDescent="0.25">
      <c r="A343" s="52">
        <v>322</v>
      </c>
      <c r="B343" s="57">
        <f t="shared" ref="B343:B406" ca="1" si="89">RANDBETWEEN(2200,3200)</f>
        <v>3157</v>
      </c>
      <c r="C343" s="78">
        <f t="shared" ref="C343:C406" ca="1" si="90">RANDBETWEEN(410,470)</f>
        <v>469</v>
      </c>
      <c r="D343" s="79">
        <f t="shared" ref="D343:D406" ca="1" si="91">RANDBETWEEN(270,300)</f>
        <v>291</v>
      </c>
      <c r="E343" s="81">
        <f t="shared" ref="E343:E406" ca="1" si="92">RANDBETWEEN(90000,120000)</f>
        <v>104085</v>
      </c>
      <c r="G343" s="88">
        <f t="shared" ref="G343:G406" ca="1" si="93">B343*C343</f>
        <v>1480633</v>
      </c>
      <c r="H343" s="78">
        <f t="shared" ref="H343:H406" ca="1" si="94">B343*D343</f>
        <v>918687</v>
      </c>
      <c r="I343" s="78">
        <f t="shared" ref="I343:I406" ca="1" si="95">G343-H343</f>
        <v>561946</v>
      </c>
      <c r="J343" s="78">
        <f t="shared" ref="J343:J406" ca="1" si="96">E343</f>
        <v>104085</v>
      </c>
      <c r="K343" s="78">
        <v>175000</v>
      </c>
      <c r="L343" s="78">
        <f t="shared" ref="L343:L406" ca="1" si="97">I343-J343-K343</f>
        <v>282861</v>
      </c>
      <c r="M343" s="78">
        <f t="shared" ref="M343:M406" ca="1" si="98">L343*0.34</f>
        <v>96172.74</v>
      </c>
      <c r="N343" s="78">
        <f t="shared" ref="N343:N406" ca="1" si="99">L343-M343</f>
        <v>186688.26</v>
      </c>
      <c r="O343" s="81">
        <f t="shared" ref="O343:O406" ca="1" si="100">N343+K343</f>
        <v>361688.26</v>
      </c>
      <c r="Q343" s="78">
        <v>-700000</v>
      </c>
      <c r="R343" s="78">
        <f t="shared" ref="R343:R406" ca="1" si="101">O343</f>
        <v>361688.26</v>
      </c>
      <c r="S343" s="78">
        <f t="shared" ref="S343:U406" ca="1" si="102">R343</f>
        <v>361688.26</v>
      </c>
      <c r="T343" s="78">
        <f t="shared" ca="1" si="102"/>
        <v>361688.26</v>
      </c>
      <c r="U343" s="78">
        <f t="shared" ca="1" si="102"/>
        <v>361688.26</v>
      </c>
      <c r="V343" s="91">
        <f t="shared" ref="V343:V406" ca="1" si="103">Q343+NPV(0.12,R343:U343)</f>
        <v>398573.60019344138</v>
      </c>
      <c r="W343" s="47">
        <f t="shared" ref="W343:W406" ca="1" si="104">IF(V343&gt;=0,1,0)</f>
        <v>1</v>
      </c>
    </row>
    <row r="344" spans="1:23" x14ac:dyDescent="0.25">
      <c r="A344" s="52">
        <v>323</v>
      </c>
      <c r="B344" s="57">
        <f t="shared" ca="1" si="89"/>
        <v>3184</v>
      </c>
      <c r="C344" s="78">
        <f t="shared" ca="1" si="90"/>
        <v>436</v>
      </c>
      <c r="D344" s="79">
        <f t="shared" ca="1" si="91"/>
        <v>281</v>
      </c>
      <c r="E344" s="81">
        <f t="shared" ca="1" si="92"/>
        <v>98924</v>
      </c>
      <c r="G344" s="88">
        <f t="shared" ca="1" si="93"/>
        <v>1388224</v>
      </c>
      <c r="H344" s="78">
        <f t="shared" ca="1" si="94"/>
        <v>894704</v>
      </c>
      <c r="I344" s="78">
        <f t="shared" ca="1" si="95"/>
        <v>493520</v>
      </c>
      <c r="J344" s="78">
        <f t="shared" ca="1" si="96"/>
        <v>98924</v>
      </c>
      <c r="K344" s="78">
        <v>175000</v>
      </c>
      <c r="L344" s="78">
        <f t="shared" ca="1" si="97"/>
        <v>219596</v>
      </c>
      <c r="M344" s="78">
        <f t="shared" ca="1" si="98"/>
        <v>74662.64</v>
      </c>
      <c r="N344" s="78">
        <f t="shared" ca="1" si="99"/>
        <v>144933.35999999999</v>
      </c>
      <c r="O344" s="81">
        <f t="shared" ca="1" si="100"/>
        <v>319933.36</v>
      </c>
      <c r="Q344" s="78">
        <v>-700000</v>
      </c>
      <c r="R344" s="78">
        <f t="shared" ca="1" si="101"/>
        <v>319933.36</v>
      </c>
      <c r="S344" s="78">
        <f t="shared" ca="1" si="102"/>
        <v>319933.36</v>
      </c>
      <c r="T344" s="78">
        <f t="shared" ca="1" si="102"/>
        <v>319933.36</v>
      </c>
      <c r="U344" s="78">
        <f t="shared" ca="1" si="102"/>
        <v>319933.36</v>
      </c>
      <c r="V344" s="91">
        <f t="shared" ca="1" si="103"/>
        <v>271749.38195999037</v>
      </c>
      <c r="W344" s="47">
        <f t="shared" ca="1" si="104"/>
        <v>1</v>
      </c>
    </row>
    <row r="345" spans="1:23" x14ac:dyDescent="0.25">
      <c r="A345" s="52">
        <v>324</v>
      </c>
      <c r="B345" s="57">
        <f t="shared" ca="1" si="89"/>
        <v>2864</v>
      </c>
      <c r="C345" s="78">
        <f t="shared" ca="1" si="90"/>
        <v>432</v>
      </c>
      <c r="D345" s="79">
        <f t="shared" ca="1" si="91"/>
        <v>299</v>
      </c>
      <c r="E345" s="81">
        <f t="shared" ca="1" si="92"/>
        <v>92883</v>
      </c>
      <c r="G345" s="88">
        <f t="shared" ca="1" si="93"/>
        <v>1237248</v>
      </c>
      <c r="H345" s="78">
        <f t="shared" ca="1" si="94"/>
        <v>856336</v>
      </c>
      <c r="I345" s="78">
        <f t="shared" ca="1" si="95"/>
        <v>380912</v>
      </c>
      <c r="J345" s="78">
        <f t="shared" ca="1" si="96"/>
        <v>92883</v>
      </c>
      <c r="K345" s="78">
        <v>175000</v>
      </c>
      <c r="L345" s="78">
        <f t="shared" ca="1" si="97"/>
        <v>113029</v>
      </c>
      <c r="M345" s="78">
        <f t="shared" ca="1" si="98"/>
        <v>38429.86</v>
      </c>
      <c r="N345" s="78">
        <f t="shared" ca="1" si="99"/>
        <v>74599.14</v>
      </c>
      <c r="O345" s="81">
        <f t="shared" ca="1" si="100"/>
        <v>249599.14</v>
      </c>
      <c r="Q345" s="78">
        <v>-700000</v>
      </c>
      <c r="R345" s="78">
        <f t="shared" ca="1" si="101"/>
        <v>249599.14</v>
      </c>
      <c r="S345" s="78">
        <f t="shared" ca="1" si="102"/>
        <v>249599.14</v>
      </c>
      <c r="T345" s="78">
        <f t="shared" ca="1" si="102"/>
        <v>249599.14</v>
      </c>
      <c r="U345" s="78">
        <f t="shared" ca="1" si="102"/>
        <v>249599.14</v>
      </c>
      <c r="V345" s="91">
        <f t="shared" ca="1" si="103"/>
        <v>58119.784797512577</v>
      </c>
      <c r="W345" s="47">
        <f t="shared" ca="1" si="104"/>
        <v>1</v>
      </c>
    </row>
    <row r="346" spans="1:23" x14ac:dyDescent="0.25">
      <c r="A346" s="52">
        <v>325</v>
      </c>
      <c r="B346" s="57">
        <f t="shared" ca="1" si="89"/>
        <v>2312</v>
      </c>
      <c r="C346" s="78">
        <f t="shared" ca="1" si="90"/>
        <v>436</v>
      </c>
      <c r="D346" s="79">
        <f t="shared" ca="1" si="91"/>
        <v>294</v>
      </c>
      <c r="E346" s="81">
        <f t="shared" ca="1" si="92"/>
        <v>104663</v>
      </c>
      <c r="G346" s="88">
        <f t="shared" ca="1" si="93"/>
        <v>1008032</v>
      </c>
      <c r="H346" s="78">
        <f t="shared" ca="1" si="94"/>
        <v>679728</v>
      </c>
      <c r="I346" s="78">
        <f t="shared" ca="1" si="95"/>
        <v>328304</v>
      </c>
      <c r="J346" s="78">
        <f t="shared" ca="1" si="96"/>
        <v>104663</v>
      </c>
      <c r="K346" s="78">
        <v>175000</v>
      </c>
      <c r="L346" s="78">
        <f t="shared" ca="1" si="97"/>
        <v>48641</v>
      </c>
      <c r="M346" s="78">
        <f t="shared" ca="1" si="98"/>
        <v>16537.940000000002</v>
      </c>
      <c r="N346" s="78">
        <f t="shared" ca="1" si="99"/>
        <v>32103.059999999998</v>
      </c>
      <c r="O346" s="81">
        <f t="shared" ca="1" si="100"/>
        <v>207103.06</v>
      </c>
      <c r="Q346" s="78">
        <v>-700000</v>
      </c>
      <c r="R346" s="78">
        <f t="shared" ca="1" si="101"/>
        <v>207103.06</v>
      </c>
      <c r="S346" s="78">
        <f t="shared" ca="1" si="102"/>
        <v>207103.06</v>
      </c>
      <c r="T346" s="78">
        <f t="shared" ca="1" si="102"/>
        <v>207103.06</v>
      </c>
      <c r="U346" s="78">
        <f t="shared" ca="1" si="102"/>
        <v>207103.06</v>
      </c>
      <c r="V346" s="91">
        <f t="shared" ca="1" si="103"/>
        <v>-70955.65602467081</v>
      </c>
      <c r="W346" s="47">
        <f t="shared" ca="1" si="104"/>
        <v>0</v>
      </c>
    </row>
    <row r="347" spans="1:23" x14ac:dyDescent="0.25">
      <c r="A347" s="52">
        <v>326</v>
      </c>
      <c r="B347" s="57">
        <f t="shared" ca="1" si="89"/>
        <v>2652</v>
      </c>
      <c r="C347" s="78">
        <f t="shared" ca="1" si="90"/>
        <v>426</v>
      </c>
      <c r="D347" s="79">
        <f t="shared" ca="1" si="91"/>
        <v>287</v>
      </c>
      <c r="E347" s="81">
        <f t="shared" ca="1" si="92"/>
        <v>106871</v>
      </c>
      <c r="G347" s="88">
        <f t="shared" ca="1" si="93"/>
        <v>1129752</v>
      </c>
      <c r="H347" s="78">
        <f t="shared" ca="1" si="94"/>
        <v>761124</v>
      </c>
      <c r="I347" s="78">
        <f t="shared" ca="1" si="95"/>
        <v>368628</v>
      </c>
      <c r="J347" s="78">
        <f t="shared" ca="1" si="96"/>
        <v>106871</v>
      </c>
      <c r="K347" s="78">
        <v>175000</v>
      </c>
      <c r="L347" s="78">
        <f t="shared" ca="1" si="97"/>
        <v>86757</v>
      </c>
      <c r="M347" s="78">
        <f t="shared" ca="1" si="98"/>
        <v>29497.38</v>
      </c>
      <c r="N347" s="78">
        <f t="shared" ca="1" si="99"/>
        <v>57259.619999999995</v>
      </c>
      <c r="O347" s="81">
        <f t="shared" ca="1" si="100"/>
        <v>232259.62</v>
      </c>
      <c r="Q347" s="78">
        <v>-700000</v>
      </c>
      <c r="R347" s="78">
        <f t="shared" ca="1" si="101"/>
        <v>232259.62</v>
      </c>
      <c r="S347" s="78">
        <f t="shared" ca="1" si="102"/>
        <v>232259.62</v>
      </c>
      <c r="T347" s="78">
        <f t="shared" ca="1" si="102"/>
        <v>232259.62</v>
      </c>
      <c r="U347" s="78">
        <f t="shared" ca="1" si="102"/>
        <v>232259.62</v>
      </c>
      <c r="V347" s="91">
        <f t="shared" ca="1" si="103"/>
        <v>5453.6050546971383</v>
      </c>
      <c r="W347" s="47">
        <f t="shared" ca="1" si="104"/>
        <v>1</v>
      </c>
    </row>
    <row r="348" spans="1:23" x14ac:dyDescent="0.25">
      <c r="A348" s="52">
        <v>327</v>
      </c>
      <c r="B348" s="57">
        <f t="shared" ca="1" si="89"/>
        <v>2438</v>
      </c>
      <c r="C348" s="78">
        <f t="shared" ca="1" si="90"/>
        <v>437</v>
      </c>
      <c r="D348" s="79">
        <f t="shared" ca="1" si="91"/>
        <v>274</v>
      </c>
      <c r="E348" s="81">
        <f t="shared" ca="1" si="92"/>
        <v>108822</v>
      </c>
      <c r="G348" s="88">
        <f t="shared" ca="1" si="93"/>
        <v>1065406</v>
      </c>
      <c r="H348" s="78">
        <f t="shared" ca="1" si="94"/>
        <v>668012</v>
      </c>
      <c r="I348" s="78">
        <f t="shared" ca="1" si="95"/>
        <v>397394</v>
      </c>
      <c r="J348" s="78">
        <f t="shared" ca="1" si="96"/>
        <v>108822</v>
      </c>
      <c r="K348" s="78">
        <v>175000</v>
      </c>
      <c r="L348" s="78">
        <f t="shared" ca="1" si="97"/>
        <v>113572</v>
      </c>
      <c r="M348" s="78">
        <f t="shared" ca="1" si="98"/>
        <v>38614.480000000003</v>
      </c>
      <c r="N348" s="78">
        <f t="shared" ca="1" si="99"/>
        <v>74957.51999999999</v>
      </c>
      <c r="O348" s="81">
        <f t="shared" ca="1" si="100"/>
        <v>249957.52</v>
      </c>
      <c r="Q348" s="78">
        <v>-700000</v>
      </c>
      <c r="R348" s="78">
        <f t="shared" ca="1" si="101"/>
        <v>249957.52</v>
      </c>
      <c r="S348" s="78">
        <f t="shared" ca="1" si="102"/>
        <v>249957.52</v>
      </c>
      <c r="T348" s="78">
        <f t="shared" ca="1" si="102"/>
        <v>249957.52</v>
      </c>
      <c r="U348" s="78">
        <f t="shared" ca="1" si="102"/>
        <v>249957.52</v>
      </c>
      <c r="V348" s="91">
        <f t="shared" ca="1" si="103"/>
        <v>59208.31005635648</v>
      </c>
      <c r="W348" s="47">
        <f t="shared" ca="1" si="104"/>
        <v>1</v>
      </c>
    </row>
    <row r="349" spans="1:23" x14ac:dyDescent="0.25">
      <c r="A349" s="52">
        <v>328</v>
      </c>
      <c r="B349" s="57">
        <f t="shared" ca="1" si="89"/>
        <v>2898</v>
      </c>
      <c r="C349" s="78">
        <f t="shared" ca="1" si="90"/>
        <v>448</v>
      </c>
      <c r="D349" s="79">
        <f t="shared" ca="1" si="91"/>
        <v>283</v>
      </c>
      <c r="E349" s="81">
        <f t="shared" ca="1" si="92"/>
        <v>119311</v>
      </c>
      <c r="G349" s="88">
        <f t="shared" ca="1" si="93"/>
        <v>1298304</v>
      </c>
      <c r="H349" s="78">
        <f t="shared" ca="1" si="94"/>
        <v>820134</v>
      </c>
      <c r="I349" s="78">
        <f t="shared" ca="1" si="95"/>
        <v>478170</v>
      </c>
      <c r="J349" s="78">
        <f t="shared" ca="1" si="96"/>
        <v>119311</v>
      </c>
      <c r="K349" s="78">
        <v>175000</v>
      </c>
      <c r="L349" s="78">
        <f t="shared" ca="1" si="97"/>
        <v>183859</v>
      </c>
      <c r="M349" s="78">
        <f t="shared" ca="1" si="98"/>
        <v>62512.060000000005</v>
      </c>
      <c r="N349" s="78">
        <f t="shared" ca="1" si="99"/>
        <v>121346.94</v>
      </c>
      <c r="O349" s="81">
        <f t="shared" ca="1" si="100"/>
        <v>296346.94</v>
      </c>
      <c r="Q349" s="78">
        <v>-700000</v>
      </c>
      <c r="R349" s="78">
        <f t="shared" ca="1" si="101"/>
        <v>296346.94</v>
      </c>
      <c r="S349" s="78">
        <f t="shared" ca="1" si="102"/>
        <v>296346.94</v>
      </c>
      <c r="T349" s="78">
        <f t="shared" ca="1" si="102"/>
        <v>296346.94</v>
      </c>
      <c r="U349" s="78">
        <f t="shared" ca="1" si="102"/>
        <v>296346.94</v>
      </c>
      <c r="V349" s="91">
        <f t="shared" ca="1" si="103"/>
        <v>200109.18458373437</v>
      </c>
      <c r="W349" s="47">
        <f t="shared" ca="1" si="104"/>
        <v>1</v>
      </c>
    </row>
    <row r="350" spans="1:23" x14ac:dyDescent="0.25">
      <c r="A350" s="52">
        <v>329</v>
      </c>
      <c r="B350" s="57">
        <f t="shared" ca="1" si="89"/>
        <v>2787</v>
      </c>
      <c r="C350" s="78">
        <f t="shared" ca="1" si="90"/>
        <v>419</v>
      </c>
      <c r="D350" s="79">
        <f t="shared" ca="1" si="91"/>
        <v>270</v>
      </c>
      <c r="E350" s="81">
        <f t="shared" ca="1" si="92"/>
        <v>96291</v>
      </c>
      <c r="G350" s="88">
        <f t="shared" ca="1" si="93"/>
        <v>1167753</v>
      </c>
      <c r="H350" s="78">
        <f t="shared" ca="1" si="94"/>
        <v>752490</v>
      </c>
      <c r="I350" s="78">
        <f t="shared" ca="1" si="95"/>
        <v>415263</v>
      </c>
      <c r="J350" s="78">
        <f t="shared" ca="1" si="96"/>
        <v>96291</v>
      </c>
      <c r="K350" s="78">
        <v>175000</v>
      </c>
      <c r="L350" s="78">
        <f t="shared" ca="1" si="97"/>
        <v>143972</v>
      </c>
      <c r="M350" s="78">
        <f t="shared" ca="1" si="98"/>
        <v>48950.48</v>
      </c>
      <c r="N350" s="78">
        <f t="shared" ca="1" si="99"/>
        <v>95021.51999999999</v>
      </c>
      <c r="O350" s="81">
        <f t="shared" ca="1" si="100"/>
        <v>270021.52</v>
      </c>
      <c r="Q350" s="78">
        <v>-700000</v>
      </c>
      <c r="R350" s="78">
        <f t="shared" ca="1" si="101"/>
        <v>270021.52</v>
      </c>
      <c r="S350" s="78">
        <f t="shared" ca="1" si="102"/>
        <v>270021.52</v>
      </c>
      <c r="T350" s="78">
        <f t="shared" ca="1" si="102"/>
        <v>270021.52</v>
      </c>
      <c r="U350" s="78">
        <f t="shared" ca="1" si="102"/>
        <v>270021.52</v>
      </c>
      <c r="V350" s="91">
        <f t="shared" ca="1" si="103"/>
        <v>120149.6873470688</v>
      </c>
      <c r="W350" s="47">
        <f t="shared" ca="1" si="104"/>
        <v>1</v>
      </c>
    </row>
    <row r="351" spans="1:23" x14ac:dyDescent="0.25">
      <c r="A351" s="52">
        <v>330</v>
      </c>
      <c r="B351" s="57">
        <f t="shared" ca="1" si="89"/>
        <v>2850</v>
      </c>
      <c r="C351" s="78">
        <f t="shared" ca="1" si="90"/>
        <v>435</v>
      </c>
      <c r="D351" s="79">
        <f t="shared" ca="1" si="91"/>
        <v>278</v>
      </c>
      <c r="E351" s="81">
        <f t="shared" ca="1" si="92"/>
        <v>91094</v>
      </c>
      <c r="G351" s="88">
        <f t="shared" ca="1" si="93"/>
        <v>1239750</v>
      </c>
      <c r="H351" s="78">
        <f t="shared" ca="1" si="94"/>
        <v>792300</v>
      </c>
      <c r="I351" s="78">
        <f t="shared" ca="1" si="95"/>
        <v>447450</v>
      </c>
      <c r="J351" s="78">
        <f t="shared" ca="1" si="96"/>
        <v>91094</v>
      </c>
      <c r="K351" s="78">
        <v>175000</v>
      </c>
      <c r="L351" s="78">
        <f t="shared" ca="1" si="97"/>
        <v>181356</v>
      </c>
      <c r="M351" s="78">
        <f t="shared" ca="1" si="98"/>
        <v>61661.04</v>
      </c>
      <c r="N351" s="78">
        <f t="shared" ca="1" si="99"/>
        <v>119694.95999999999</v>
      </c>
      <c r="O351" s="81">
        <f t="shared" ca="1" si="100"/>
        <v>294694.95999999996</v>
      </c>
      <c r="Q351" s="78">
        <v>-700000</v>
      </c>
      <c r="R351" s="78">
        <f t="shared" ca="1" si="101"/>
        <v>294694.95999999996</v>
      </c>
      <c r="S351" s="78">
        <f t="shared" ca="1" si="102"/>
        <v>294694.95999999996</v>
      </c>
      <c r="T351" s="78">
        <f t="shared" ca="1" si="102"/>
        <v>294694.95999999996</v>
      </c>
      <c r="U351" s="78">
        <f t="shared" ca="1" si="102"/>
        <v>294694.95999999996</v>
      </c>
      <c r="V351" s="91">
        <f t="shared" ca="1" si="103"/>
        <v>195091.54421009449</v>
      </c>
      <c r="W351" s="47">
        <f t="shared" ca="1" si="104"/>
        <v>1</v>
      </c>
    </row>
    <row r="352" spans="1:23" x14ac:dyDescent="0.25">
      <c r="A352" s="52">
        <v>331</v>
      </c>
      <c r="B352" s="57">
        <f t="shared" ca="1" si="89"/>
        <v>2976</v>
      </c>
      <c r="C352" s="78">
        <f t="shared" ca="1" si="90"/>
        <v>428</v>
      </c>
      <c r="D352" s="79">
        <f t="shared" ca="1" si="91"/>
        <v>270</v>
      </c>
      <c r="E352" s="81">
        <f t="shared" ca="1" si="92"/>
        <v>113333</v>
      </c>
      <c r="G352" s="88">
        <f t="shared" ca="1" si="93"/>
        <v>1273728</v>
      </c>
      <c r="H352" s="78">
        <f t="shared" ca="1" si="94"/>
        <v>803520</v>
      </c>
      <c r="I352" s="78">
        <f t="shared" ca="1" si="95"/>
        <v>470208</v>
      </c>
      <c r="J352" s="78">
        <f t="shared" ca="1" si="96"/>
        <v>113333</v>
      </c>
      <c r="K352" s="78">
        <v>175000</v>
      </c>
      <c r="L352" s="78">
        <f t="shared" ca="1" si="97"/>
        <v>181875</v>
      </c>
      <c r="M352" s="78">
        <f t="shared" ca="1" si="98"/>
        <v>61837.500000000007</v>
      </c>
      <c r="N352" s="78">
        <f t="shared" ca="1" si="99"/>
        <v>120037.5</v>
      </c>
      <c r="O352" s="81">
        <f t="shared" ca="1" si="100"/>
        <v>295037.5</v>
      </c>
      <c r="Q352" s="78">
        <v>-700000</v>
      </c>
      <c r="R352" s="78">
        <f t="shared" ca="1" si="101"/>
        <v>295037.5</v>
      </c>
      <c r="S352" s="78">
        <f t="shared" ca="1" si="102"/>
        <v>295037.5</v>
      </c>
      <c r="T352" s="78">
        <f t="shared" ca="1" si="102"/>
        <v>295037.5</v>
      </c>
      <c r="U352" s="78">
        <f t="shared" ca="1" si="102"/>
        <v>295037.5</v>
      </c>
      <c r="V352" s="91">
        <f t="shared" ca="1" si="103"/>
        <v>196131.95785528806</v>
      </c>
      <c r="W352" s="47">
        <f t="shared" ca="1" si="104"/>
        <v>1</v>
      </c>
    </row>
    <row r="353" spans="1:23" x14ac:dyDescent="0.25">
      <c r="A353" s="52">
        <v>332</v>
      </c>
      <c r="B353" s="57">
        <f t="shared" ca="1" si="89"/>
        <v>2922</v>
      </c>
      <c r="C353" s="78">
        <f t="shared" ca="1" si="90"/>
        <v>419</v>
      </c>
      <c r="D353" s="79">
        <f t="shared" ca="1" si="91"/>
        <v>292</v>
      </c>
      <c r="E353" s="81">
        <f t="shared" ca="1" si="92"/>
        <v>111585</v>
      </c>
      <c r="G353" s="88">
        <f t="shared" ca="1" si="93"/>
        <v>1224318</v>
      </c>
      <c r="H353" s="78">
        <f t="shared" ca="1" si="94"/>
        <v>853224</v>
      </c>
      <c r="I353" s="78">
        <f t="shared" ca="1" si="95"/>
        <v>371094</v>
      </c>
      <c r="J353" s="78">
        <f t="shared" ca="1" si="96"/>
        <v>111585</v>
      </c>
      <c r="K353" s="78">
        <v>175000</v>
      </c>
      <c r="L353" s="78">
        <f t="shared" ca="1" si="97"/>
        <v>84509</v>
      </c>
      <c r="M353" s="78">
        <f t="shared" ca="1" si="98"/>
        <v>28733.06</v>
      </c>
      <c r="N353" s="78">
        <f t="shared" ca="1" si="99"/>
        <v>55775.94</v>
      </c>
      <c r="O353" s="81">
        <f t="shared" ca="1" si="100"/>
        <v>230775.94</v>
      </c>
      <c r="Q353" s="78">
        <v>-700000</v>
      </c>
      <c r="R353" s="78">
        <f t="shared" ca="1" si="101"/>
        <v>230775.94</v>
      </c>
      <c r="S353" s="78">
        <f t="shared" ca="1" si="102"/>
        <v>230775.94</v>
      </c>
      <c r="T353" s="78">
        <f t="shared" ca="1" si="102"/>
        <v>230775.94</v>
      </c>
      <c r="U353" s="78">
        <f t="shared" ca="1" si="102"/>
        <v>230775.94</v>
      </c>
      <c r="V353" s="91">
        <f t="shared" ca="1" si="103"/>
        <v>947.15057609439828</v>
      </c>
      <c r="W353" s="47">
        <f t="shared" ca="1" si="104"/>
        <v>1</v>
      </c>
    </row>
    <row r="354" spans="1:23" x14ac:dyDescent="0.25">
      <c r="A354" s="52">
        <v>333</v>
      </c>
      <c r="B354" s="57">
        <f t="shared" ca="1" si="89"/>
        <v>2708</v>
      </c>
      <c r="C354" s="78">
        <f t="shared" ca="1" si="90"/>
        <v>470</v>
      </c>
      <c r="D354" s="79">
        <f t="shared" ca="1" si="91"/>
        <v>270</v>
      </c>
      <c r="E354" s="81">
        <f t="shared" ca="1" si="92"/>
        <v>111048</v>
      </c>
      <c r="G354" s="88">
        <f t="shared" ca="1" si="93"/>
        <v>1272760</v>
      </c>
      <c r="H354" s="78">
        <f t="shared" ca="1" si="94"/>
        <v>731160</v>
      </c>
      <c r="I354" s="78">
        <f t="shared" ca="1" si="95"/>
        <v>541600</v>
      </c>
      <c r="J354" s="78">
        <f t="shared" ca="1" si="96"/>
        <v>111048</v>
      </c>
      <c r="K354" s="78">
        <v>175000</v>
      </c>
      <c r="L354" s="78">
        <f t="shared" ca="1" si="97"/>
        <v>255552</v>
      </c>
      <c r="M354" s="78">
        <f t="shared" ca="1" si="98"/>
        <v>86887.680000000008</v>
      </c>
      <c r="N354" s="78">
        <f t="shared" ca="1" si="99"/>
        <v>168664.32000000001</v>
      </c>
      <c r="O354" s="81">
        <f t="shared" ca="1" si="100"/>
        <v>343664.32</v>
      </c>
      <c r="Q354" s="78">
        <v>-700000</v>
      </c>
      <c r="R354" s="78">
        <f t="shared" ca="1" si="101"/>
        <v>343664.32</v>
      </c>
      <c r="S354" s="78">
        <f t="shared" ca="1" si="102"/>
        <v>343664.32</v>
      </c>
      <c r="T354" s="78">
        <f t="shared" ca="1" si="102"/>
        <v>343664.32</v>
      </c>
      <c r="U354" s="78">
        <f t="shared" ca="1" si="102"/>
        <v>343664.32</v>
      </c>
      <c r="V354" s="91">
        <f t="shared" ca="1" si="103"/>
        <v>343828.59781080775</v>
      </c>
      <c r="W354" s="47">
        <f t="shared" ca="1" si="104"/>
        <v>1</v>
      </c>
    </row>
    <row r="355" spans="1:23" x14ac:dyDescent="0.25">
      <c r="A355" s="52">
        <v>334</v>
      </c>
      <c r="B355" s="57">
        <f t="shared" ca="1" si="89"/>
        <v>2426</v>
      </c>
      <c r="C355" s="78">
        <f t="shared" ca="1" si="90"/>
        <v>451</v>
      </c>
      <c r="D355" s="79">
        <f t="shared" ca="1" si="91"/>
        <v>287</v>
      </c>
      <c r="E355" s="81">
        <f t="shared" ca="1" si="92"/>
        <v>111104</v>
      </c>
      <c r="G355" s="88">
        <f t="shared" ca="1" si="93"/>
        <v>1094126</v>
      </c>
      <c r="H355" s="78">
        <f t="shared" ca="1" si="94"/>
        <v>696262</v>
      </c>
      <c r="I355" s="78">
        <f t="shared" ca="1" si="95"/>
        <v>397864</v>
      </c>
      <c r="J355" s="78">
        <f t="shared" ca="1" si="96"/>
        <v>111104</v>
      </c>
      <c r="K355" s="78">
        <v>175000</v>
      </c>
      <c r="L355" s="78">
        <f t="shared" ca="1" si="97"/>
        <v>111760</v>
      </c>
      <c r="M355" s="78">
        <f t="shared" ca="1" si="98"/>
        <v>37998.400000000001</v>
      </c>
      <c r="N355" s="78">
        <f t="shared" ca="1" si="99"/>
        <v>73761.600000000006</v>
      </c>
      <c r="O355" s="81">
        <f t="shared" ca="1" si="100"/>
        <v>248761.60000000001</v>
      </c>
      <c r="Q355" s="78">
        <v>-700000</v>
      </c>
      <c r="R355" s="78">
        <f t="shared" ca="1" si="101"/>
        <v>248761.60000000001</v>
      </c>
      <c r="S355" s="78">
        <f t="shared" ca="1" si="102"/>
        <v>248761.60000000001</v>
      </c>
      <c r="T355" s="78">
        <f t="shared" ca="1" si="102"/>
        <v>248761.60000000001</v>
      </c>
      <c r="U355" s="78">
        <f t="shared" ca="1" si="102"/>
        <v>248761.60000000001</v>
      </c>
      <c r="V355" s="91">
        <f t="shared" ca="1" si="103"/>
        <v>55575.883225739119</v>
      </c>
      <c r="W355" s="47">
        <f t="shared" ca="1" si="104"/>
        <v>1</v>
      </c>
    </row>
    <row r="356" spans="1:23" x14ac:dyDescent="0.25">
      <c r="A356" s="52">
        <v>335</v>
      </c>
      <c r="B356" s="57">
        <f t="shared" ca="1" si="89"/>
        <v>2889</v>
      </c>
      <c r="C356" s="78">
        <f t="shared" ca="1" si="90"/>
        <v>459</v>
      </c>
      <c r="D356" s="79">
        <f t="shared" ca="1" si="91"/>
        <v>292</v>
      </c>
      <c r="E356" s="81">
        <f t="shared" ca="1" si="92"/>
        <v>109574</v>
      </c>
      <c r="G356" s="88">
        <f t="shared" ca="1" si="93"/>
        <v>1326051</v>
      </c>
      <c r="H356" s="78">
        <f t="shared" ca="1" si="94"/>
        <v>843588</v>
      </c>
      <c r="I356" s="78">
        <f t="shared" ca="1" si="95"/>
        <v>482463</v>
      </c>
      <c r="J356" s="78">
        <f t="shared" ca="1" si="96"/>
        <v>109574</v>
      </c>
      <c r="K356" s="78">
        <v>175000</v>
      </c>
      <c r="L356" s="78">
        <f t="shared" ca="1" si="97"/>
        <v>197889</v>
      </c>
      <c r="M356" s="78">
        <f t="shared" ca="1" si="98"/>
        <v>67282.260000000009</v>
      </c>
      <c r="N356" s="78">
        <f t="shared" ca="1" si="99"/>
        <v>130606.73999999999</v>
      </c>
      <c r="O356" s="81">
        <f t="shared" ca="1" si="100"/>
        <v>305606.74</v>
      </c>
      <c r="Q356" s="78">
        <v>-700000</v>
      </c>
      <c r="R356" s="78">
        <f t="shared" ca="1" si="101"/>
        <v>305606.74</v>
      </c>
      <c r="S356" s="78">
        <f t="shared" ca="1" si="102"/>
        <v>305606.74</v>
      </c>
      <c r="T356" s="78">
        <f t="shared" ca="1" si="102"/>
        <v>305606.74</v>
      </c>
      <c r="U356" s="78">
        <f t="shared" ca="1" si="102"/>
        <v>305606.74</v>
      </c>
      <c r="V356" s="91">
        <f t="shared" ca="1" si="103"/>
        <v>228234.43206362566</v>
      </c>
      <c r="W356" s="47">
        <f t="shared" ca="1" si="104"/>
        <v>1</v>
      </c>
    </row>
    <row r="357" spans="1:23" x14ac:dyDescent="0.25">
      <c r="A357" s="52">
        <v>336</v>
      </c>
      <c r="B357" s="57">
        <f t="shared" ca="1" si="89"/>
        <v>3043</v>
      </c>
      <c r="C357" s="78">
        <f t="shared" ca="1" si="90"/>
        <v>433</v>
      </c>
      <c r="D357" s="79">
        <f t="shared" ca="1" si="91"/>
        <v>273</v>
      </c>
      <c r="E357" s="81">
        <f t="shared" ca="1" si="92"/>
        <v>91301</v>
      </c>
      <c r="G357" s="88">
        <f t="shared" ca="1" si="93"/>
        <v>1317619</v>
      </c>
      <c r="H357" s="78">
        <f t="shared" ca="1" si="94"/>
        <v>830739</v>
      </c>
      <c r="I357" s="78">
        <f t="shared" ca="1" si="95"/>
        <v>486880</v>
      </c>
      <c r="J357" s="78">
        <f t="shared" ca="1" si="96"/>
        <v>91301</v>
      </c>
      <c r="K357" s="78">
        <v>175000</v>
      </c>
      <c r="L357" s="78">
        <f t="shared" ca="1" si="97"/>
        <v>220579</v>
      </c>
      <c r="M357" s="78">
        <f t="shared" ca="1" si="98"/>
        <v>74996.86</v>
      </c>
      <c r="N357" s="78">
        <f t="shared" ca="1" si="99"/>
        <v>145582.14000000001</v>
      </c>
      <c r="O357" s="81">
        <f t="shared" ca="1" si="100"/>
        <v>320582.14</v>
      </c>
      <c r="Q357" s="78">
        <v>-700000</v>
      </c>
      <c r="R357" s="78">
        <f t="shared" ca="1" si="101"/>
        <v>320582.14</v>
      </c>
      <c r="S357" s="78">
        <f t="shared" ca="1" si="102"/>
        <v>320582.14</v>
      </c>
      <c r="T357" s="78">
        <f t="shared" ca="1" si="102"/>
        <v>320582.14</v>
      </c>
      <c r="U357" s="78">
        <f t="shared" ca="1" si="102"/>
        <v>320582.14</v>
      </c>
      <c r="V357" s="91">
        <f t="shared" ca="1" si="103"/>
        <v>273719.95346909459</v>
      </c>
      <c r="W357" s="47">
        <f t="shared" ca="1" si="104"/>
        <v>1</v>
      </c>
    </row>
    <row r="358" spans="1:23" x14ac:dyDescent="0.25">
      <c r="A358" s="52">
        <v>337</v>
      </c>
      <c r="B358" s="57">
        <f t="shared" ca="1" si="89"/>
        <v>2413</v>
      </c>
      <c r="C358" s="78">
        <f t="shared" ca="1" si="90"/>
        <v>446</v>
      </c>
      <c r="D358" s="79">
        <f t="shared" ca="1" si="91"/>
        <v>270</v>
      </c>
      <c r="E358" s="81">
        <f t="shared" ca="1" si="92"/>
        <v>103785</v>
      </c>
      <c r="G358" s="88">
        <f t="shared" ca="1" si="93"/>
        <v>1076198</v>
      </c>
      <c r="H358" s="78">
        <f t="shared" ca="1" si="94"/>
        <v>651510</v>
      </c>
      <c r="I358" s="78">
        <f t="shared" ca="1" si="95"/>
        <v>424688</v>
      </c>
      <c r="J358" s="78">
        <f t="shared" ca="1" si="96"/>
        <v>103785</v>
      </c>
      <c r="K358" s="78">
        <v>175000</v>
      </c>
      <c r="L358" s="78">
        <f t="shared" ca="1" si="97"/>
        <v>145903</v>
      </c>
      <c r="M358" s="78">
        <f t="shared" ca="1" si="98"/>
        <v>49607.020000000004</v>
      </c>
      <c r="N358" s="78">
        <f t="shared" ca="1" si="99"/>
        <v>96295.98</v>
      </c>
      <c r="O358" s="81">
        <f t="shared" ca="1" si="100"/>
        <v>271295.98</v>
      </c>
      <c r="Q358" s="78">
        <v>-700000</v>
      </c>
      <c r="R358" s="78">
        <f t="shared" ca="1" si="101"/>
        <v>271295.98</v>
      </c>
      <c r="S358" s="78">
        <f t="shared" ca="1" si="102"/>
        <v>271295.98</v>
      </c>
      <c r="T358" s="78">
        <f t="shared" ca="1" si="102"/>
        <v>271295.98</v>
      </c>
      <c r="U358" s="78">
        <f t="shared" ca="1" si="102"/>
        <v>271295.98</v>
      </c>
      <c r="V358" s="91">
        <f t="shared" ca="1" si="103"/>
        <v>124020.66759537021</v>
      </c>
      <c r="W358" s="47">
        <f t="shared" ca="1" si="104"/>
        <v>1</v>
      </c>
    </row>
    <row r="359" spans="1:23" x14ac:dyDescent="0.25">
      <c r="A359" s="52">
        <v>338</v>
      </c>
      <c r="B359" s="57">
        <f t="shared" ca="1" si="89"/>
        <v>2760</v>
      </c>
      <c r="C359" s="78">
        <f t="shared" ca="1" si="90"/>
        <v>423</v>
      </c>
      <c r="D359" s="79">
        <f t="shared" ca="1" si="91"/>
        <v>275</v>
      </c>
      <c r="E359" s="81">
        <f t="shared" ca="1" si="92"/>
        <v>94313</v>
      </c>
      <c r="G359" s="88">
        <f t="shared" ca="1" si="93"/>
        <v>1167480</v>
      </c>
      <c r="H359" s="78">
        <f t="shared" ca="1" si="94"/>
        <v>759000</v>
      </c>
      <c r="I359" s="78">
        <f t="shared" ca="1" si="95"/>
        <v>408480</v>
      </c>
      <c r="J359" s="78">
        <f t="shared" ca="1" si="96"/>
        <v>94313</v>
      </c>
      <c r="K359" s="78">
        <v>175000</v>
      </c>
      <c r="L359" s="78">
        <f t="shared" ca="1" si="97"/>
        <v>139167</v>
      </c>
      <c r="M359" s="78">
        <f t="shared" ca="1" si="98"/>
        <v>47316.780000000006</v>
      </c>
      <c r="N359" s="78">
        <f t="shared" ca="1" si="99"/>
        <v>91850.22</v>
      </c>
      <c r="O359" s="81">
        <f t="shared" ca="1" si="100"/>
        <v>266850.21999999997</v>
      </c>
      <c r="Q359" s="78">
        <v>-700000</v>
      </c>
      <c r="R359" s="78">
        <f t="shared" ca="1" si="101"/>
        <v>266850.21999999997</v>
      </c>
      <c r="S359" s="78">
        <f t="shared" ca="1" si="102"/>
        <v>266850.21999999997</v>
      </c>
      <c r="T359" s="78">
        <f t="shared" ca="1" si="102"/>
        <v>266850.21999999997</v>
      </c>
      <c r="U359" s="78">
        <f t="shared" ca="1" si="102"/>
        <v>266850.21999999997</v>
      </c>
      <c r="V359" s="91">
        <f t="shared" ca="1" si="103"/>
        <v>110517.34136411233</v>
      </c>
      <c r="W359" s="47">
        <f t="shared" ca="1" si="104"/>
        <v>1</v>
      </c>
    </row>
    <row r="360" spans="1:23" x14ac:dyDescent="0.25">
      <c r="A360" s="52">
        <v>339</v>
      </c>
      <c r="B360" s="57">
        <f t="shared" ca="1" si="89"/>
        <v>2778</v>
      </c>
      <c r="C360" s="78">
        <f t="shared" ca="1" si="90"/>
        <v>426</v>
      </c>
      <c r="D360" s="79">
        <f t="shared" ca="1" si="91"/>
        <v>279</v>
      </c>
      <c r="E360" s="81">
        <f t="shared" ca="1" si="92"/>
        <v>96517</v>
      </c>
      <c r="G360" s="88">
        <f t="shared" ca="1" si="93"/>
        <v>1183428</v>
      </c>
      <c r="H360" s="78">
        <f t="shared" ca="1" si="94"/>
        <v>775062</v>
      </c>
      <c r="I360" s="78">
        <f t="shared" ca="1" si="95"/>
        <v>408366</v>
      </c>
      <c r="J360" s="78">
        <f t="shared" ca="1" si="96"/>
        <v>96517</v>
      </c>
      <c r="K360" s="78">
        <v>175000</v>
      </c>
      <c r="L360" s="78">
        <f t="shared" ca="1" si="97"/>
        <v>136849</v>
      </c>
      <c r="M360" s="78">
        <f t="shared" ca="1" si="98"/>
        <v>46528.66</v>
      </c>
      <c r="N360" s="78">
        <f t="shared" ca="1" si="99"/>
        <v>90320.34</v>
      </c>
      <c r="O360" s="81">
        <f t="shared" ca="1" si="100"/>
        <v>265320.33999999997</v>
      </c>
      <c r="Q360" s="78">
        <v>-700000</v>
      </c>
      <c r="R360" s="78">
        <f t="shared" ca="1" si="101"/>
        <v>265320.33999999997</v>
      </c>
      <c r="S360" s="78">
        <f t="shared" ca="1" si="102"/>
        <v>265320.33999999997</v>
      </c>
      <c r="T360" s="78">
        <f t="shared" ca="1" si="102"/>
        <v>265320.33999999997</v>
      </c>
      <c r="U360" s="78">
        <f t="shared" ca="1" si="102"/>
        <v>265320.33999999997</v>
      </c>
      <c r="V360" s="91">
        <f t="shared" ca="1" si="103"/>
        <v>105870.56134569552</v>
      </c>
      <c r="W360" s="47">
        <f t="shared" ca="1" si="104"/>
        <v>1</v>
      </c>
    </row>
    <row r="361" spans="1:23" x14ac:dyDescent="0.25">
      <c r="A361" s="52">
        <v>340</v>
      </c>
      <c r="B361" s="57">
        <f t="shared" ca="1" si="89"/>
        <v>2666</v>
      </c>
      <c r="C361" s="78">
        <f t="shared" ca="1" si="90"/>
        <v>437</v>
      </c>
      <c r="D361" s="79">
        <f t="shared" ca="1" si="91"/>
        <v>298</v>
      </c>
      <c r="E361" s="81">
        <f t="shared" ca="1" si="92"/>
        <v>115058</v>
      </c>
      <c r="G361" s="88">
        <f t="shared" ca="1" si="93"/>
        <v>1165042</v>
      </c>
      <c r="H361" s="78">
        <f t="shared" ca="1" si="94"/>
        <v>794468</v>
      </c>
      <c r="I361" s="78">
        <f t="shared" ca="1" si="95"/>
        <v>370574</v>
      </c>
      <c r="J361" s="78">
        <f t="shared" ca="1" si="96"/>
        <v>115058</v>
      </c>
      <c r="K361" s="78">
        <v>175000</v>
      </c>
      <c r="L361" s="78">
        <f t="shared" ca="1" si="97"/>
        <v>80516</v>
      </c>
      <c r="M361" s="78">
        <f t="shared" ca="1" si="98"/>
        <v>27375.440000000002</v>
      </c>
      <c r="N361" s="78">
        <f t="shared" ca="1" si="99"/>
        <v>53140.56</v>
      </c>
      <c r="O361" s="81">
        <f t="shared" ca="1" si="100"/>
        <v>228140.56</v>
      </c>
      <c r="Q361" s="78">
        <v>-700000</v>
      </c>
      <c r="R361" s="78">
        <f t="shared" ca="1" si="101"/>
        <v>228140.56</v>
      </c>
      <c r="S361" s="78">
        <f t="shared" ca="1" si="102"/>
        <v>228140.56</v>
      </c>
      <c r="T361" s="78">
        <f t="shared" ca="1" si="102"/>
        <v>228140.56</v>
      </c>
      <c r="U361" s="78">
        <f t="shared" ca="1" si="102"/>
        <v>228140.56</v>
      </c>
      <c r="V361" s="91">
        <f t="shared" ca="1" si="103"/>
        <v>-7057.4191450178623</v>
      </c>
      <c r="W361" s="47">
        <f t="shared" ca="1" si="104"/>
        <v>0</v>
      </c>
    </row>
    <row r="362" spans="1:23" x14ac:dyDescent="0.25">
      <c r="A362" s="52">
        <v>341</v>
      </c>
      <c r="B362" s="57">
        <f t="shared" ca="1" si="89"/>
        <v>2719</v>
      </c>
      <c r="C362" s="78">
        <f t="shared" ca="1" si="90"/>
        <v>459</v>
      </c>
      <c r="D362" s="79">
        <f t="shared" ca="1" si="91"/>
        <v>298</v>
      </c>
      <c r="E362" s="81">
        <f t="shared" ca="1" si="92"/>
        <v>114824</v>
      </c>
      <c r="G362" s="88">
        <f t="shared" ca="1" si="93"/>
        <v>1248021</v>
      </c>
      <c r="H362" s="78">
        <f t="shared" ca="1" si="94"/>
        <v>810262</v>
      </c>
      <c r="I362" s="78">
        <f t="shared" ca="1" si="95"/>
        <v>437759</v>
      </c>
      <c r="J362" s="78">
        <f t="shared" ca="1" si="96"/>
        <v>114824</v>
      </c>
      <c r="K362" s="78">
        <v>175000</v>
      </c>
      <c r="L362" s="78">
        <f t="shared" ca="1" si="97"/>
        <v>147935</v>
      </c>
      <c r="M362" s="78">
        <f t="shared" ca="1" si="98"/>
        <v>50297.9</v>
      </c>
      <c r="N362" s="78">
        <f t="shared" ca="1" si="99"/>
        <v>97637.1</v>
      </c>
      <c r="O362" s="81">
        <f t="shared" ca="1" si="100"/>
        <v>272637.09999999998</v>
      </c>
      <c r="Q362" s="78">
        <v>-700000</v>
      </c>
      <c r="R362" s="78">
        <f t="shared" ca="1" si="101"/>
        <v>272637.09999999998</v>
      </c>
      <c r="S362" s="78">
        <f t="shared" ca="1" si="102"/>
        <v>272637.09999999998</v>
      </c>
      <c r="T362" s="78">
        <f t="shared" ca="1" si="102"/>
        <v>272637.09999999998</v>
      </c>
      <c r="U362" s="78">
        <f t="shared" ca="1" si="102"/>
        <v>272637.09999999998</v>
      </c>
      <c r="V362" s="91">
        <f t="shared" ca="1" si="103"/>
        <v>128094.11755111779</v>
      </c>
      <c r="W362" s="47">
        <f t="shared" ca="1" si="104"/>
        <v>1</v>
      </c>
    </row>
    <row r="363" spans="1:23" x14ac:dyDescent="0.25">
      <c r="A363" s="52">
        <v>342</v>
      </c>
      <c r="B363" s="57">
        <f t="shared" ca="1" si="89"/>
        <v>2729</v>
      </c>
      <c r="C363" s="78">
        <f t="shared" ca="1" si="90"/>
        <v>470</v>
      </c>
      <c r="D363" s="79">
        <f t="shared" ca="1" si="91"/>
        <v>281</v>
      </c>
      <c r="E363" s="81">
        <f t="shared" ca="1" si="92"/>
        <v>99727</v>
      </c>
      <c r="G363" s="88">
        <f t="shared" ca="1" si="93"/>
        <v>1282630</v>
      </c>
      <c r="H363" s="78">
        <f t="shared" ca="1" si="94"/>
        <v>766849</v>
      </c>
      <c r="I363" s="78">
        <f t="shared" ca="1" si="95"/>
        <v>515781</v>
      </c>
      <c r="J363" s="78">
        <f t="shared" ca="1" si="96"/>
        <v>99727</v>
      </c>
      <c r="K363" s="78">
        <v>175000</v>
      </c>
      <c r="L363" s="78">
        <f t="shared" ca="1" si="97"/>
        <v>241054</v>
      </c>
      <c r="M363" s="78">
        <f t="shared" ca="1" si="98"/>
        <v>81958.36</v>
      </c>
      <c r="N363" s="78">
        <f t="shared" ca="1" si="99"/>
        <v>159095.64000000001</v>
      </c>
      <c r="O363" s="81">
        <f t="shared" ca="1" si="100"/>
        <v>334095.64</v>
      </c>
      <c r="Q363" s="78">
        <v>-700000</v>
      </c>
      <c r="R363" s="78">
        <f t="shared" ca="1" si="101"/>
        <v>334095.64</v>
      </c>
      <c r="S363" s="78">
        <f t="shared" ca="1" si="102"/>
        <v>334095.64</v>
      </c>
      <c r="T363" s="78">
        <f t="shared" ca="1" si="102"/>
        <v>334095.64</v>
      </c>
      <c r="U363" s="78">
        <f t="shared" ca="1" si="102"/>
        <v>334095.64</v>
      </c>
      <c r="V363" s="91">
        <f t="shared" ca="1" si="103"/>
        <v>314765.17386473063</v>
      </c>
      <c r="W363" s="47">
        <f t="shared" ca="1" si="104"/>
        <v>1</v>
      </c>
    </row>
    <row r="364" spans="1:23" x14ac:dyDescent="0.25">
      <c r="A364" s="52">
        <v>343</v>
      </c>
      <c r="B364" s="57">
        <f t="shared" ca="1" si="89"/>
        <v>2230</v>
      </c>
      <c r="C364" s="78">
        <f t="shared" ca="1" si="90"/>
        <v>438</v>
      </c>
      <c r="D364" s="79">
        <f t="shared" ca="1" si="91"/>
        <v>290</v>
      </c>
      <c r="E364" s="81">
        <f t="shared" ca="1" si="92"/>
        <v>93396</v>
      </c>
      <c r="G364" s="88">
        <f t="shared" ca="1" si="93"/>
        <v>976740</v>
      </c>
      <c r="H364" s="78">
        <f t="shared" ca="1" si="94"/>
        <v>646700</v>
      </c>
      <c r="I364" s="78">
        <f t="shared" ca="1" si="95"/>
        <v>330040</v>
      </c>
      <c r="J364" s="78">
        <f t="shared" ca="1" si="96"/>
        <v>93396</v>
      </c>
      <c r="K364" s="78">
        <v>175000</v>
      </c>
      <c r="L364" s="78">
        <f t="shared" ca="1" si="97"/>
        <v>61644</v>
      </c>
      <c r="M364" s="78">
        <f t="shared" ca="1" si="98"/>
        <v>20958.960000000003</v>
      </c>
      <c r="N364" s="78">
        <f t="shared" ca="1" si="99"/>
        <v>40685.039999999994</v>
      </c>
      <c r="O364" s="81">
        <f t="shared" ca="1" si="100"/>
        <v>215685.03999999998</v>
      </c>
      <c r="Q364" s="78">
        <v>-700000</v>
      </c>
      <c r="R364" s="78">
        <f t="shared" ca="1" si="101"/>
        <v>215685.03999999998</v>
      </c>
      <c r="S364" s="78">
        <f t="shared" ca="1" si="102"/>
        <v>215685.03999999998</v>
      </c>
      <c r="T364" s="78">
        <f t="shared" ca="1" si="102"/>
        <v>215685.03999999998</v>
      </c>
      <c r="U364" s="78">
        <f t="shared" ca="1" si="102"/>
        <v>215685.03999999998</v>
      </c>
      <c r="V364" s="91">
        <f t="shared" ca="1" si="103"/>
        <v>-44889.184678909951</v>
      </c>
      <c r="W364" s="47">
        <f t="shared" ca="1" si="104"/>
        <v>0</v>
      </c>
    </row>
    <row r="365" spans="1:23" x14ac:dyDescent="0.25">
      <c r="A365" s="52">
        <v>344</v>
      </c>
      <c r="B365" s="57">
        <f t="shared" ca="1" si="89"/>
        <v>2795</v>
      </c>
      <c r="C365" s="78">
        <f t="shared" ca="1" si="90"/>
        <v>427</v>
      </c>
      <c r="D365" s="79">
        <f t="shared" ca="1" si="91"/>
        <v>275</v>
      </c>
      <c r="E365" s="81">
        <f t="shared" ca="1" si="92"/>
        <v>113634</v>
      </c>
      <c r="G365" s="88">
        <f t="shared" ca="1" si="93"/>
        <v>1193465</v>
      </c>
      <c r="H365" s="78">
        <f t="shared" ca="1" si="94"/>
        <v>768625</v>
      </c>
      <c r="I365" s="78">
        <f t="shared" ca="1" si="95"/>
        <v>424840</v>
      </c>
      <c r="J365" s="78">
        <f t="shared" ca="1" si="96"/>
        <v>113634</v>
      </c>
      <c r="K365" s="78">
        <v>175000</v>
      </c>
      <c r="L365" s="78">
        <f t="shared" ca="1" si="97"/>
        <v>136206</v>
      </c>
      <c r="M365" s="78">
        <f t="shared" ca="1" si="98"/>
        <v>46310.04</v>
      </c>
      <c r="N365" s="78">
        <f t="shared" ca="1" si="99"/>
        <v>89895.959999999992</v>
      </c>
      <c r="O365" s="81">
        <f t="shared" ca="1" si="100"/>
        <v>264895.95999999996</v>
      </c>
      <c r="Q365" s="78">
        <v>-700000</v>
      </c>
      <c r="R365" s="78">
        <f t="shared" ca="1" si="101"/>
        <v>264895.95999999996</v>
      </c>
      <c r="S365" s="78">
        <f t="shared" ca="1" si="102"/>
        <v>264895.95999999996</v>
      </c>
      <c r="T365" s="78">
        <f t="shared" ca="1" si="102"/>
        <v>264895.95999999996</v>
      </c>
      <c r="U365" s="78">
        <f t="shared" ca="1" si="102"/>
        <v>264895.95999999996</v>
      </c>
      <c r="V365" s="91">
        <f t="shared" ca="1" si="103"/>
        <v>104581.57102997426</v>
      </c>
      <c r="W365" s="47">
        <f t="shared" ca="1" si="104"/>
        <v>1</v>
      </c>
    </row>
    <row r="366" spans="1:23" x14ac:dyDescent="0.25">
      <c r="A366" s="52">
        <v>345</v>
      </c>
      <c r="B366" s="57">
        <f t="shared" ca="1" si="89"/>
        <v>3147</v>
      </c>
      <c r="C366" s="78">
        <f t="shared" ca="1" si="90"/>
        <v>418</v>
      </c>
      <c r="D366" s="79">
        <f t="shared" ca="1" si="91"/>
        <v>278</v>
      </c>
      <c r="E366" s="81">
        <f t="shared" ca="1" si="92"/>
        <v>99237</v>
      </c>
      <c r="G366" s="88">
        <f t="shared" ca="1" si="93"/>
        <v>1315446</v>
      </c>
      <c r="H366" s="78">
        <f t="shared" ca="1" si="94"/>
        <v>874866</v>
      </c>
      <c r="I366" s="78">
        <f t="shared" ca="1" si="95"/>
        <v>440580</v>
      </c>
      <c r="J366" s="78">
        <f t="shared" ca="1" si="96"/>
        <v>99237</v>
      </c>
      <c r="K366" s="78">
        <v>175000</v>
      </c>
      <c r="L366" s="78">
        <f t="shared" ca="1" si="97"/>
        <v>166343</v>
      </c>
      <c r="M366" s="78">
        <f t="shared" ca="1" si="98"/>
        <v>56556.62</v>
      </c>
      <c r="N366" s="78">
        <f t="shared" ca="1" si="99"/>
        <v>109786.38</v>
      </c>
      <c r="O366" s="81">
        <f t="shared" ca="1" si="100"/>
        <v>284786.38</v>
      </c>
      <c r="Q366" s="78">
        <v>-700000</v>
      </c>
      <c r="R366" s="78">
        <f t="shared" ca="1" si="101"/>
        <v>284786.38</v>
      </c>
      <c r="S366" s="78">
        <f t="shared" ca="1" si="102"/>
        <v>284786.38</v>
      </c>
      <c r="T366" s="78">
        <f t="shared" ca="1" si="102"/>
        <v>284786.38</v>
      </c>
      <c r="U366" s="78">
        <f t="shared" ca="1" si="102"/>
        <v>284786.38</v>
      </c>
      <c r="V366" s="91">
        <f t="shared" ca="1" si="103"/>
        <v>164995.7252210991</v>
      </c>
      <c r="W366" s="47">
        <f t="shared" ca="1" si="104"/>
        <v>1</v>
      </c>
    </row>
    <row r="367" spans="1:23" x14ac:dyDescent="0.25">
      <c r="A367" s="52">
        <v>346</v>
      </c>
      <c r="B367" s="57">
        <f t="shared" ca="1" si="89"/>
        <v>2813</v>
      </c>
      <c r="C367" s="78">
        <f t="shared" ca="1" si="90"/>
        <v>454</v>
      </c>
      <c r="D367" s="79">
        <f t="shared" ca="1" si="91"/>
        <v>289</v>
      </c>
      <c r="E367" s="81">
        <f t="shared" ca="1" si="92"/>
        <v>115054</v>
      </c>
      <c r="G367" s="88">
        <f t="shared" ca="1" si="93"/>
        <v>1277102</v>
      </c>
      <c r="H367" s="78">
        <f t="shared" ca="1" si="94"/>
        <v>812957</v>
      </c>
      <c r="I367" s="78">
        <f t="shared" ca="1" si="95"/>
        <v>464145</v>
      </c>
      <c r="J367" s="78">
        <f t="shared" ca="1" si="96"/>
        <v>115054</v>
      </c>
      <c r="K367" s="78">
        <v>175000</v>
      </c>
      <c r="L367" s="78">
        <f t="shared" ca="1" si="97"/>
        <v>174091</v>
      </c>
      <c r="M367" s="78">
        <f t="shared" ca="1" si="98"/>
        <v>59190.94</v>
      </c>
      <c r="N367" s="78">
        <f t="shared" ca="1" si="99"/>
        <v>114900.06</v>
      </c>
      <c r="O367" s="81">
        <f t="shared" ca="1" si="100"/>
        <v>289900.06</v>
      </c>
      <c r="Q367" s="78">
        <v>-700000</v>
      </c>
      <c r="R367" s="78">
        <f t="shared" ca="1" si="101"/>
        <v>289900.06</v>
      </c>
      <c r="S367" s="78">
        <f t="shared" ca="1" si="102"/>
        <v>289900.06</v>
      </c>
      <c r="T367" s="78">
        <f t="shared" ca="1" si="102"/>
        <v>289900.06</v>
      </c>
      <c r="U367" s="78">
        <f t="shared" ca="1" si="102"/>
        <v>289900.06</v>
      </c>
      <c r="V367" s="91">
        <f t="shared" ca="1" si="103"/>
        <v>180527.75782795565</v>
      </c>
      <c r="W367" s="47">
        <f t="shared" ca="1" si="104"/>
        <v>1</v>
      </c>
    </row>
    <row r="368" spans="1:23" x14ac:dyDescent="0.25">
      <c r="A368" s="52">
        <v>347</v>
      </c>
      <c r="B368" s="57">
        <f t="shared" ca="1" si="89"/>
        <v>2585</v>
      </c>
      <c r="C368" s="78">
        <f t="shared" ca="1" si="90"/>
        <v>412</v>
      </c>
      <c r="D368" s="79">
        <f t="shared" ca="1" si="91"/>
        <v>289</v>
      </c>
      <c r="E368" s="81">
        <f t="shared" ca="1" si="92"/>
        <v>96377</v>
      </c>
      <c r="G368" s="88">
        <f t="shared" ca="1" si="93"/>
        <v>1065020</v>
      </c>
      <c r="H368" s="78">
        <f t="shared" ca="1" si="94"/>
        <v>747065</v>
      </c>
      <c r="I368" s="78">
        <f t="shared" ca="1" si="95"/>
        <v>317955</v>
      </c>
      <c r="J368" s="78">
        <f t="shared" ca="1" si="96"/>
        <v>96377</v>
      </c>
      <c r="K368" s="78">
        <v>175000</v>
      </c>
      <c r="L368" s="78">
        <f t="shared" ca="1" si="97"/>
        <v>46578</v>
      </c>
      <c r="M368" s="78">
        <f t="shared" ca="1" si="98"/>
        <v>15836.52</v>
      </c>
      <c r="N368" s="78">
        <f t="shared" ca="1" si="99"/>
        <v>30741.48</v>
      </c>
      <c r="O368" s="81">
        <f t="shared" ca="1" si="100"/>
        <v>205741.48</v>
      </c>
      <c r="Q368" s="78">
        <v>-700000</v>
      </c>
      <c r="R368" s="78">
        <f t="shared" ca="1" si="101"/>
        <v>205741.48</v>
      </c>
      <c r="S368" s="78">
        <f t="shared" ca="1" si="102"/>
        <v>205741.48</v>
      </c>
      <c r="T368" s="78">
        <f t="shared" ca="1" si="102"/>
        <v>205741.48</v>
      </c>
      <c r="U368" s="78">
        <f t="shared" ca="1" si="102"/>
        <v>205741.48</v>
      </c>
      <c r="V368" s="91">
        <f t="shared" ca="1" si="103"/>
        <v>-75091.250148050371</v>
      </c>
      <c r="W368" s="47">
        <f t="shared" ca="1" si="104"/>
        <v>0</v>
      </c>
    </row>
    <row r="369" spans="1:23" x14ac:dyDescent="0.25">
      <c r="A369" s="52">
        <v>348</v>
      </c>
      <c r="B369" s="57">
        <f t="shared" ca="1" si="89"/>
        <v>3119</v>
      </c>
      <c r="C369" s="78">
        <f t="shared" ca="1" si="90"/>
        <v>437</v>
      </c>
      <c r="D369" s="79">
        <f t="shared" ca="1" si="91"/>
        <v>272</v>
      </c>
      <c r="E369" s="81">
        <f t="shared" ca="1" si="92"/>
        <v>103539</v>
      </c>
      <c r="G369" s="88">
        <f t="shared" ca="1" si="93"/>
        <v>1363003</v>
      </c>
      <c r="H369" s="78">
        <f t="shared" ca="1" si="94"/>
        <v>848368</v>
      </c>
      <c r="I369" s="78">
        <f t="shared" ca="1" si="95"/>
        <v>514635</v>
      </c>
      <c r="J369" s="78">
        <f t="shared" ca="1" si="96"/>
        <v>103539</v>
      </c>
      <c r="K369" s="78">
        <v>175000</v>
      </c>
      <c r="L369" s="78">
        <f t="shared" ca="1" si="97"/>
        <v>236096</v>
      </c>
      <c r="M369" s="78">
        <f t="shared" ca="1" si="98"/>
        <v>80272.639999999999</v>
      </c>
      <c r="N369" s="78">
        <f t="shared" ca="1" si="99"/>
        <v>155823.35999999999</v>
      </c>
      <c r="O369" s="81">
        <f t="shared" ca="1" si="100"/>
        <v>330823.36</v>
      </c>
      <c r="Q369" s="78">
        <v>-700000</v>
      </c>
      <c r="R369" s="78">
        <f t="shared" ca="1" si="101"/>
        <v>330823.36</v>
      </c>
      <c r="S369" s="78">
        <f t="shared" ca="1" si="102"/>
        <v>330823.36</v>
      </c>
      <c r="T369" s="78">
        <f t="shared" ca="1" si="102"/>
        <v>330823.36</v>
      </c>
      <c r="U369" s="78">
        <f t="shared" ca="1" si="102"/>
        <v>330823.36</v>
      </c>
      <c r="V369" s="91">
        <f t="shared" ca="1" si="103"/>
        <v>304826.11634475191</v>
      </c>
      <c r="W369" s="47">
        <f t="shared" ca="1" si="104"/>
        <v>1</v>
      </c>
    </row>
    <row r="370" spans="1:23" x14ac:dyDescent="0.25">
      <c r="A370" s="52">
        <v>349</v>
      </c>
      <c r="B370" s="57">
        <f t="shared" ca="1" si="89"/>
        <v>3042</v>
      </c>
      <c r="C370" s="78">
        <f t="shared" ca="1" si="90"/>
        <v>415</v>
      </c>
      <c r="D370" s="79">
        <f t="shared" ca="1" si="91"/>
        <v>276</v>
      </c>
      <c r="E370" s="81">
        <f t="shared" ca="1" si="92"/>
        <v>94894</v>
      </c>
      <c r="G370" s="88">
        <f t="shared" ca="1" si="93"/>
        <v>1262430</v>
      </c>
      <c r="H370" s="78">
        <f t="shared" ca="1" si="94"/>
        <v>839592</v>
      </c>
      <c r="I370" s="78">
        <f t="shared" ca="1" si="95"/>
        <v>422838</v>
      </c>
      <c r="J370" s="78">
        <f t="shared" ca="1" si="96"/>
        <v>94894</v>
      </c>
      <c r="K370" s="78">
        <v>175000</v>
      </c>
      <c r="L370" s="78">
        <f t="shared" ca="1" si="97"/>
        <v>152944</v>
      </c>
      <c r="M370" s="78">
        <f t="shared" ca="1" si="98"/>
        <v>52000.960000000006</v>
      </c>
      <c r="N370" s="78">
        <f t="shared" ca="1" si="99"/>
        <v>100943.03999999999</v>
      </c>
      <c r="O370" s="81">
        <f t="shared" ca="1" si="100"/>
        <v>275943.03999999998</v>
      </c>
      <c r="Q370" s="78">
        <v>-700000</v>
      </c>
      <c r="R370" s="78">
        <f t="shared" ca="1" si="101"/>
        <v>275943.03999999998</v>
      </c>
      <c r="S370" s="78">
        <f t="shared" ca="1" si="102"/>
        <v>275943.03999999998</v>
      </c>
      <c r="T370" s="78">
        <f t="shared" ca="1" si="102"/>
        <v>275943.03999999998</v>
      </c>
      <c r="U370" s="78">
        <f t="shared" ca="1" si="102"/>
        <v>275943.03999999998</v>
      </c>
      <c r="V370" s="91">
        <f t="shared" ca="1" si="103"/>
        <v>138135.41225010389</v>
      </c>
      <c r="W370" s="47">
        <f t="shared" ca="1" si="104"/>
        <v>1</v>
      </c>
    </row>
    <row r="371" spans="1:23" x14ac:dyDescent="0.25">
      <c r="A371" s="52">
        <v>350</v>
      </c>
      <c r="B371" s="57">
        <f t="shared" ca="1" si="89"/>
        <v>2980</v>
      </c>
      <c r="C371" s="78">
        <f t="shared" ca="1" si="90"/>
        <v>410</v>
      </c>
      <c r="D371" s="79">
        <f t="shared" ca="1" si="91"/>
        <v>279</v>
      </c>
      <c r="E371" s="81">
        <f t="shared" ca="1" si="92"/>
        <v>105951</v>
      </c>
      <c r="G371" s="88">
        <f t="shared" ca="1" si="93"/>
        <v>1221800</v>
      </c>
      <c r="H371" s="78">
        <f t="shared" ca="1" si="94"/>
        <v>831420</v>
      </c>
      <c r="I371" s="78">
        <f t="shared" ca="1" si="95"/>
        <v>390380</v>
      </c>
      <c r="J371" s="78">
        <f t="shared" ca="1" si="96"/>
        <v>105951</v>
      </c>
      <c r="K371" s="78">
        <v>175000</v>
      </c>
      <c r="L371" s="78">
        <f t="shared" ca="1" si="97"/>
        <v>109429</v>
      </c>
      <c r="M371" s="78">
        <f t="shared" ca="1" si="98"/>
        <v>37205.86</v>
      </c>
      <c r="N371" s="78">
        <f t="shared" ca="1" si="99"/>
        <v>72223.14</v>
      </c>
      <c r="O371" s="81">
        <f t="shared" ca="1" si="100"/>
        <v>247223.14</v>
      </c>
      <c r="Q371" s="78">
        <v>-700000</v>
      </c>
      <c r="R371" s="78">
        <f t="shared" ca="1" si="101"/>
        <v>247223.14</v>
      </c>
      <c r="S371" s="78">
        <f t="shared" ca="1" si="102"/>
        <v>247223.14</v>
      </c>
      <c r="T371" s="78">
        <f t="shared" ca="1" si="102"/>
        <v>247223.14</v>
      </c>
      <c r="U371" s="78">
        <f t="shared" ca="1" si="102"/>
        <v>247223.14</v>
      </c>
      <c r="V371" s="91">
        <f t="shared" ca="1" si="103"/>
        <v>50903.042749928311</v>
      </c>
      <c r="W371" s="47">
        <f t="shared" ca="1" si="104"/>
        <v>1</v>
      </c>
    </row>
    <row r="372" spans="1:23" x14ac:dyDescent="0.25">
      <c r="A372" s="52">
        <v>351</v>
      </c>
      <c r="B372" s="57">
        <f t="shared" ca="1" si="89"/>
        <v>2604</v>
      </c>
      <c r="C372" s="78">
        <f t="shared" ca="1" si="90"/>
        <v>422</v>
      </c>
      <c r="D372" s="79">
        <f t="shared" ca="1" si="91"/>
        <v>289</v>
      </c>
      <c r="E372" s="81">
        <f t="shared" ca="1" si="92"/>
        <v>99005</v>
      </c>
      <c r="G372" s="88">
        <f t="shared" ca="1" si="93"/>
        <v>1098888</v>
      </c>
      <c r="H372" s="78">
        <f t="shared" ca="1" si="94"/>
        <v>752556</v>
      </c>
      <c r="I372" s="78">
        <f t="shared" ca="1" si="95"/>
        <v>346332</v>
      </c>
      <c r="J372" s="78">
        <f t="shared" ca="1" si="96"/>
        <v>99005</v>
      </c>
      <c r="K372" s="78">
        <v>175000</v>
      </c>
      <c r="L372" s="78">
        <f t="shared" ca="1" si="97"/>
        <v>72327</v>
      </c>
      <c r="M372" s="78">
        <f t="shared" ca="1" si="98"/>
        <v>24591.18</v>
      </c>
      <c r="N372" s="78">
        <f t="shared" ca="1" si="99"/>
        <v>47735.82</v>
      </c>
      <c r="O372" s="81">
        <f t="shared" ca="1" si="100"/>
        <v>222735.82</v>
      </c>
      <c r="Q372" s="78">
        <v>-700000</v>
      </c>
      <c r="R372" s="78">
        <f t="shared" ca="1" si="101"/>
        <v>222735.82</v>
      </c>
      <c r="S372" s="78">
        <f t="shared" ca="1" si="102"/>
        <v>222735.82</v>
      </c>
      <c r="T372" s="78">
        <f t="shared" ca="1" si="102"/>
        <v>222735.82</v>
      </c>
      <c r="U372" s="78">
        <f t="shared" ca="1" si="102"/>
        <v>222735.82</v>
      </c>
      <c r="V372" s="91">
        <f t="shared" ca="1" si="103"/>
        <v>-23473.502652703435</v>
      </c>
      <c r="W372" s="47">
        <f t="shared" ca="1" si="104"/>
        <v>0</v>
      </c>
    </row>
    <row r="373" spans="1:23" x14ac:dyDescent="0.25">
      <c r="A373" s="52">
        <v>352</v>
      </c>
      <c r="B373" s="57">
        <f t="shared" ca="1" si="89"/>
        <v>2717</v>
      </c>
      <c r="C373" s="78">
        <f t="shared" ca="1" si="90"/>
        <v>461</v>
      </c>
      <c r="D373" s="79">
        <f t="shared" ca="1" si="91"/>
        <v>290</v>
      </c>
      <c r="E373" s="81">
        <f t="shared" ca="1" si="92"/>
        <v>90625</v>
      </c>
      <c r="G373" s="88">
        <f t="shared" ca="1" si="93"/>
        <v>1252537</v>
      </c>
      <c r="H373" s="78">
        <f t="shared" ca="1" si="94"/>
        <v>787930</v>
      </c>
      <c r="I373" s="78">
        <f t="shared" ca="1" si="95"/>
        <v>464607</v>
      </c>
      <c r="J373" s="78">
        <f t="shared" ca="1" si="96"/>
        <v>90625</v>
      </c>
      <c r="K373" s="78">
        <v>175000</v>
      </c>
      <c r="L373" s="78">
        <f t="shared" ca="1" si="97"/>
        <v>198982</v>
      </c>
      <c r="M373" s="78">
        <f t="shared" ca="1" si="98"/>
        <v>67653.88</v>
      </c>
      <c r="N373" s="78">
        <f t="shared" ca="1" si="99"/>
        <v>131328.12</v>
      </c>
      <c r="O373" s="81">
        <f t="shared" ca="1" si="100"/>
        <v>306328.12</v>
      </c>
      <c r="Q373" s="78">
        <v>-700000</v>
      </c>
      <c r="R373" s="78">
        <f t="shared" ca="1" si="101"/>
        <v>306328.12</v>
      </c>
      <c r="S373" s="78">
        <f t="shared" ca="1" si="102"/>
        <v>306328.12</v>
      </c>
      <c r="T373" s="78">
        <f t="shared" ca="1" si="102"/>
        <v>306328.12</v>
      </c>
      <c r="U373" s="78">
        <f t="shared" ca="1" si="102"/>
        <v>306328.12</v>
      </c>
      <c r="V373" s="91">
        <f t="shared" ca="1" si="103"/>
        <v>230425.51513529499</v>
      </c>
      <c r="W373" s="47">
        <f t="shared" ca="1" si="104"/>
        <v>1</v>
      </c>
    </row>
    <row r="374" spans="1:23" x14ac:dyDescent="0.25">
      <c r="A374" s="52">
        <v>353</v>
      </c>
      <c r="B374" s="57">
        <f t="shared" ca="1" si="89"/>
        <v>2888</v>
      </c>
      <c r="C374" s="78">
        <f t="shared" ca="1" si="90"/>
        <v>459</v>
      </c>
      <c r="D374" s="79">
        <f t="shared" ca="1" si="91"/>
        <v>293</v>
      </c>
      <c r="E374" s="81">
        <f t="shared" ca="1" si="92"/>
        <v>108933</v>
      </c>
      <c r="G374" s="88">
        <f t="shared" ca="1" si="93"/>
        <v>1325592</v>
      </c>
      <c r="H374" s="78">
        <f t="shared" ca="1" si="94"/>
        <v>846184</v>
      </c>
      <c r="I374" s="78">
        <f t="shared" ca="1" si="95"/>
        <v>479408</v>
      </c>
      <c r="J374" s="78">
        <f t="shared" ca="1" si="96"/>
        <v>108933</v>
      </c>
      <c r="K374" s="78">
        <v>175000</v>
      </c>
      <c r="L374" s="78">
        <f t="shared" ca="1" si="97"/>
        <v>195475</v>
      </c>
      <c r="M374" s="78">
        <f t="shared" ca="1" si="98"/>
        <v>66461.5</v>
      </c>
      <c r="N374" s="78">
        <f t="shared" ca="1" si="99"/>
        <v>129013.5</v>
      </c>
      <c r="O374" s="81">
        <f t="shared" ca="1" si="100"/>
        <v>304013.5</v>
      </c>
      <c r="Q374" s="78">
        <v>-700000</v>
      </c>
      <c r="R374" s="78">
        <f t="shared" ca="1" si="101"/>
        <v>304013.5</v>
      </c>
      <c r="S374" s="78">
        <f t="shared" ca="1" si="102"/>
        <v>304013.5</v>
      </c>
      <c r="T374" s="78">
        <f t="shared" ca="1" si="102"/>
        <v>304013.5</v>
      </c>
      <c r="U374" s="78">
        <f t="shared" ca="1" si="102"/>
        <v>304013.5</v>
      </c>
      <c r="V374" s="91">
        <f t="shared" ca="1" si="103"/>
        <v>223395.20559060655</v>
      </c>
      <c r="W374" s="47">
        <f t="shared" ca="1" si="104"/>
        <v>1</v>
      </c>
    </row>
    <row r="375" spans="1:23" x14ac:dyDescent="0.25">
      <c r="A375" s="52">
        <v>354</v>
      </c>
      <c r="B375" s="57">
        <f t="shared" ca="1" si="89"/>
        <v>3118</v>
      </c>
      <c r="C375" s="78">
        <f t="shared" ca="1" si="90"/>
        <v>410</v>
      </c>
      <c r="D375" s="79">
        <f t="shared" ca="1" si="91"/>
        <v>271</v>
      </c>
      <c r="E375" s="81">
        <f t="shared" ca="1" si="92"/>
        <v>98229</v>
      </c>
      <c r="G375" s="88">
        <f t="shared" ca="1" si="93"/>
        <v>1278380</v>
      </c>
      <c r="H375" s="78">
        <f t="shared" ca="1" si="94"/>
        <v>844978</v>
      </c>
      <c r="I375" s="78">
        <f t="shared" ca="1" si="95"/>
        <v>433402</v>
      </c>
      <c r="J375" s="78">
        <f t="shared" ca="1" si="96"/>
        <v>98229</v>
      </c>
      <c r="K375" s="78">
        <v>175000</v>
      </c>
      <c r="L375" s="78">
        <f t="shared" ca="1" si="97"/>
        <v>160173</v>
      </c>
      <c r="M375" s="78">
        <f t="shared" ca="1" si="98"/>
        <v>54458.820000000007</v>
      </c>
      <c r="N375" s="78">
        <f t="shared" ca="1" si="99"/>
        <v>105714.18</v>
      </c>
      <c r="O375" s="81">
        <f t="shared" ca="1" si="100"/>
        <v>280714.18</v>
      </c>
      <c r="Q375" s="78">
        <v>-700000</v>
      </c>
      <c r="R375" s="78">
        <f t="shared" ca="1" si="101"/>
        <v>280714.18</v>
      </c>
      <c r="S375" s="78">
        <f t="shared" ca="1" si="102"/>
        <v>280714.18</v>
      </c>
      <c r="T375" s="78">
        <f t="shared" ca="1" si="102"/>
        <v>280714.18</v>
      </c>
      <c r="U375" s="78">
        <f t="shared" ca="1" si="102"/>
        <v>280714.18</v>
      </c>
      <c r="V375" s="91">
        <f t="shared" ca="1" si="103"/>
        <v>152627.031211767</v>
      </c>
      <c r="W375" s="47">
        <f t="shared" ca="1" si="104"/>
        <v>1</v>
      </c>
    </row>
    <row r="376" spans="1:23" x14ac:dyDescent="0.25">
      <c r="A376" s="52">
        <v>355</v>
      </c>
      <c r="B376" s="57">
        <f t="shared" ca="1" si="89"/>
        <v>2990</v>
      </c>
      <c r="C376" s="78">
        <f t="shared" ca="1" si="90"/>
        <v>456</v>
      </c>
      <c r="D376" s="79">
        <f t="shared" ca="1" si="91"/>
        <v>288</v>
      </c>
      <c r="E376" s="81">
        <f t="shared" ca="1" si="92"/>
        <v>106579</v>
      </c>
      <c r="G376" s="88">
        <f t="shared" ca="1" si="93"/>
        <v>1363440</v>
      </c>
      <c r="H376" s="78">
        <f t="shared" ca="1" si="94"/>
        <v>861120</v>
      </c>
      <c r="I376" s="78">
        <f t="shared" ca="1" si="95"/>
        <v>502320</v>
      </c>
      <c r="J376" s="78">
        <f t="shared" ca="1" si="96"/>
        <v>106579</v>
      </c>
      <c r="K376" s="78">
        <v>175000</v>
      </c>
      <c r="L376" s="78">
        <f t="shared" ca="1" si="97"/>
        <v>220741</v>
      </c>
      <c r="M376" s="78">
        <f t="shared" ca="1" si="98"/>
        <v>75051.94</v>
      </c>
      <c r="N376" s="78">
        <f t="shared" ca="1" si="99"/>
        <v>145689.06</v>
      </c>
      <c r="O376" s="81">
        <f t="shared" ca="1" si="100"/>
        <v>320689.06</v>
      </c>
      <c r="Q376" s="78">
        <v>-700000</v>
      </c>
      <c r="R376" s="78">
        <f t="shared" ca="1" si="101"/>
        <v>320689.06</v>
      </c>
      <c r="S376" s="78">
        <f t="shared" ca="1" si="102"/>
        <v>320689.06</v>
      </c>
      <c r="T376" s="78">
        <f t="shared" ca="1" si="102"/>
        <v>320689.06</v>
      </c>
      <c r="U376" s="78">
        <f t="shared" ca="1" si="102"/>
        <v>320689.06</v>
      </c>
      <c r="V376" s="91">
        <f t="shared" ca="1" si="103"/>
        <v>274044.70686123602</v>
      </c>
      <c r="W376" s="47">
        <f t="shared" ca="1" si="104"/>
        <v>1</v>
      </c>
    </row>
    <row r="377" spans="1:23" x14ac:dyDescent="0.25">
      <c r="A377" s="52">
        <v>356</v>
      </c>
      <c r="B377" s="57">
        <f t="shared" ca="1" si="89"/>
        <v>2874</v>
      </c>
      <c r="C377" s="78">
        <f t="shared" ca="1" si="90"/>
        <v>457</v>
      </c>
      <c r="D377" s="79">
        <f t="shared" ca="1" si="91"/>
        <v>282</v>
      </c>
      <c r="E377" s="81">
        <f t="shared" ca="1" si="92"/>
        <v>116176</v>
      </c>
      <c r="G377" s="88">
        <f t="shared" ca="1" si="93"/>
        <v>1313418</v>
      </c>
      <c r="H377" s="78">
        <f t="shared" ca="1" si="94"/>
        <v>810468</v>
      </c>
      <c r="I377" s="78">
        <f t="shared" ca="1" si="95"/>
        <v>502950</v>
      </c>
      <c r="J377" s="78">
        <f t="shared" ca="1" si="96"/>
        <v>116176</v>
      </c>
      <c r="K377" s="78">
        <v>175000</v>
      </c>
      <c r="L377" s="78">
        <f t="shared" ca="1" si="97"/>
        <v>211774</v>
      </c>
      <c r="M377" s="78">
        <f t="shared" ca="1" si="98"/>
        <v>72003.16</v>
      </c>
      <c r="N377" s="78">
        <f t="shared" ca="1" si="99"/>
        <v>139770.84</v>
      </c>
      <c r="O377" s="81">
        <f t="shared" ca="1" si="100"/>
        <v>314770.83999999997</v>
      </c>
      <c r="Q377" s="78">
        <v>-700000</v>
      </c>
      <c r="R377" s="78">
        <f t="shared" ca="1" si="101"/>
        <v>314770.83999999997</v>
      </c>
      <c r="S377" s="78">
        <f t="shared" ca="1" si="102"/>
        <v>314770.83999999997</v>
      </c>
      <c r="T377" s="78">
        <f t="shared" ca="1" si="102"/>
        <v>314770.83999999997</v>
      </c>
      <c r="U377" s="78">
        <f t="shared" ca="1" si="102"/>
        <v>314770.83999999997</v>
      </c>
      <c r="V377" s="91">
        <f t="shared" ca="1" si="103"/>
        <v>256069.00521104457</v>
      </c>
      <c r="W377" s="47">
        <f t="shared" ca="1" si="104"/>
        <v>1</v>
      </c>
    </row>
    <row r="378" spans="1:23" x14ac:dyDescent="0.25">
      <c r="A378" s="52">
        <v>357</v>
      </c>
      <c r="B378" s="57">
        <f t="shared" ca="1" si="89"/>
        <v>3086</v>
      </c>
      <c r="C378" s="78">
        <f t="shared" ca="1" si="90"/>
        <v>429</v>
      </c>
      <c r="D378" s="79">
        <f t="shared" ca="1" si="91"/>
        <v>291</v>
      </c>
      <c r="E378" s="81">
        <f t="shared" ca="1" si="92"/>
        <v>90660</v>
      </c>
      <c r="G378" s="88">
        <f t="shared" ca="1" si="93"/>
        <v>1323894</v>
      </c>
      <c r="H378" s="78">
        <f t="shared" ca="1" si="94"/>
        <v>898026</v>
      </c>
      <c r="I378" s="78">
        <f t="shared" ca="1" si="95"/>
        <v>425868</v>
      </c>
      <c r="J378" s="78">
        <f t="shared" ca="1" si="96"/>
        <v>90660</v>
      </c>
      <c r="K378" s="78">
        <v>175000</v>
      </c>
      <c r="L378" s="78">
        <f t="shared" ca="1" si="97"/>
        <v>160208</v>
      </c>
      <c r="M378" s="78">
        <f t="shared" ca="1" si="98"/>
        <v>54470.720000000001</v>
      </c>
      <c r="N378" s="78">
        <f t="shared" ca="1" si="99"/>
        <v>105737.28</v>
      </c>
      <c r="O378" s="81">
        <f t="shared" ca="1" si="100"/>
        <v>280737.28000000003</v>
      </c>
      <c r="Q378" s="78">
        <v>-700000</v>
      </c>
      <c r="R378" s="78">
        <f t="shared" ca="1" si="101"/>
        <v>280737.28000000003</v>
      </c>
      <c r="S378" s="78">
        <f t="shared" ca="1" si="102"/>
        <v>280737.28000000003</v>
      </c>
      <c r="T378" s="78">
        <f t="shared" ca="1" si="102"/>
        <v>280737.28000000003</v>
      </c>
      <c r="U378" s="78">
        <f t="shared" ca="1" si="102"/>
        <v>280737.28000000003</v>
      </c>
      <c r="V378" s="91">
        <f t="shared" ca="1" si="103"/>
        <v>152697.19398167415</v>
      </c>
      <c r="W378" s="47">
        <f t="shared" ca="1" si="104"/>
        <v>1</v>
      </c>
    </row>
    <row r="379" spans="1:23" x14ac:dyDescent="0.25">
      <c r="A379" s="52">
        <v>358</v>
      </c>
      <c r="B379" s="57">
        <f t="shared" ca="1" si="89"/>
        <v>2281</v>
      </c>
      <c r="C379" s="78">
        <f t="shared" ca="1" si="90"/>
        <v>449</v>
      </c>
      <c r="D379" s="79">
        <f t="shared" ca="1" si="91"/>
        <v>275</v>
      </c>
      <c r="E379" s="81">
        <f t="shared" ca="1" si="92"/>
        <v>114675</v>
      </c>
      <c r="G379" s="88">
        <f t="shared" ca="1" si="93"/>
        <v>1024169</v>
      </c>
      <c r="H379" s="78">
        <f t="shared" ca="1" si="94"/>
        <v>627275</v>
      </c>
      <c r="I379" s="78">
        <f t="shared" ca="1" si="95"/>
        <v>396894</v>
      </c>
      <c r="J379" s="78">
        <f t="shared" ca="1" si="96"/>
        <v>114675</v>
      </c>
      <c r="K379" s="78">
        <v>175000</v>
      </c>
      <c r="L379" s="78">
        <f t="shared" ca="1" si="97"/>
        <v>107219</v>
      </c>
      <c r="M379" s="78">
        <f t="shared" ca="1" si="98"/>
        <v>36454.46</v>
      </c>
      <c r="N379" s="78">
        <f t="shared" ca="1" si="99"/>
        <v>70764.540000000008</v>
      </c>
      <c r="O379" s="81">
        <f t="shared" ca="1" si="100"/>
        <v>245764.54</v>
      </c>
      <c r="Q379" s="78">
        <v>-700000</v>
      </c>
      <c r="R379" s="78">
        <f t="shared" ca="1" si="101"/>
        <v>245764.54</v>
      </c>
      <c r="S379" s="78">
        <f t="shared" ca="1" si="102"/>
        <v>245764.54</v>
      </c>
      <c r="T379" s="78">
        <f t="shared" ca="1" si="102"/>
        <v>245764.54</v>
      </c>
      <c r="U379" s="78">
        <f t="shared" ca="1" si="102"/>
        <v>245764.54</v>
      </c>
      <c r="V379" s="91">
        <f t="shared" ca="1" si="103"/>
        <v>46472.764992938959</v>
      </c>
      <c r="W379" s="47">
        <f t="shared" ca="1" si="104"/>
        <v>1</v>
      </c>
    </row>
    <row r="380" spans="1:23" x14ac:dyDescent="0.25">
      <c r="A380" s="52">
        <v>359</v>
      </c>
      <c r="B380" s="57">
        <f t="shared" ca="1" si="89"/>
        <v>3010</v>
      </c>
      <c r="C380" s="78">
        <f t="shared" ca="1" si="90"/>
        <v>467</v>
      </c>
      <c r="D380" s="79">
        <f t="shared" ca="1" si="91"/>
        <v>284</v>
      </c>
      <c r="E380" s="81">
        <f t="shared" ca="1" si="92"/>
        <v>118695</v>
      </c>
      <c r="G380" s="88">
        <f t="shared" ca="1" si="93"/>
        <v>1405670</v>
      </c>
      <c r="H380" s="78">
        <f t="shared" ca="1" si="94"/>
        <v>854840</v>
      </c>
      <c r="I380" s="78">
        <f t="shared" ca="1" si="95"/>
        <v>550830</v>
      </c>
      <c r="J380" s="78">
        <f t="shared" ca="1" si="96"/>
        <v>118695</v>
      </c>
      <c r="K380" s="78">
        <v>175000</v>
      </c>
      <c r="L380" s="78">
        <f t="shared" ca="1" si="97"/>
        <v>257135</v>
      </c>
      <c r="M380" s="78">
        <f t="shared" ca="1" si="98"/>
        <v>87425.900000000009</v>
      </c>
      <c r="N380" s="78">
        <f t="shared" ca="1" si="99"/>
        <v>169709.09999999998</v>
      </c>
      <c r="O380" s="81">
        <f t="shared" ca="1" si="100"/>
        <v>344709.1</v>
      </c>
      <c r="Q380" s="78">
        <v>-700000</v>
      </c>
      <c r="R380" s="78">
        <f t="shared" ca="1" si="101"/>
        <v>344709.1</v>
      </c>
      <c r="S380" s="78">
        <f t="shared" ca="1" si="102"/>
        <v>344709.1</v>
      </c>
      <c r="T380" s="78">
        <f t="shared" ca="1" si="102"/>
        <v>344709.1</v>
      </c>
      <c r="U380" s="78">
        <f t="shared" ca="1" si="102"/>
        <v>344709.1</v>
      </c>
      <c r="V380" s="91">
        <f t="shared" ca="1" si="103"/>
        <v>347001.95966117596</v>
      </c>
      <c r="W380" s="47">
        <f t="shared" ca="1" si="104"/>
        <v>1</v>
      </c>
    </row>
    <row r="381" spans="1:23" x14ac:dyDescent="0.25">
      <c r="A381" s="52">
        <v>360</v>
      </c>
      <c r="B381" s="57">
        <f t="shared" ca="1" si="89"/>
        <v>3100</v>
      </c>
      <c r="C381" s="78">
        <f t="shared" ca="1" si="90"/>
        <v>450</v>
      </c>
      <c r="D381" s="79">
        <f t="shared" ca="1" si="91"/>
        <v>285</v>
      </c>
      <c r="E381" s="81">
        <f t="shared" ca="1" si="92"/>
        <v>107001</v>
      </c>
      <c r="G381" s="88">
        <f t="shared" ca="1" si="93"/>
        <v>1395000</v>
      </c>
      <c r="H381" s="78">
        <f t="shared" ca="1" si="94"/>
        <v>883500</v>
      </c>
      <c r="I381" s="78">
        <f t="shared" ca="1" si="95"/>
        <v>511500</v>
      </c>
      <c r="J381" s="78">
        <f t="shared" ca="1" si="96"/>
        <v>107001</v>
      </c>
      <c r="K381" s="78">
        <v>175000</v>
      </c>
      <c r="L381" s="78">
        <f t="shared" ca="1" si="97"/>
        <v>229499</v>
      </c>
      <c r="M381" s="78">
        <f t="shared" ca="1" si="98"/>
        <v>78029.66</v>
      </c>
      <c r="N381" s="78">
        <f t="shared" ca="1" si="99"/>
        <v>151469.34</v>
      </c>
      <c r="O381" s="81">
        <f t="shared" ca="1" si="100"/>
        <v>326469.33999999997</v>
      </c>
      <c r="Q381" s="78">
        <v>-700000</v>
      </c>
      <c r="R381" s="78">
        <f t="shared" ca="1" si="101"/>
        <v>326469.33999999997</v>
      </c>
      <c r="S381" s="78">
        <f t="shared" ca="1" si="102"/>
        <v>326469.33999999997</v>
      </c>
      <c r="T381" s="78">
        <f t="shared" ca="1" si="102"/>
        <v>326469.33999999997</v>
      </c>
      <c r="U381" s="78">
        <f t="shared" ca="1" si="102"/>
        <v>326469.33999999997</v>
      </c>
      <c r="V381" s="91">
        <f t="shared" ca="1" si="103"/>
        <v>291601.43654255359</v>
      </c>
      <c r="W381" s="47">
        <f t="shared" ca="1" si="104"/>
        <v>1</v>
      </c>
    </row>
    <row r="382" spans="1:23" x14ac:dyDescent="0.25">
      <c r="A382" s="52">
        <v>361</v>
      </c>
      <c r="B382" s="57">
        <f t="shared" ca="1" si="89"/>
        <v>2950</v>
      </c>
      <c r="C382" s="78">
        <f t="shared" ca="1" si="90"/>
        <v>428</v>
      </c>
      <c r="D382" s="79">
        <f t="shared" ca="1" si="91"/>
        <v>297</v>
      </c>
      <c r="E382" s="81">
        <f t="shared" ca="1" si="92"/>
        <v>96484</v>
      </c>
      <c r="G382" s="88">
        <f t="shared" ca="1" si="93"/>
        <v>1262600</v>
      </c>
      <c r="H382" s="78">
        <f t="shared" ca="1" si="94"/>
        <v>876150</v>
      </c>
      <c r="I382" s="78">
        <f t="shared" ca="1" si="95"/>
        <v>386450</v>
      </c>
      <c r="J382" s="78">
        <f t="shared" ca="1" si="96"/>
        <v>96484</v>
      </c>
      <c r="K382" s="78">
        <v>175000</v>
      </c>
      <c r="L382" s="78">
        <f t="shared" ca="1" si="97"/>
        <v>114966</v>
      </c>
      <c r="M382" s="78">
        <f t="shared" ca="1" si="98"/>
        <v>39088.44</v>
      </c>
      <c r="N382" s="78">
        <f t="shared" ca="1" si="99"/>
        <v>75877.56</v>
      </c>
      <c r="O382" s="81">
        <f t="shared" ca="1" si="100"/>
        <v>250877.56</v>
      </c>
      <c r="Q382" s="78">
        <v>-700000</v>
      </c>
      <c r="R382" s="78">
        <f t="shared" ca="1" si="101"/>
        <v>250877.56</v>
      </c>
      <c r="S382" s="78">
        <f t="shared" ca="1" si="102"/>
        <v>250877.56</v>
      </c>
      <c r="T382" s="78">
        <f t="shared" ca="1" si="102"/>
        <v>250877.56</v>
      </c>
      <c r="U382" s="78">
        <f t="shared" ca="1" si="102"/>
        <v>250877.56</v>
      </c>
      <c r="V382" s="91">
        <f t="shared" ca="1" si="103"/>
        <v>62002.792949226685</v>
      </c>
      <c r="W382" s="47">
        <f t="shared" ca="1" si="104"/>
        <v>1</v>
      </c>
    </row>
    <row r="383" spans="1:23" x14ac:dyDescent="0.25">
      <c r="A383" s="52">
        <v>362</v>
      </c>
      <c r="B383" s="57">
        <f t="shared" ca="1" si="89"/>
        <v>2518</v>
      </c>
      <c r="C383" s="78">
        <f t="shared" ca="1" si="90"/>
        <v>428</v>
      </c>
      <c r="D383" s="79">
        <f t="shared" ca="1" si="91"/>
        <v>278</v>
      </c>
      <c r="E383" s="81">
        <f t="shared" ca="1" si="92"/>
        <v>102419</v>
      </c>
      <c r="G383" s="88">
        <f t="shared" ca="1" si="93"/>
        <v>1077704</v>
      </c>
      <c r="H383" s="78">
        <f t="shared" ca="1" si="94"/>
        <v>700004</v>
      </c>
      <c r="I383" s="78">
        <f t="shared" ca="1" si="95"/>
        <v>377700</v>
      </c>
      <c r="J383" s="78">
        <f t="shared" ca="1" si="96"/>
        <v>102419</v>
      </c>
      <c r="K383" s="78">
        <v>175000</v>
      </c>
      <c r="L383" s="78">
        <f t="shared" ca="1" si="97"/>
        <v>100281</v>
      </c>
      <c r="M383" s="78">
        <f t="shared" ca="1" si="98"/>
        <v>34095.54</v>
      </c>
      <c r="N383" s="78">
        <f t="shared" ca="1" si="99"/>
        <v>66185.459999999992</v>
      </c>
      <c r="O383" s="81">
        <f t="shared" ca="1" si="100"/>
        <v>241185.46</v>
      </c>
      <c r="Q383" s="78">
        <v>-700000</v>
      </c>
      <c r="R383" s="78">
        <f t="shared" ca="1" si="101"/>
        <v>241185.46</v>
      </c>
      <c r="S383" s="78">
        <f t="shared" ca="1" si="102"/>
        <v>241185.46</v>
      </c>
      <c r="T383" s="78">
        <f t="shared" ca="1" si="102"/>
        <v>241185.46</v>
      </c>
      <c r="U383" s="78">
        <f t="shared" ca="1" si="102"/>
        <v>241185.46</v>
      </c>
      <c r="V383" s="91">
        <f t="shared" ca="1" si="103"/>
        <v>32564.499346788856</v>
      </c>
      <c r="W383" s="47">
        <f t="shared" ca="1" si="104"/>
        <v>1</v>
      </c>
    </row>
    <row r="384" spans="1:23" x14ac:dyDescent="0.25">
      <c r="A384" s="52">
        <v>363</v>
      </c>
      <c r="B384" s="57">
        <f t="shared" ca="1" si="89"/>
        <v>2996</v>
      </c>
      <c r="C384" s="78">
        <f t="shared" ca="1" si="90"/>
        <v>423</v>
      </c>
      <c r="D384" s="79">
        <f t="shared" ca="1" si="91"/>
        <v>284</v>
      </c>
      <c r="E384" s="81">
        <f t="shared" ca="1" si="92"/>
        <v>115153</v>
      </c>
      <c r="G384" s="88">
        <f t="shared" ca="1" si="93"/>
        <v>1267308</v>
      </c>
      <c r="H384" s="78">
        <f t="shared" ca="1" si="94"/>
        <v>850864</v>
      </c>
      <c r="I384" s="78">
        <f t="shared" ca="1" si="95"/>
        <v>416444</v>
      </c>
      <c r="J384" s="78">
        <f t="shared" ca="1" si="96"/>
        <v>115153</v>
      </c>
      <c r="K384" s="78">
        <v>175000</v>
      </c>
      <c r="L384" s="78">
        <f t="shared" ca="1" si="97"/>
        <v>126291</v>
      </c>
      <c r="M384" s="78">
        <f t="shared" ca="1" si="98"/>
        <v>42938.94</v>
      </c>
      <c r="N384" s="78">
        <f t="shared" ca="1" si="99"/>
        <v>83352.06</v>
      </c>
      <c r="O384" s="81">
        <f t="shared" ca="1" si="100"/>
        <v>258352.06</v>
      </c>
      <c r="Q384" s="78">
        <v>-700000</v>
      </c>
      <c r="R384" s="78">
        <f t="shared" ca="1" si="101"/>
        <v>258352.06</v>
      </c>
      <c r="S384" s="78">
        <f t="shared" ca="1" si="102"/>
        <v>258352.06</v>
      </c>
      <c r="T384" s="78">
        <f t="shared" ca="1" si="102"/>
        <v>258352.06</v>
      </c>
      <c r="U384" s="78">
        <f t="shared" ca="1" si="102"/>
        <v>258352.06</v>
      </c>
      <c r="V384" s="91">
        <f t="shared" ca="1" si="103"/>
        <v>84705.460640585748</v>
      </c>
      <c r="W384" s="47">
        <f t="shared" ca="1" si="104"/>
        <v>1</v>
      </c>
    </row>
    <row r="385" spans="1:23" x14ac:dyDescent="0.25">
      <c r="A385" s="52">
        <v>364</v>
      </c>
      <c r="B385" s="57">
        <f t="shared" ca="1" si="89"/>
        <v>3006</v>
      </c>
      <c r="C385" s="78">
        <f t="shared" ca="1" si="90"/>
        <v>442</v>
      </c>
      <c r="D385" s="79">
        <f t="shared" ca="1" si="91"/>
        <v>285</v>
      </c>
      <c r="E385" s="81">
        <f t="shared" ca="1" si="92"/>
        <v>98506</v>
      </c>
      <c r="G385" s="88">
        <f t="shared" ca="1" si="93"/>
        <v>1328652</v>
      </c>
      <c r="H385" s="78">
        <f t="shared" ca="1" si="94"/>
        <v>856710</v>
      </c>
      <c r="I385" s="78">
        <f t="shared" ca="1" si="95"/>
        <v>471942</v>
      </c>
      <c r="J385" s="78">
        <f t="shared" ca="1" si="96"/>
        <v>98506</v>
      </c>
      <c r="K385" s="78">
        <v>175000</v>
      </c>
      <c r="L385" s="78">
        <f t="shared" ca="1" si="97"/>
        <v>198436</v>
      </c>
      <c r="M385" s="78">
        <f t="shared" ca="1" si="98"/>
        <v>67468.240000000005</v>
      </c>
      <c r="N385" s="78">
        <f t="shared" ca="1" si="99"/>
        <v>130967.76</v>
      </c>
      <c r="O385" s="81">
        <f t="shared" ca="1" si="100"/>
        <v>305967.76</v>
      </c>
      <c r="Q385" s="78">
        <v>-700000</v>
      </c>
      <c r="R385" s="78">
        <f t="shared" ca="1" si="101"/>
        <v>305967.76</v>
      </c>
      <c r="S385" s="78">
        <f t="shared" ca="1" si="102"/>
        <v>305967.76</v>
      </c>
      <c r="T385" s="78">
        <f t="shared" ca="1" si="102"/>
        <v>305967.76</v>
      </c>
      <c r="U385" s="78">
        <f t="shared" ca="1" si="102"/>
        <v>305967.76</v>
      </c>
      <c r="V385" s="91">
        <f t="shared" ca="1" si="103"/>
        <v>229330.97592474474</v>
      </c>
      <c r="W385" s="47">
        <f t="shared" ca="1" si="104"/>
        <v>1</v>
      </c>
    </row>
    <row r="386" spans="1:23" x14ac:dyDescent="0.25">
      <c r="A386" s="52">
        <v>365</v>
      </c>
      <c r="B386" s="57">
        <f t="shared" ca="1" si="89"/>
        <v>2592</v>
      </c>
      <c r="C386" s="78">
        <f t="shared" ca="1" si="90"/>
        <v>440</v>
      </c>
      <c r="D386" s="79">
        <f t="shared" ca="1" si="91"/>
        <v>287</v>
      </c>
      <c r="E386" s="81">
        <f t="shared" ca="1" si="92"/>
        <v>101513</v>
      </c>
      <c r="G386" s="88">
        <f t="shared" ca="1" si="93"/>
        <v>1140480</v>
      </c>
      <c r="H386" s="78">
        <f t="shared" ca="1" si="94"/>
        <v>743904</v>
      </c>
      <c r="I386" s="78">
        <f t="shared" ca="1" si="95"/>
        <v>396576</v>
      </c>
      <c r="J386" s="78">
        <f t="shared" ca="1" si="96"/>
        <v>101513</v>
      </c>
      <c r="K386" s="78">
        <v>175000</v>
      </c>
      <c r="L386" s="78">
        <f t="shared" ca="1" si="97"/>
        <v>120063</v>
      </c>
      <c r="M386" s="78">
        <f t="shared" ca="1" si="98"/>
        <v>40821.420000000006</v>
      </c>
      <c r="N386" s="78">
        <f t="shared" ca="1" si="99"/>
        <v>79241.579999999987</v>
      </c>
      <c r="O386" s="81">
        <f t="shared" ca="1" si="100"/>
        <v>254241.58</v>
      </c>
      <c r="Q386" s="78">
        <v>-700000</v>
      </c>
      <c r="R386" s="78">
        <f t="shared" ca="1" si="101"/>
        <v>254241.58</v>
      </c>
      <c r="S386" s="78">
        <f t="shared" ca="1" si="102"/>
        <v>254241.58</v>
      </c>
      <c r="T386" s="78">
        <f t="shared" ca="1" si="102"/>
        <v>254241.58</v>
      </c>
      <c r="U386" s="78">
        <f t="shared" ca="1" si="102"/>
        <v>254241.58</v>
      </c>
      <c r="V386" s="91">
        <f t="shared" ca="1" si="103"/>
        <v>72220.496898264741</v>
      </c>
      <c r="W386" s="47">
        <f t="shared" ca="1" si="104"/>
        <v>1</v>
      </c>
    </row>
    <row r="387" spans="1:23" x14ac:dyDescent="0.25">
      <c r="A387" s="52">
        <v>366</v>
      </c>
      <c r="B387" s="57">
        <f t="shared" ca="1" si="89"/>
        <v>2643</v>
      </c>
      <c r="C387" s="78">
        <f t="shared" ca="1" si="90"/>
        <v>442</v>
      </c>
      <c r="D387" s="79">
        <f t="shared" ca="1" si="91"/>
        <v>277</v>
      </c>
      <c r="E387" s="81">
        <f t="shared" ca="1" si="92"/>
        <v>109683</v>
      </c>
      <c r="G387" s="88">
        <f t="shared" ca="1" si="93"/>
        <v>1168206</v>
      </c>
      <c r="H387" s="78">
        <f t="shared" ca="1" si="94"/>
        <v>732111</v>
      </c>
      <c r="I387" s="78">
        <f t="shared" ca="1" si="95"/>
        <v>436095</v>
      </c>
      <c r="J387" s="78">
        <f t="shared" ca="1" si="96"/>
        <v>109683</v>
      </c>
      <c r="K387" s="78">
        <v>175000</v>
      </c>
      <c r="L387" s="78">
        <f t="shared" ca="1" si="97"/>
        <v>151412</v>
      </c>
      <c r="M387" s="78">
        <f t="shared" ca="1" si="98"/>
        <v>51480.08</v>
      </c>
      <c r="N387" s="78">
        <f t="shared" ca="1" si="99"/>
        <v>99931.92</v>
      </c>
      <c r="O387" s="81">
        <f t="shared" ca="1" si="100"/>
        <v>274931.92</v>
      </c>
      <c r="Q387" s="78">
        <v>-700000</v>
      </c>
      <c r="R387" s="78">
        <f t="shared" ca="1" si="101"/>
        <v>274931.92</v>
      </c>
      <c r="S387" s="78">
        <f t="shared" ca="1" si="102"/>
        <v>274931.92</v>
      </c>
      <c r="T387" s="78">
        <f t="shared" ca="1" si="102"/>
        <v>274931.92</v>
      </c>
      <c r="U387" s="78">
        <f t="shared" ca="1" si="102"/>
        <v>274931.92</v>
      </c>
      <c r="V387" s="91">
        <f t="shared" ca="1" si="103"/>
        <v>135064.28757874307</v>
      </c>
      <c r="W387" s="47">
        <f t="shared" ca="1" si="104"/>
        <v>1</v>
      </c>
    </row>
    <row r="388" spans="1:23" x14ac:dyDescent="0.25">
      <c r="A388" s="52">
        <v>367</v>
      </c>
      <c r="B388" s="57">
        <f t="shared" ca="1" si="89"/>
        <v>3111</v>
      </c>
      <c r="C388" s="78">
        <f t="shared" ca="1" si="90"/>
        <v>415</v>
      </c>
      <c r="D388" s="79">
        <f t="shared" ca="1" si="91"/>
        <v>289</v>
      </c>
      <c r="E388" s="81">
        <f t="shared" ca="1" si="92"/>
        <v>93882</v>
      </c>
      <c r="G388" s="88">
        <f t="shared" ca="1" si="93"/>
        <v>1291065</v>
      </c>
      <c r="H388" s="78">
        <f t="shared" ca="1" si="94"/>
        <v>899079</v>
      </c>
      <c r="I388" s="78">
        <f t="shared" ca="1" si="95"/>
        <v>391986</v>
      </c>
      <c r="J388" s="78">
        <f t="shared" ca="1" si="96"/>
        <v>93882</v>
      </c>
      <c r="K388" s="78">
        <v>175000</v>
      </c>
      <c r="L388" s="78">
        <f t="shared" ca="1" si="97"/>
        <v>123104</v>
      </c>
      <c r="M388" s="78">
        <f t="shared" ca="1" si="98"/>
        <v>41855.360000000001</v>
      </c>
      <c r="N388" s="78">
        <f t="shared" ca="1" si="99"/>
        <v>81248.639999999999</v>
      </c>
      <c r="O388" s="81">
        <f t="shared" ca="1" si="100"/>
        <v>256248.64</v>
      </c>
      <c r="Q388" s="78">
        <v>-700000</v>
      </c>
      <c r="R388" s="78">
        <f t="shared" ca="1" si="101"/>
        <v>256248.64</v>
      </c>
      <c r="S388" s="78">
        <f t="shared" ca="1" si="102"/>
        <v>256248.64</v>
      </c>
      <c r="T388" s="78">
        <f t="shared" ca="1" si="102"/>
        <v>256248.64</v>
      </c>
      <c r="U388" s="78">
        <f t="shared" ca="1" si="102"/>
        <v>256248.64</v>
      </c>
      <c r="V388" s="91">
        <f t="shared" ca="1" si="103"/>
        <v>78316.639277904877</v>
      </c>
      <c r="W388" s="47">
        <f t="shared" ca="1" si="104"/>
        <v>1</v>
      </c>
    </row>
    <row r="389" spans="1:23" x14ac:dyDescent="0.25">
      <c r="A389" s="52">
        <v>368</v>
      </c>
      <c r="B389" s="57">
        <f t="shared" ca="1" si="89"/>
        <v>2304</v>
      </c>
      <c r="C389" s="78">
        <f t="shared" ca="1" si="90"/>
        <v>462</v>
      </c>
      <c r="D389" s="79">
        <f t="shared" ca="1" si="91"/>
        <v>273</v>
      </c>
      <c r="E389" s="81">
        <f t="shared" ca="1" si="92"/>
        <v>91129</v>
      </c>
      <c r="G389" s="88">
        <f t="shared" ca="1" si="93"/>
        <v>1064448</v>
      </c>
      <c r="H389" s="78">
        <f t="shared" ca="1" si="94"/>
        <v>628992</v>
      </c>
      <c r="I389" s="78">
        <f t="shared" ca="1" si="95"/>
        <v>435456</v>
      </c>
      <c r="J389" s="78">
        <f t="shared" ca="1" si="96"/>
        <v>91129</v>
      </c>
      <c r="K389" s="78">
        <v>175000</v>
      </c>
      <c r="L389" s="78">
        <f t="shared" ca="1" si="97"/>
        <v>169327</v>
      </c>
      <c r="M389" s="78">
        <f t="shared" ca="1" si="98"/>
        <v>57571.180000000008</v>
      </c>
      <c r="N389" s="78">
        <f t="shared" ca="1" si="99"/>
        <v>111755.81999999999</v>
      </c>
      <c r="O389" s="81">
        <f t="shared" ca="1" si="100"/>
        <v>286755.82</v>
      </c>
      <c r="Q389" s="78">
        <v>-700000</v>
      </c>
      <c r="R389" s="78">
        <f t="shared" ca="1" si="101"/>
        <v>286755.82</v>
      </c>
      <c r="S389" s="78">
        <f t="shared" ca="1" si="102"/>
        <v>286755.82</v>
      </c>
      <c r="T389" s="78">
        <f t="shared" ca="1" si="102"/>
        <v>286755.82</v>
      </c>
      <c r="U389" s="78">
        <f t="shared" ca="1" si="102"/>
        <v>286755.82</v>
      </c>
      <c r="V389" s="91">
        <f t="shared" ca="1" si="103"/>
        <v>170977.60251831892</v>
      </c>
      <c r="W389" s="47">
        <f t="shared" ca="1" si="104"/>
        <v>1</v>
      </c>
    </row>
    <row r="390" spans="1:23" x14ac:dyDescent="0.25">
      <c r="A390" s="52">
        <v>369</v>
      </c>
      <c r="B390" s="57">
        <f t="shared" ca="1" si="89"/>
        <v>2231</v>
      </c>
      <c r="C390" s="78">
        <f t="shared" ca="1" si="90"/>
        <v>419</v>
      </c>
      <c r="D390" s="79">
        <f t="shared" ca="1" si="91"/>
        <v>293</v>
      </c>
      <c r="E390" s="81">
        <f t="shared" ca="1" si="92"/>
        <v>111974</v>
      </c>
      <c r="G390" s="88">
        <f t="shared" ca="1" si="93"/>
        <v>934789</v>
      </c>
      <c r="H390" s="78">
        <f t="shared" ca="1" si="94"/>
        <v>653683</v>
      </c>
      <c r="I390" s="78">
        <f t="shared" ca="1" si="95"/>
        <v>281106</v>
      </c>
      <c r="J390" s="78">
        <f t="shared" ca="1" si="96"/>
        <v>111974</v>
      </c>
      <c r="K390" s="78">
        <v>175000</v>
      </c>
      <c r="L390" s="78">
        <f t="shared" ca="1" si="97"/>
        <v>-5868</v>
      </c>
      <c r="M390" s="78">
        <f t="shared" ca="1" si="98"/>
        <v>-1995.1200000000001</v>
      </c>
      <c r="N390" s="78">
        <f t="shared" ca="1" si="99"/>
        <v>-3872.88</v>
      </c>
      <c r="O390" s="81">
        <f t="shared" ca="1" si="100"/>
        <v>171127.12</v>
      </c>
      <c r="Q390" s="78">
        <v>-700000</v>
      </c>
      <c r="R390" s="78">
        <f t="shared" ca="1" si="101"/>
        <v>171127.12</v>
      </c>
      <c r="S390" s="78">
        <f t="shared" ca="1" si="102"/>
        <v>171127.12</v>
      </c>
      <c r="T390" s="78">
        <f t="shared" ca="1" si="102"/>
        <v>171127.12</v>
      </c>
      <c r="U390" s="78">
        <f t="shared" ca="1" si="102"/>
        <v>171127.12</v>
      </c>
      <c r="V390" s="91">
        <f t="shared" ca="1" si="103"/>
        <v>-180227.15387794166</v>
      </c>
      <c r="W390" s="47">
        <f t="shared" ca="1" si="104"/>
        <v>0</v>
      </c>
    </row>
    <row r="391" spans="1:23" x14ac:dyDescent="0.25">
      <c r="A391" s="52">
        <v>370</v>
      </c>
      <c r="B391" s="57">
        <f t="shared" ca="1" si="89"/>
        <v>3094</v>
      </c>
      <c r="C391" s="78">
        <f t="shared" ca="1" si="90"/>
        <v>426</v>
      </c>
      <c r="D391" s="79">
        <f t="shared" ca="1" si="91"/>
        <v>271</v>
      </c>
      <c r="E391" s="81">
        <f t="shared" ca="1" si="92"/>
        <v>113779</v>
      </c>
      <c r="G391" s="88">
        <f t="shared" ca="1" si="93"/>
        <v>1318044</v>
      </c>
      <c r="H391" s="78">
        <f t="shared" ca="1" si="94"/>
        <v>838474</v>
      </c>
      <c r="I391" s="78">
        <f t="shared" ca="1" si="95"/>
        <v>479570</v>
      </c>
      <c r="J391" s="78">
        <f t="shared" ca="1" si="96"/>
        <v>113779</v>
      </c>
      <c r="K391" s="78">
        <v>175000</v>
      </c>
      <c r="L391" s="78">
        <f t="shared" ca="1" si="97"/>
        <v>190791</v>
      </c>
      <c r="M391" s="78">
        <f t="shared" ca="1" si="98"/>
        <v>64868.94</v>
      </c>
      <c r="N391" s="78">
        <f t="shared" ca="1" si="99"/>
        <v>125922.06</v>
      </c>
      <c r="O391" s="81">
        <f t="shared" ca="1" si="100"/>
        <v>300922.06</v>
      </c>
      <c r="Q391" s="78">
        <v>-700000</v>
      </c>
      <c r="R391" s="78">
        <f t="shared" ca="1" si="101"/>
        <v>300922.06</v>
      </c>
      <c r="S391" s="78">
        <f t="shared" ca="1" si="102"/>
        <v>300922.06</v>
      </c>
      <c r="T391" s="78">
        <f t="shared" ca="1" si="102"/>
        <v>300922.06</v>
      </c>
      <c r="U391" s="78">
        <f t="shared" ca="1" si="102"/>
        <v>300922.06</v>
      </c>
      <c r="V391" s="91">
        <f t="shared" ca="1" si="103"/>
        <v>214005.42232647189</v>
      </c>
      <c r="W391" s="47">
        <f t="shared" ca="1" si="104"/>
        <v>1</v>
      </c>
    </row>
    <row r="392" spans="1:23" x14ac:dyDescent="0.25">
      <c r="A392" s="52">
        <v>371</v>
      </c>
      <c r="B392" s="57">
        <f t="shared" ca="1" si="89"/>
        <v>2495</v>
      </c>
      <c r="C392" s="78">
        <f t="shared" ca="1" si="90"/>
        <v>435</v>
      </c>
      <c r="D392" s="79">
        <f t="shared" ca="1" si="91"/>
        <v>281</v>
      </c>
      <c r="E392" s="81">
        <f t="shared" ca="1" si="92"/>
        <v>91293</v>
      </c>
      <c r="G392" s="88">
        <f t="shared" ca="1" si="93"/>
        <v>1085325</v>
      </c>
      <c r="H392" s="78">
        <f t="shared" ca="1" si="94"/>
        <v>701095</v>
      </c>
      <c r="I392" s="78">
        <f t="shared" ca="1" si="95"/>
        <v>384230</v>
      </c>
      <c r="J392" s="78">
        <f t="shared" ca="1" si="96"/>
        <v>91293</v>
      </c>
      <c r="K392" s="78">
        <v>175000</v>
      </c>
      <c r="L392" s="78">
        <f t="shared" ca="1" si="97"/>
        <v>117937</v>
      </c>
      <c r="M392" s="78">
        <f t="shared" ca="1" si="98"/>
        <v>40098.58</v>
      </c>
      <c r="N392" s="78">
        <f t="shared" ca="1" si="99"/>
        <v>77838.42</v>
      </c>
      <c r="O392" s="81">
        <f t="shared" ca="1" si="100"/>
        <v>252838.41999999998</v>
      </c>
      <c r="Q392" s="78">
        <v>-700000</v>
      </c>
      <c r="R392" s="78">
        <f t="shared" ca="1" si="101"/>
        <v>252838.41999999998</v>
      </c>
      <c r="S392" s="78">
        <f t="shared" ca="1" si="102"/>
        <v>252838.41999999998</v>
      </c>
      <c r="T392" s="78">
        <f t="shared" ca="1" si="102"/>
        <v>252838.41999999998</v>
      </c>
      <c r="U392" s="78">
        <f t="shared" ca="1" si="102"/>
        <v>252838.41999999998</v>
      </c>
      <c r="V392" s="91">
        <f t="shared" ca="1" si="103"/>
        <v>67958.609789052512</v>
      </c>
      <c r="W392" s="47">
        <f t="shared" ca="1" si="104"/>
        <v>1</v>
      </c>
    </row>
    <row r="393" spans="1:23" x14ac:dyDescent="0.25">
      <c r="A393" s="52">
        <v>372</v>
      </c>
      <c r="B393" s="57">
        <f t="shared" ca="1" si="89"/>
        <v>2397</v>
      </c>
      <c r="C393" s="78">
        <f t="shared" ca="1" si="90"/>
        <v>468</v>
      </c>
      <c r="D393" s="79">
        <f t="shared" ca="1" si="91"/>
        <v>299</v>
      </c>
      <c r="E393" s="81">
        <f t="shared" ca="1" si="92"/>
        <v>94844</v>
      </c>
      <c r="G393" s="88">
        <f t="shared" ca="1" si="93"/>
        <v>1121796</v>
      </c>
      <c r="H393" s="78">
        <f t="shared" ca="1" si="94"/>
        <v>716703</v>
      </c>
      <c r="I393" s="78">
        <f t="shared" ca="1" si="95"/>
        <v>405093</v>
      </c>
      <c r="J393" s="78">
        <f t="shared" ca="1" si="96"/>
        <v>94844</v>
      </c>
      <c r="K393" s="78">
        <v>175000</v>
      </c>
      <c r="L393" s="78">
        <f t="shared" ca="1" si="97"/>
        <v>135249</v>
      </c>
      <c r="M393" s="78">
        <f t="shared" ca="1" si="98"/>
        <v>45984.66</v>
      </c>
      <c r="N393" s="78">
        <f t="shared" ca="1" si="99"/>
        <v>89264.34</v>
      </c>
      <c r="O393" s="81">
        <f t="shared" ca="1" si="100"/>
        <v>264264.33999999997</v>
      </c>
      <c r="Q393" s="78">
        <v>-700000</v>
      </c>
      <c r="R393" s="78">
        <f t="shared" ca="1" si="101"/>
        <v>264264.33999999997</v>
      </c>
      <c r="S393" s="78">
        <f t="shared" ca="1" si="102"/>
        <v>264264.33999999997</v>
      </c>
      <c r="T393" s="78">
        <f t="shared" ca="1" si="102"/>
        <v>264264.33999999997</v>
      </c>
      <c r="U393" s="78">
        <f t="shared" ca="1" si="102"/>
        <v>264264.33999999997</v>
      </c>
      <c r="V393" s="91">
        <f t="shared" ca="1" si="103"/>
        <v>102663.12043565803</v>
      </c>
      <c r="W393" s="47">
        <f t="shared" ca="1" si="104"/>
        <v>1</v>
      </c>
    </row>
    <row r="394" spans="1:23" x14ac:dyDescent="0.25">
      <c r="A394" s="52">
        <v>373</v>
      </c>
      <c r="B394" s="57">
        <f t="shared" ca="1" si="89"/>
        <v>2705</v>
      </c>
      <c r="C394" s="78">
        <f t="shared" ca="1" si="90"/>
        <v>441</v>
      </c>
      <c r="D394" s="79">
        <f t="shared" ca="1" si="91"/>
        <v>295</v>
      </c>
      <c r="E394" s="81">
        <f t="shared" ca="1" si="92"/>
        <v>111461</v>
      </c>
      <c r="G394" s="88">
        <f t="shared" ca="1" si="93"/>
        <v>1192905</v>
      </c>
      <c r="H394" s="78">
        <f t="shared" ca="1" si="94"/>
        <v>797975</v>
      </c>
      <c r="I394" s="78">
        <f t="shared" ca="1" si="95"/>
        <v>394930</v>
      </c>
      <c r="J394" s="78">
        <f t="shared" ca="1" si="96"/>
        <v>111461</v>
      </c>
      <c r="K394" s="78">
        <v>175000</v>
      </c>
      <c r="L394" s="78">
        <f t="shared" ca="1" si="97"/>
        <v>108469</v>
      </c>
      <c r="M394" s="78">
        <f t="shared" ca="1" si="98"/>
        <v>36879.46</v>
      </c>
      <c r="N394" s="78">
        <f t="shared" ca="1" si="99"/>
        <v>71589.540000000008</v>
      </c>
      <c r="O394" s="81">
        <f t="shared" ca="1" si="100"/>
        <v>246589.54</v>
      </c>
      <c r="Q394" s="78">
        <v>-700000</v>
      </c>
      <c r="R394" s="78">
        <f t="shared" ca="1" si="101"/>
        <v>246589.54</v>
      </c>
      <c r="S394" s="78">
        <f t="shared" ca="1" si="102"/>
        <v>246589.54</v>
      </c>
      <c r="T394" s="78">
        <f t="shared" ca="1" si="102"/>
        <v>246589.54</v>
      </c>
      <c r="U394" s="78">
        <f t="shared" ca="1" si="102"/>
        <v>246589.54</v>
      </c>
      <c r="V394" s="91">
        <f t="shared" ca="1" si="103"/>
        <v>48978.578203905723</v>
      </c>
      <c r="W394" s="47">
        <f t="shared" ca="1" si="104"/>
        <v>1</v>
      </c>
    </row>
    <row r="395" spans="1:23" x14ac:dyDescent="0.25">
      <c r="A395" s="52">
        <v>374</v>
      </c>
      <c r="B395" s="57">
        <f t="shared" ca="1" si="89"/>
        <v>2892</v>
      </c>
      <c r="C395" s="78">
        <f t="shared" ca="1" si="90"/>
        <v>413</v>
      </c>
      <c r="D395" s="79">
        <f t="shared" ca="1" si="91"/>
        <v>294</v>
      </c>
      <c r="E395" s="81">
        <f t="shared" ca="1" si="92"/>
        <v>98930</v>
      </c>
      <c r="G395" s="88">
        <f t="shared" ca="1" si="93"/>
        <v>1194396</v>
      </c>
      <c r="H395" s="78">
        <f t="shared" ca="1" si="94"/>
        <v>850248</v>
      </c>
      <c r="I395" s="78">
        <f t="shared" ca="1" si="95"/>
        <v>344148</v>
      </c>
      <c r="J395" s="78">
        <f t="shared" ca="1" si="96"/>
        <v>98930</v>
      </c>
      <c r="K395" s="78">
        <v>175000</v>
      </c>
      <c r="L395" s="78">
        <f t="shared" ca="1" si="97"/>
        <v>70218</v>
      </c>
      <c r="M395" s="78">
        <f t="shared" ca="1" si="98"/>
        <v>23874.120000000003</v>
      </c>
      <c r="N395" s="78">
        <f t="shared" ca="1" si="99"/>
        <v>46343.88</v>
      </c>
      <c r="O395" s="81">
        <f t="shared" ca="1" si="100"/>
        <v>221343.88</v>
      </c>
      <c r="Q395" s="78">
        <v>-700000</v>
      </c>
      <c r="R395" s="78">
        <f t="shared" ca="1" si="101"/>
        <v>221343.88</v>
      </c>
      <c r="S395" s="78">
        <f t="shared" ca="1" si="102"/>
        <v>221343.88</v>
      </c>
      <c r="T395" s="78">
        <f t="shared" ca="1" si="102"/>
        <v>221343.88</v>
      </c>
      <c r="U395" s="78">
        <f t="shared" ca="1" si="102"/>
        <v>221343.88</v>
      </c>
      <c r="V395" s="91">
        <f t="shared" ca="1" si="103"/>
        <v>-27701.310702246614</v>
      </c>
      <c r="W395" s="47">
        <f t="shared" ca="1" si="104"/>
        <v>0</v>
      </c>
    </row>
    <row r="396" spans="1:23" x14ac:dyDescent="0.25">
      <c r="A396" s="52">
        <v>375</v>
      </c>
      <c r="B396" s="57">
        <f t="shared" ca="1" si="89"/>
        <v>2826</v>
      </c>
      <c r="C396" s="78">
        <f t="shared" ca="1" si="90"/>
        <v>418</v>
      </c>
      <c r="D396" s="79">
        <f t="shared" ca="1" si="91"/>
        <v>282</v>
      </c>
      <c r="E396" s="81">
        <f t="shared" ca="1" si="92"/>
        <v>106526</v>
      </c>
      <c r="G396" s="88">
        <f t="shared" ca="1" si="93"/>
        <v>1181268</v>
      </c>
      <c r="H396" s="78">
        <f t="shared" ca="1" si="94"/>
        <v>796932</v>
      </c>
      <c r="I396" s="78">
        <f t="shared" ca="1" si="95"/>
        <v>384336</v>
      </c>
      <c r="J396" s="78">
        <f t="shared" ca="1" si="96"/>
        <v>106526</v>
      </c>
      <c r="K396" s="78">
        <v>175000</v>
      </c>
      <c r="L396" s="78">
        <f t="shared" ca="1" si="97"/>
        <v>102810</v>
      </c>
      <c r="M396" s="78">
        <f t="shared" ca="1" si="98"/>
        <v>34955.4</v>
      </c>
      <c r="N396" s="78">
        <f t="shared" ca="1" si="99"/>
        <v>67854.600000000006</v>
      </c>
      <c r="O396" s="81">
        <f t="shared" ca="1" si="100"/>
        <v>242854.6</v>
      </c>
      <c r="Q396" s="78">
        <v>-700000</v>
      </c>
      <c r="R396" s="78">
        <f t="shared" ca="1" si="101"/>
        <v>242854.6</v>
      </c>
      <c r="S396" s="78">
        <f t="shared" ca="1" si="102"/>
        <v>242854.6</v>
      </c>
      <c r="T396" s="78">
        <f t="shared" ca="1" si="102"/>
        <v>242854.6</v>
      </c>
      <c r="U396" s="78">
        <f t="shared" ca="1" si="102"/>
        <v>242854.6</v>
      </c>
      <c r="V396" s="91">
        <f t="shared" ca="1" si="103"/>
        <v>37634.260635216953</v>
      </c>
      <c r="W396" s="47">
        <f t="shared" ca="1" si="104"/>
        <v>1</v>
      </c>
    </row>
    <row r="397" spans="1:23" x14ac:dyDescent="0.25">
      <c r="A397" s="52">
        <v>376</v>
      </c>
      <c r="B397" s="57">
        <f t="shared" ca="1" si="89"/>
        <v>2389</v>
      </c>
      <c r="C397" s="78">
        <f t="shared" ca="1" si="90"/>
        <v>418</v>
      </c>
      <c r="D397" s="79">
        <f t="shared" ca="1" si="91"/>
        <v>273</v>
      </c>
      <c r="E397" s="81">
        <f t="shared" ca="1" si="92"/>
        <v>90562</v>
      </c>
      <c r="G397" s="88">
        <f t="shared" ca="1" si="93"/>
        <v>998602</v>
      </c>
      <c r="H397" s="78">
        <f t="shared" ca="1" si="94"/>
        <v>652197</v>
      </c>
      <c r="I397" s="78">
        <f t="shared" ca="1" si="95"/>
        <v>346405</v>
      </c>
      <c r="J397" s="78">
        <f t="shared" ca="1" si="96"/>
        <v>90562</v>
      </c>
      <c r="K397" s="78">
        <v>175000</v>
      </c>
      <c r="L397" s="78">
        <f t="shared" ca="1" si="97"/>
        <v>80843</v>
      </c>
      <c r="M397" s="78">
        <f t="shared" ca="1" si="98"/>
        <v>27486.620000000003</v>
      </c>
      <c r="N397" s="78">
        <f t="shared" ca="1" si="99"/>
        <v>53356.38</v>
      </c>
      <c r="O397" s="81">
        <f t="shared" ca="1" si="100"/>
        <v>228356.38</v>
      </c>
      <c r="Q397" s="78">
        <v>-700000</v>
      </c>
      <c r="R397" s="78">
        <f t="shared" ca="1" si="101"/>
        <v>228356.38</v>
      </c>
      <c r="S397" s="78">
        <f t="shared" ca="1" si="102"/>
        <v>228356.38</v>
      </c>
      <c r="T397" s="78">
        <f t="shared" ca="1" si="102"/>
        <v>228356.38</v>
      </c>
      <c r="U397" s="78">
        <f t="shared" ca="1" si="102"/>
        <v>228356.38</v>
      </c>
      <c r="V397" s="91">
        <f t="shared" ca="1" si="103"/>
        <v>-6401.8984090290032</v>
      </c>
      <c r="W397" s="47">
        <f t="shared" ca="1" si="104"/>
        <v>0</v>
      </c>
    </row>
    <row r="398" spans="1:23" x14ac:dyDescent="0.25">
      <c r="A398" s="52">
        <v>377</v>
      </c>
      <c r="B398" s="57">
        <f t="shared" ca="1" si="89"/>
        <v>3133</v>
      </c>
      <c r="C398" s="78">
        <f t="shared" ca="1" si="90"/>
        <v>412</v>
      </c>
      <c r="D398" s="79">
        <f t="shared" ca="1" si="91"/>
        <v>280</v>
      </c>
      <c r="E398" s="81">
        <f t="shared" ca="1" si="92"/>
        <v>93191</v>
      </c>
      <c r="G398" s="88">
        <f t="shared" ca="1" si="93"/>
        <v>1290796</v>
      </c>
      <c r="H398" s="78">
        <f t="shared" ca="1" si="94"/>
        <v>877240</v>
      </c>
      <c r="I398" s="78">
        <f t="shared" ca="1" si="95"/>
        <v>413556</v>
      </c>
      <c r="J398" s="78">
        <f t="shared" ca="1" si="96"/>
        <v>93191</v>
      </c>
      <c r="K398" s="78">
        <v>175000</v>
      </c>
      <c r="L398" s="78">
        <f t="shared" ca="1" si="97"/>
        <v>145365</v>
      </c>
      <c r="M398" s="78">
        <f t="shared" ca="1" si="98"/>
        <v>49424.100000000006</v>
      </c>
      <c r="N398" s="78">
        <f t="shared" ca="1" si="99"/>
        <v>95940.9</v>
      </c>
      <c r="O398" s="81">
        <f t="shared" ca="1" si="100"/>
        <v>270940.90000000002</v>
      </c>
      <c r="Q398" s="78">
        <v>-700000</v>
      </c>
      <c r="R398" s="78">
        <f t="shared" ca="1" si="101"/>
        <v>270940.90000000002</v>
      </c>
      <c r="S398" s="78">
        <f t="shared" ca="1" si="102"/>
        <v>270940.90000000002</v>
      </c>
      <c r="T398" s="78">
        <f t="shared" ca="1" si="102"/>
        <v>270940.90000000002</v>
      </c>
      <c r="U398" s="78">
        <f t="shared" ca="1" si="102"/>
        <v>270940.90000000002</v>
      </c>
      <c r="V398" s="91">
        <f t="shared" ca="1" si="103"/>
        <v>122942.16558937018</v>
      </c>
      <c r="W398" s="47">
        <f t="shared" ca="1" si="104"/>
        <v>1</v>
      </c>
    </row>
    <row r="399" spans="1:23" x14ac:dyDescent="0.25">
      <c r="A399" s="52">
        <v>378</v>
      </c>
      <c r="B399" s="57">
        <f t="shared" ca="1" si="89"/>
        <v>2324</v>
      </c>
      <c r="C399" s="78">
        <f t="shared" ca="1" si="90"/>
        <v>436</v>
      </c>
      <c r="D399" s="79">
        <f t="shared" ca="1" si="91"/>
        <v>275</v>
      </c>
      <c r="E399" s="81">
        <f t="shared" ca="1" si="92"/>
        <v>114197</v>
      </c>
      <c r="G399" s="88">
        <f t="shared" ca="1" si="93"/>
        <v>1013264</v>
      </c>
      <c r="H399" s="78">
        <f t="shared" ca="1" si="94"/>
        <v>639100</v>
      </c>
      <c r="I399" s="78">
        <f t="shared" ca="1" si="95"/>
        <v>374164</v>
      </c>
      <c r="J399" s="78">
        <f t="shared" ca="1" si="96"/>
        <v>114197</v>
      </c>
      <c r="K399" s="78">
        <v>175000</v>
      </c>
      <c r="L399" s="78">
        <f t="shared" ca="1" si="97"/>
        <v>84967</v>
      </c>
      <c r="M399" s="78">
        <f t="shared" ca="1" si="98"/>
        <v>28888.780000000002</v>
      </c>
      <c r="N399" s="78">
        <f t="shared" ca="1" si="99"/>
        <v>56078.22</v>
      </c>
      <c r="O399" s="81">
        <f t="shared" ca="1" si="100"/>
        <v>231078.22</v>
      </c>
      <c r="Q399" s="78">
        <v>-700000</v>
      </c>
      <c r="R399" s="78">
        <f t="shared" ca="1" si="101"/>
        <v>231078.22</v>
      </c>
      <c r="S399" s="78">
        <f t="shared" ca="1" si="102"/>
        <v>231078.22</v>
      </c>
      <c r="T399" s="78">
        <f t="shared" ca="1" si="102"/>
        <v>231078.22</v>
      </c>
      <c r="U399" s="78">
        <f t="shared" ca="1" si="102"/>
        <v>231078.22</v>
      </c>
      <c r="V399" s="91">
        <f t="shared" ca="1" si="103"/>
        <v>1865.2805365927052</v>
      </c>
      <c r="W399" s="47">
        <f t="shared" ca="1" si="104"/>
        <v>1</v>
      </c>
    </row>
    <row r="400" spans="1:23" x14ac:dyDescent="0.25">
      <c r="A400" s="52">
        <v>379</v>
      </c>
      <c r="B400" s="57">
        <f t="shared" ca="1" si="89"/>
        <v>2945</v>
      </c>
      <c r="C400" s="78">
        <f t="shared" ca="1" si="90"/>
        <v>436</v>
      </c>
      <c r="D400" s="79">
        <f t="shared" ca="1" si="91"/>
        <v>292</v>
      </c>
      <c r="E400" s="81">
        <f t="shared" ca="1" si="92"/>
        <v>101101</v>
      </c>
      <c r="G400" s="88">
        <f t="shared" ca="1" si="93"/>
        <v>1284020</v>
      </c>
      <c r="H400" s="78">
        <f t="shared" ca="1" si="94"/>
        <v>859940</v>
      </c>
      <c r="I400" s="78">
        <f t="shared" ca="1" si="95"/>
        <v>424080</v>
      </c>
      <c r="J400" s="78">
        <f t="shared" ca="1" si="96"/>
        <v>101101</v>
      </c>
      <c r="K400" s="78">
        <v>175000</v>
      </c>
      <c r="L400" s="78">
        <f t="shared" ca="1" si="97"/>
        <v>147979</v>
      </c>
      <c r="M400" s="78">
        <f t="shared" ca="1" si="98"/>
        <v>50312.86</v>
      </c>
      <c r="N400" s="78">
        <f t="shared" ca="1" si="99"/>
        <v>97666.14</v>
      </c>
      <c r="O400" s="81">
        <f t="shared" ca="1" si="100"/>
        <v>272666.14</v>
      </c>
      <c r="Q400" s="78">
        <v>-700000</v>
      </c>
      <c r="R400" s="78">
        <f t="shared" ca="1" si="101"/>
        <v>272666.14</v>
      </c>
      <c r="S400" s="78">
        <f t="shared" ca="1" si="102"/>
        <v>272666.14</v>
      </c>
      <c r="T400" s="78">
        <f t="shared" ca="1" si="102"/>
        <v>272666.14</v>
      </c>
      <c r="U400" s="78">
        <f t="shared" ca="1" si="102"/>
        <v>272666.14</v>
      </c>
      <c r="V400" s="91">
        <f t="shared" ca="1" si="103"/>
        <v>128182.32217614399</v>
      </c>
      <c r="W400" s="47">
        <f t="shared" ca="1" si="104"/>
        <v>1</v>
      </c>
    </row>
    <row r="401" spans="1:23" x14ac:dyDescent="0.25">
      <c r="A401" s="52">
        <v>380</v>
      </c>
      <c r="B401" s="57">
        <f t="shared" ca="1" si="89"/>
        <v>2766</v>
      </c>
      <c r="C401" s="78">
        <f t="shared" ca="1" si="90"/>
        <v>444</v>
      </c>
      <c r="D401" s="79">
        <f t="shared" ca="1" si="91"/>
        <v>287</v>
      </c>
      <c r="E401" s="81">
        <f t="shared" ca="1" si="92"/>
        <v>102109</v>
      </c>
      <c r="G401" s="88">
        <f t="shared" ca="1" si="93"/>
        <v>1228104</v>
      </c>
      <c r="H401" s="78">
        <f t="shared" ca="1" si="94"/>
        <v>793842</v>
      </c>
      <c r="I401" s="78">
        <f t="shared" ca="1" si="95"/>
        <v>434262</v>
      </c>
      <c r="J401" s="78">
        <f t="shared" ca="1" si="96"/>
        <v>102109</v>
      </c>
      <c r="K401" s="78">
        <v>175000</v>
      </c>
      <c r="L401" s="78">
        <f t="shared" ca="1" si="97"/>
        <v>157153</v>
      </c>
      <c r="M401" s="78">
        <f t="shared" ca="1" si="98"/>
        <v>53432.020000000004</v>
      </c>
      <c r="N401" s="78">
        <f t="shared" ca="1" si="99"/>
        <v>103720.98</v>
      </c>
      <c r="O401" s="81">
        <f t="shared" ca="1" si="100"/>
        <v>278720.98</v>
      </c>
      <c r="Q401" s="78">
        <v>-700000</v>
      </c>
      <c r="R401" s="78">
        <f t="shared" ca="1" si="101"/>
        <v>278720.98</v>
      </c>
      <c r="S401" s="78">
        <f t="shared" ca="1" si="102"/>
        <v>278720.98</v>
      </c>
      <c r="T401" s="78">
        <f t="shared" ca="1" si="102"/>
        <v>278720.98</v>
      </c>
      <c r="U401" s="78">
        <f t="shared" ca="1" si="102"/>
        <v>278720.98</v>
      </c>
      <c r="V401" s="91">
        <f t="shared" ca="1" si="103"/>
        <v>146572.98649407132</v>
      </c>
      <c r="W401" s="47">
        <f t="shared" ca="1" si="104"/>
        <v>1</v>
      </c>
    </row>
    <row r="402" spans="1:23" x14ac:dyDescent="0.25">
      <c r="A402" s="52">
        <v>381</v>
      </c>
      <c r="B402" s="57">
        <f t="shared" ca="1" si="89"/>
        <v>2542</v>
      </c>
      <c r="C402" s="78">
        <f t="shared" ca="1" si="90"/>
        <v>424</v>
      </c>
      <c r="D402" s="79">
        <f t="shared" ca="1" si="91"/>
        <v>290</v>
      </c>
      <c r="E402" s="81">
        <f t="shared" ca="1" si="92"/>
        <v>98501</v>
      </c>
      <c r="G402" s="88">
        <f t="shared" ca="1" si="93"/>
        <v>1077808</v>
      </c>
      <c r="H402" s="78">
        <f t="shared" ca="1" si="94"/>
        <v>737180</v>
      </c>
      <c r="I402" s="78">
        <f t="shared" ca="1" si="95"/>
        <v>340628</v>
      </c>
      <c r="J402" s="78">
        <f t="shared" ca="1" si="96"/>
        <v>98501</v>
      </c>
      <c r="K402" s="78">
        <v>175000</v>
      </c>
      <c r="L402" s="78">
        <f t="shared" ca="1" si="97"/>
        <v>67127</v>
      </c>
      <c r="M402" s="78">
        <f t="shared" ca="1" si="98"/>
        <v>22823.18</v>
      </c>
      <c r="N402" s="78">
        <f t="shared" ca="1" si="99"/>
        <v>44303.82</v>
      </c>
      <c r="O402" s="81">
        <f t="shared" ca="1" si="100"/>
        <v>219303.82</v>
      </c>
      <c r="Q402" s="78">
        <v>-700000</v>
      </c>
      <c r="R402" s="78">
        <f t="shared" ca="1" si="101"/>
        <v>219303.82</v>
      </c>
      <c r="S402" s="78">
        <f t="shared" ca="1" si="102"/>
        <v>219303.82</v>
      </c>
      <c r="T402" s="78">
        <f t="shared" ca="1" si="102"/>
        <v>219303.82</v>
      </c>
      <c r="U402" s="78">
        <f t="shared" ca="1" si="102"/>
        <v>219303.82</v>
      </c>
      <c r="V402" s="91">
        <f t="shared" ca="1" si="103"/>
        <v>-33897.685610325309</v>
      </c>
      <c r="W402" s="47">
        <f t="shared" ca="1" si="104"/>
        <v>0</v>
      </c>
    </row>
    <row r="403" spans="1:23" x14ac:dyDescent="0.25">
      <c r="A403" s="52">
        <v>382</v>
      </c>
      <c r="B403" s="57">
        <f t="shared" ca="1" si="89"/>
        <v>2637</v>
      </c>
      <c r="C403" s="78">
        <f t="shared" ca="1" si="90"/>
        <v>470</v>
      </c>
      <c r="D403" s="79">
        <f t="shared" ca="1" si="91"/>
        <v>271</v>
      </c>
      <c r="E403" s="81">
        <f t="shared" ca="1" si="92"/>
        <v>119990</v>
      </c>
      <c r="G403" s="88">
        <f t="shared" ca="1" si="93"/>
        <v>1239390</v>
      </c>
      <c r="H403" s="78">
        <f t="shared" ca="1" si="94"/>
        <v>714627</v>
      </c>
      <c r="I403" s="78">
        <f t="shared" ca="1" si="95"/>
        <v>524763</v>
      </c>
      <c r="J403" s="78">
        <f t="shared" ca="1" si="96"/>
        <v>119990</v>
      </c>
      <c r="K403" s="78">
        <v>175000</v>
      </c>
      <c r="L403" s="78">
        <f t="shared" ca="1" si="97"/>
        <v>229773</v>
      </c>
      <c r="M403" s="78">
        <f t="shared" ca="1" si="98"/>
        <v>78122.820000000007</v>
      </c>
      <c r="N403" s="78">
        <f t="shared" ca="1" si="99"/>
        <v>151650.18</v>
      </c>
      <c r="O403" s="81">
        <f t="shared" ca="1" si="100"/>
        <v>326650.18</v>
      </c>
      <c r="Q403" s="78">
        <v>-700000</v>
      </c>
      <c r="R403" s="78">
        <f t="shared" ca="1" si="101"/>
        <v>326650.18</v>
      </c>
      <c r="S403" s="78">
        <f t="shared" ca="1" si="102"/>
        <v>326650.18</v>
      </c>
      <c r="T403" s="78">
        <f t="shared" ca="1" si="102"/>
        <v>326650.18</v>
      </c>
      <c r="U403" s="78">
        <f t="shared" ca="1" si="102"/>
        <v>326650.18</v>
      </c>
      <c r="V403" s="91">
        <f t="shared" ca="1" si="103"/>
        <v>292150.71079839766</v>
      </c>
      <c r="W403" s="47">
        <f t="shared" ca="1" si="104"/>
        <v>1</v>
      </c>
    </row>
    <row r="404" spans="1:23" x14ac:dyDescent="0.25">
      <c r="A404" s="52">
        <v>383</v>
      </c>
      <c r="B404" s="57">
        <f t="shared" ca="1" si="89"/>
        <v>2822</v>
      </c>
      <c r="C404" s="78">
        <f t="shared" ca="1" si="90"/>
        <v>442</v>
      </c>
      <c r="D404" s="79">
        <f t="shared" ca="1" si="91"/>
        <v>286</v>
      </c>
      <c r="E404" s="81">
        <f t="shared" ca="1" si="92"/>
        <v>102906</v>
      </c>
      <c r="G404" s="88">
        <f t="shared" ca="1" si="93"/>
        <v>1247324</v>
      </c>
      <c r="H404" s="78">
        <f t="shared" ca="1" si="94"/>
        <v>807092</v>
      </c>
      <c r="I404" s="78">
        <f t="shared" ca="1" si="95"/>
        <v>440232</v>
      </c>
      <c r="J404" s="78">
        <f t="shared" ca="1" si="96"/>
        <v>102906</v>
      </c>
      <c r="K404" s="78">
        <v>175000</v>
      </c>
      <c r="L404" s="78">
        <f t="shared" ca="1" si="97"/>
        <v>162326</v>
      </c>
      <c r="M404" s="78">
        <f t="shared" ca="1" si="98"/>
        <v>55190.840000000004</v>
      </c>
      <c r="N404" s="78">
        <f t="shared" ca="1" si="99"/>
        <v>107135.16</v>
      </c>
      <c r="O404" s="81">
        <f t="shared" ca="1" si="100"/>
        <v>282135.16000000003</v>
      </c>
      <c r="Q404" s="78">
        <v>-700000</v>
      </c>
      <c r="R404" s="78">
        <f t="shared" ca="1" si="101"/>
        <v>282135.16000000003</v>
      </c>
      <c r="S404" s="78">
        <f t="shared" ca="1" si="102"/>
        <v>282135.16000000003</v>
      </c>
      <c r="T404" s="78">
        <f t="shared" ca="1" si="102"/>
        <v>282135.16000000003</v>
      </c>
      <c r="U404" s="78">
        <f t="shared" ca="1" si="102"/>
        <v>282135.16000000003</v>
      </c>
      <c r="V404" s="91">
        <f t="shared" ca="1" si="103"/>
        <v>156943.04388633627</v>
      </c>
      <c r="W404" s="47">
        <f t="shared" ca="1" si="104"/>
        <v>1</v>
      </c>
    </row>
    <row r="405" spans="1:23" x14ac:dyDescent="0.25">
      <c r="A405" s="52">
        <v>384</v>
      </c>
      <c r="B405" s="57">
        <f t="shared" ca="1" si="89"/>
        <v>2211</v>
      </c>
      <c r="C405" s="78">
        <f t="shared" ca="1" si="90"/>
        <v>434</v>
      </c>
      <c r="D405" s="79">
        <f t="shared" ca="1" si="91"/>
        <v>298</v>
      </c>
      <c r="E405" s="81">
        <f t="shared" ca="1" si="92"/>
        <v>95366</v>
      </c>
      <c r="G405" s="88">
        <f t="shared" ca="1" si="93"/>
        <v>959574</v>
      </c>
      <c r="H405" s="78">
        <f t="shared" ca="1" si="94"/>
        <v>658878</v>
      </c>
      <c r="I405" s="78">
        <f t="shared" ca="1" si="95"/>
        <v>300696</v>
      </c>
      <c r="J405" s="78">
        <f t="shared" ca="1" si="96"/>
        <v>95366</v>
      </c>
      <c r="K405" s="78">
        <v>175000</v>
      </c>
      <c r="L405" s="78">
        <f t="shared" ca="1" si="97"/>
        <v>30330</v>
      </c>
      <c r="M405" s="78">
        <f t="shared" ca="1" si="98"/>
        <v>10312.200000000001</v>
      </c>
      <c r="N405" s="78">
        <f t="shared" ca="1" si="99"/>
        <v>20017.8</v>
      </c>
      <c r="O405" s="81">
        <f t="shared" ca="1" si="100"/>
        <v>195017.8</v>
      </c>
      <c r="Q405" s="78">
        <v>-700000</v>
      </c>
      <c r="R405" s="78">
        <f t="shared" ca="1" si="101"/>
        <v>195017.8</v>
      </c>
      <c r="S405" s="78">
        <f t="shared" ca="1" si="102"/>
        <v>195017.8</v>
      </c>
      <c r="T405" s="78">
        <f t="shared" ca="1" si="102"/>
        <v>195017.8</v>
      </c>
      <c r="U405" s="78">
        <f t="shared" ca="1" si="102"/>
        <v>195017.8</v>
      </c>
      <c r="V405" s="91">
        <f t="shared" ca="1" si="103"/>
        <v>-107662.81258948112</v>
      </c>
      <c r="W405" s="47">
        <f t="shared" ca="1" si="104"/>
        <v>0</v>
      </c>
    </row>
    <row r="406" spans="1:23" x14ac:dyDescent="0.25">
      <c r="A406" s="52">
        <v>385</v>
      </c>
      <c r="B406" s="57">
        <f t="shared" ca="1" si="89"/>
        <v>2949</v>
      </c>
      <c r="C406" s="78">
        <f t="shared" ca="1" si="90"/>
        <v>463</v>
      </c>
      <c r="D406" s="79">
        <f t="shared" ca="1" si="91"/>
        <v>293</v>
      </c>
      <c r="E406" s="81">
        <f t="shared" ca="1" si="92"/>
        <v>109604</v>
      </c>
      <c r="G406" s="88">
        <f t="shared" ca="1" si="93"/>
        <v>1365387</v>
      </c>
      <c r="H406" s="78">
        <f t="shared" ca="1" si="94"/>
        <v>864057</v>
      </c>
      <c r="I406" s="78">
        <f t="shared" ca="1" si="95"/>
        <v>501330</v>
      </c>
      <c r="J406" s="78">
        <f t="shared" ca="1" si="96"/>
        <v>109604</v>
      </c>
      <c r="K406" s="78">
        <v>175000</v>
      </c>
      <c r="L406" s="78">
        <f t="shared" ca="1" si="97"/>
        <v>216726</v>
      </c>
      <c r="M406" s="78">
        <f t="shared" ca="1" si="98"/>
        <v>73686.840000000011</v>
      </c>
      <c r="N406" s="78">
        <f t="shared" ca="1" si="99"/>
        <v>143039.15999999997</v>
      </c>
      <c r="O406" s="81">
        <f t="shared" ca="1" si="100"/>
        <v>318039.15999999997</v>
      </c>
      <c r="Q406" s="78">
        <v>-700000</v>
      </c>
      <c r="R406" s="78">
        <f t="shared" ca="1" si="101"/>
        <v>318039.15999999997</v>
      </c>
      <c r="S406" s="78">
        <f t="shared" ca="1" si="102"/>
        <v>318039.15999999997</v>
      </c>
      <c r="T406" s="78">
        <f t="shared" ca="1" si="102"/>
        <v>318039.15999999997</v>
      </c>
      <c r="U406" s="78">
        <f t="shared" ca="1" si="102"/>
        <v>318039.15999999997</v>
      </c>
      <c r="V406" s="91">
        <f t="shared" ca="1" si="103"/>
        <v>265996.03482761071</v>
      </c>
      <c r="W406" s="47">
        <f t="shared" ca="1" si="104"/>
        <v>1</v>
      </c>
    </row>
    <row r="407" spans="1:23" x14ac:dyDescent="0.25">
      <c r="A407" s="52">
        <v>386</v>
      </c>
      <c r="B407" s="57">
        <f t="shared" ref="B407:B470" ca="1" si="105">RANDBETWEEN(2200,3200)</f>
        <v>2347</v>
      </c>
      <c r="C407" s="78">
        <f t="shared" ref="C407:C470" ca="1" si="106">RANDBETWEEN(410,470)</f>
        <v>467</v>
      </c>
      <c r="D407" s="79">
        <f t="shared" ref="D407:D470" ca="1" si="107">RANDBETWEEN(270,300)</f>
        <v>279</v>
      </c>
      <c r="E407" s="81">
        <f t="shared" ref="E407:E470" ca="1" si="108">RANDBETWEEN(90000,120000)</f>
        <v>115166</v>
      </c>
      <c r="G407" s="88">
        <f t="shared" ref="G407:G470" ca="1" si="109">B407*C407</f>
        <v>1096049</v>
      </c>
      <c r="H407" s="78">
        <f t="shared" ref="H407:H470" ca="1" si="110">B407*D407</f>
        <v>654813</v>
      </c>
      <c r="I407" s="78">
        <f t="shared" ref="I407:I470" ca="1" si="111">G407-H407</f>
        <v>441236</v>
      </c>
      <c r="J407" s="78">
        <f t="shared" ref="J407:J470" ca="1" si="112">E407</f>
        <v>115166</v>
      </c>
      <c r="K407" s="78">
        <v>175000</v>
      </c>
      <c r="L407" s="78">
        <f t="shared" ref="L407:L470" ca="1" si="113">I407-J407-K407</f>
        <v>151070</v>
      </c>
      <c r="M407" s="78">
        <f t="shared" ref="M407:M470" ca="1" si="114">L407*0.34</f>
        <v>51363.8</v>
      </c>
      <c r="N407" s="78">
        <f t="shared" ref="N407:N470" ca="1" si="115">L407-M407</f>
        <v>99706.2</v>
      </c>
      <c r="O407" s="81">
        <f t="shared" ref="O407:O470" ca="1" si="116">N407+K407</f>
        <v>274706.2</v>
      </c>
      <c r="Q407" s="78">
        <v>-700000</v>
      </c>
      <c r="R407" s="78">
        <f t="shared" ref="R407:R470" ca="1" si="117">O407</f>
        <v>274706.2</v>
      </c>
      <c r="S407" s="78">
        <f t="shared" ref="S407:U470" ca="1" si="118">R407</f>
        <v>274706.2</v>
      </c>
      <c r="T407" s="78">
        <f t="shared" ca="1" si="118"/>
        <v>274706.2</v>
      </c>
      <c r="U407" s="78">
        <f t="shared" ca="1" si="118"/>
        <v>274706.2</v>
      </c>
      <c r="V407" s="91">
        <f t="shared" ref="V407:V470" ca="1" si="119">Q407+NPV(0.12,R407:U407)</f>
        <v>134378.69708422257</v>
      </c>
      <c r="W407" s="47">
        <f t="shared" ref="W407:W470" ca="1" si="120">IF(V407&gt;=0,1,0)</f>
        <v>1</v>
      </c>
    </row>
    <row r="408" spans="1:23" x14ac:dyDescent="0.25">
      <c r="A408" s="52">
        <v>387</v>
      </c>
      <c r="B408" s="57">
        <f t="shared" ca="1" si="105"/>
        <v>2518</v>
      </c>
      <c r="C408" s="78">
        <f t="shared" ca="1" si="106"/>
        <v>437</v>
      </c>
      <c r="D408" s="79">
        <f t="shared" ca="1" si="107"/>
        <v>279</v>
      </c>
      <c r="E408" s="81">
        <f t="shared" ca="1" si="108"/>
        <v>113053</v>
      </c>
      <c r="G408" s="88">
        <f t="shared" ca="1" si="109"/>
        <v>1100366</v>
      </c>
      <c r="H408" s="78">
        <f t="shared" ca="1" si="110"/>
        <v>702522</v>
      </c>
      <c r="I408" s="78">
        <f t="shared" ca="1" si="111"/>
        <v>397844</v>
      </c>
      <c r="J408" s="78">
        <f t="shared" ca="1" si="112"/>
        <v>113053</v>
      </c>
      <c r="K408" s="78">
        <v>175000</v>
      </c>
      <c r="L408" s="78">
        <f t="shared" ca="1" si="113"/>
        <v>109791</v>
      </c>
      <c r="M408" s="78">
        <f t="shared" ca="1" si="114"/>
        <v>37328.94</v>
      </c>
      <c r="N408" s="78">
        <f t="shared" ca="1" si="115"/>
        <v>72462.06</v>
      </c>
      <c r="O408" s="81">
        <f t="shared" ca="1" si="116"/>
        <v>247462.06</v>
      </c>
      <c r="Q408" s="78">
        <v>-700000</v>
      </c>
      <c r="R408" s="78">
        <f t="shared" ca="1" si="117"/>
        <v>247462.06</v>
      </c>
      <c r="S408" s="78">
        <f t="shared" ca="1" si="118"/>
        <v>247462.06</v>
      </c>
      <c r="T408" s="78">
        <f t="shared" ca="1" si="118"/>
        <v>247462.06</v>
      </c>
      <c r="U408" s="78">
        <f t="shared" ca="1" si="118"/>
        <v>247462.06</v>
      </c>
      <c r="V408" s="91">
        <f t="shared" ca="1" si="119"/>
        <v>51628.726255824207</v>
      </c>
      <c r="W408" s="47">
        <f t="shared" ca="1" si="120"/>
        <v>1</v>
      </c>
    </row>
    <row r="409" spans="1:23" x14ac:dyDescent="0.25">
      <c r="A409" s="52">
        <v>388</v>
      </c>
      <c r="B409" s="57">
        <f t="shared" ca="1" si="105"/>
        <v>3160</v>
      </c>
      <c r="C409" s="78">
        <f t="shared" ca="1" si="106"/>
        <v>442</v>
      </c>
      <c r="D409" s="79">
        <f t="shared" ca="1" si="107"/>
        <v>270</v>
      </c>
      <c r="E409" s="81">
        <f t="shared" ca="1" si="108"/>
        <v>114129</v>
      </c>
      <c r="G409" s="88">
        <f t="shared" ca="1" si="109"/>
        <v>1396720</v>
      </c>
      <c r="H409" s="78">
        <f t="shared" ca="1" si="110"/>
        <v>853200</v>
      </c>
      <c r="I409" s="78">
        <f t="shared" ca="1" si="111"/>
        <v>543520</v>
      </c>
      <c r="J409" s="78">
        <f t="shared" ca="1" si="112"/>
        <v>114129</v>
      </c>
      <c r="K409" s="78">
        <v>175000</v>
      </c>
      <c r="L409" s="78">
        <f t="shared" ca="1" si="113"/>
        <v>254391</v>
      </c>
      <c r="M409" s="78">
        <f t="shared" ca="1" si="114"/>
        <v>86492.94</v>
      </c>
      <c r="N409" s="78">
        <f t="shared" ca="1" si="115"/>
        <v>167898.06</v>
      </c>
      <c r="O409" s="81">
        <f t="shared" ca="1" si="116"/>
        <v>342898.06</v>
      </c>
      <c r="Q409" s="78">
        <v>-700000</v>
      </c>
      <c r="R409" s="78">
        <f t="shared" ca="1" si="117"/>
        <v>342898.06</v>
      </c>
      <c r="S409" s="78">
        <f t="shared" ca="1" si="118"/>
        <v>342898.06</v>
      </c>
      <c r="T409" s="78">
        <f t="shared" ca="1" si="118"/>
        <v>342898.06</v>
      </c>
      <c r="U409" s="78">
        <f t="shared" ca="1" si="118"/>
        <v>342898.06</v>
      </c>
      <c r="V409" s="91">
        <f t="shared" ca="1" si="119"/>
        <v>341501.19850046164</v>
      </c>
      <c r="W409" s="47">
        <f t="shared" ca="1" si="120"/>
        <v>1</v>
      </c>
    </row>
    <row r="410" spans="1:23" x14ac:dyDescent="0.25">
      <c r="A410" s="52">
        <v>389</v>
      </c>
      <c r="B410" s="57">
        <f t="shared" ca="1" si="105"/>
        <v>2818</v>
      </c>
      <c r="C410" s="78">
        <f t="shared" ca="1" si="106"/>
        <v>420</v>
      </c>
      <c r="D410" s="79">
        <f t="shared" ca="1" si="107"/>
        <v>294</v>
      </c>
      <c r="E410" s="81">
        <f t="shared" ca="1" si="108"/>
        <v>110190</v>
      </c>
      <c r="G410" s="88">
        <f t="shared" ca="1" si="109"/>
        <v>1183560</v>
      </c>
      <c r="H410" s="78">
        <f t="shared" ca="1" si="110"/>
        <v>828492</v>
      </c>
      <c r="I410" s="78">
        <f t="shared" ca="1" si="111"/>
        <v>355068</v>
      </c>
      <c r="J410" s="78">
        <f t="shared" ca="1" si="112"/>
        <v>110190</v>
      </c>
      <c r="K410" s="78">
        <v>175000</v>
      </c>
      <c r="L410" s="78">
        <f t="shared" ca="1" si="113"/>
        <v>69878</v>
      </c>
      <c r="M410" s="78">
        <f t="shared" ca="1" si="114"/>
        <v>23758.52</v>
      </c>
      <c r="N410" s="78">
        <f t="shared" ca="1" si="115"/>
        <v>46119.479999999996</v>
      </c>
      <c r="O410" s="81">
        <f t="shared" ca="1" si="116"/>
        <v>221119.47999999998</v>
      </c>
      <c r="Q410" s="78">
        <v>-700000</v>
      </c>
      <c r="R410" s="78">
        <f t="shared" ca="1" si="117"/>
        <v>221119.47999999998</v>
      </c>
      <c r="S410" s="78">
        <f t="shared" ca="1" si="118"/>
        <v>221119.47999999998</v>
      </c>
      <c r="T410" s="78">
        <f t="shared" ca="1" si="118"/>
        <v>221119.47999999998</v>
      </c>
      <c r="U410" s="78">
        <f t="shared" ca="1" si="118"/>
        <v>221119.47999999998</v>
      </c>
      <c r="V410" s="91">
        <f t="shared" ca="1" si="119"/>
        <v>-28382.891895629698</v>
      </c>
      <c r="W410" s="47">
        <f t="shared" ca="1" si="120"/>
        <v>0</v>
      </c>
    </row>
    <row r="411" spans="1:23" x14ac:dyDescent="0.25">
      <c r="A411" s="52">
        <v>390</v>
      </c>
      <c r="B411" s="57">
        <f t="shared" ca="1" si="105"/>
        <v>2374</v>
      </c>
      <c r="C411" s="78">
        <f t="shared" ca="1" si="106"/>
        <v>438</v>
      </c>
      <c r="D411" s="79">
        <f t="shared" ca="1" si="107"/>
        <v>286</v>
      </c>
      <c r="E411" s="81">
        <f t="shared" ca="1" si="108"/>
        <v>95356</v>
      </c>
      <c r="G411" s="88">
        <f t="shared" ca="1" si="109"/>
        <v>1039812</v>
      </c>
      <c r="H411" s="78">
        <f t="shared" ca="1" si="110"/>
        <v>678964</v>
      </c>
      <c r="I411" s="78">
        <f t="shared" ca="1" si="111"/>
        <v>360848</v>
      </c>
      <c r="J411" s="78">
        <f t="shared" ca="1" si="112"/>
        <v>95356</v>
      </c>
      <c r="K411" s="78">
        <v>175000</v>
      </c>
      <c r="L411" s="78">
        <f t="shared" ca="1" si="113"/>
        <v>90492</v>
      </c>
      <c r="M411" s="78">
        <f t="shared" ca="1" si="114"/>
        <v>30767.280000000002</v>
      </c>
      <c r="N411" s="78">
        <f t="shared" ca="1" si="115"/>
        <v>59724.72</v>
      </c>
      <c r="O411" s="81">
        <f t="shared" ca="1" si="116"/>
        <v>234724.72</v>
      </c>
      <c r="Q411" s="78">
        <v>-700000</v>
      </c>
      <c r="R411" s="78">
        <f t="shared" ca="1" si="117"/>
        <v>234724.72</v>
      </c>
      <c r="S411" s="78">
        <f t="shared" ca="1" si="118"/>
        <v>234724.72</v>
      </c>
      <c r="T411" s="78">
        <f t="shared" ca="1" si="118"/>
        <v>234724.72</v>
      </c>
      <c r="U411" s="78">
        <f t="shared" ca="1" si="118"/>
        <v>234724.72</v>
      </c>
      <c r="V411" s="91">
        <f t="shared" ca="1" si="119"/>
        <v>12940.974929065793</v>
      </c>
      <c r="W411" s="47">
        <f t="shared" ca="1" si="120"/>
        <v>1</v>
      </c>
    </row>
    <row r="412" spans="1:23" x14ac:dyDescent="0.25">
      <c r="A412" s="52">
        <v>391</v>
      </c>
      <c r="B412" s="57">
        <f t="shared" ca="1" si="105"/>
        <v>3116</v>
      </c>
      <c r="C412" s="78">
        <f t="shared" ca="1" si="106"/>
        <v>430</v>
      </c>
      <c r="D412" s="79">
        <f t="shared" ca="1" si="107"/>
        <v>299</v>
      </c>
      <c r="E412" s="81">
        <f t="shared" ca="1" si="108"/>
        <v>99352</v>
      </c>
      <c r="G412" s="88">
        <f t="shared" ca="1" si="109"/>
        <v>1339880</v>
      </c>
      <c r="H412" s="78">
        <f t="shared" ca="1" si="110"/>
        <v>931684</v>
      </c>
      <c r="I412" s="78">
        <f t="shared" ca="1" si="111"/>
        <v>408196</v>
      </c>
      <c r="J412" s="78">
        <f t="shared" ca="1" si="112"/>
        <v>99352</v>
      </c>
      <c r="K412" s="78">
        <v>175000</v>
      </c>
      <c r="L412" s="78">
        <f t="shared" ca="1" si="113"/>
        <v>133844</v>
      </c>
      <c r="M412" s="78">
        <f t="shared" ca="1" si="114"/>
        <v>45506.960000000006</v>
      </c>
      <c r="N412" s="78">
        <f t="shared" ca="1" si="115"/>
        <v>88337.04</v>
      </c>
      <c r="O412" s="81">
        <f t="shared" ca="1" si="116"/>
        <v>263337.03999999998</v>
      </c>
      <c r="Q412" s="78">
        <v>-700000</v>
      </c>
      <c r="R412" s="78">
        <f t="shared" ca="1" si="117"/>
        <v>263337.03999999998</v>
      </c>
      <c r="S412" s="78">
        <f t="shared" ca="1" si="118"/>
        <v>263337.03999999998</v>
      </c>
      <c r="T412" s="78">
        <f t="shared" ca="1" si="118"/>
        <v>263337.03999999998</v>
      </c>
      <c r="U412" s="78">
        <f t="shared" ca="1" si="118"/>
        <v>263337.03999999998</v>
      </c>
      <c r="V412" s="91">
        <f t="shared" ca="1" si="119"/>
        <v>99846.586386531242</v>
      </c>
      <c r="W412" s="47">
        <f t="shared" ca="1" si="120"/>
        <v>1</v>
      </c>
    </row>
    <row r="413" spans="1:23" x14ac:dyDescent="0.25">
      <c r="A413" s="52">
        <v>392</v>
      </c>
      <c r="B413" s="57">
        <f t="shared" ca="1" si="105"/>
        <v>2481</v>
      </c>
      <c r="C413" s="78">
        <f t="shared" ca="1" si="106"/>
        <v>443</v>
      </c>
      <c r="D413" s="79">
        <f t="shared" ca="1" si="107"/>
        <v>280</v>
      </c>
      <c r="E413" s="81">
        <f t="shared" ca="1" si="108"/>
        <v>107678</v>
      </c>
      <c r="G413" s="88">
        <f t="shared" ca="1" si="109"/>
        <v>1099083</v>
      </c>
      <c r="H413" s="78">
        <f t="shared" ca="1" si="110"/>
        <v>694680</v>
      </c>
      <c r="I413" s="78">
        <f t="shared" ca="1" si="111"/>
        <v>404403</v>
      </c>
      <c r="J413" s="78">
        <f t="shared" ca="1" si="112"/>
        <v>107678</v>
      </c>
      <c r="K413" s="78">
        <v>175000</v>
      </c>
      <c r="L413" s="78">
        <f t="shared" ca="1" si="113"/>
        <v>121725</v>
      </c>
      <c r="M413" s="78">
        <f t="shared" ca="1" si="114"/>
        <v>41386.5</v>
      </c>
      <c r="N413" s="78">
        <f t="shared" ca="1" si="115"/>
        <v>80338.5</v>
      </c>
      <c r="O413" s="81">
        <f t="shared" ca="1" si="116"/>
        <v>255338.5</v>
      </c>
      <c r="Q413" s="78">
        <v>-700000</v>
      </c>
      <c r="R413" s="78">
        <f t="shared" ca="1" si="117"/>
        <v>255338.5</v>
      </c>
      <c r="S413" s="78">
        <f t="shared" ca="1" si="118"/>
        <v>255338.5</v>
      </c>
      <c r="T413" s="78">
        <f t="shared" ca="1" si="118"/>
        <v>255338.5</v>
      </c>
      <c r="U413" s="78">
        <f t="shared" ca="1" si="118"/>
        <v>255338.5</v>
      </c>
      <c r="V413" s="91">
        <f t="shared" ca="1" si="119"/>
        <v>75552.226143566309</v>
      </c>
      <c r="W413" s="47">
        <f t="shared" ca="1" si="120"/>
        <v>1</v>
      </c>
    </row>
    <row r="414" spans="1:23" x14ac:dyDescent="0.25">
      <c r="A414" s="52">
        <v>393</v>
      </c>
      <c r="B414" s="57">
        <f t="shared" ca="1" si="105"/>
        <v>2365</v>
      </c>
      <c r="C414" s="78">
        <f t="shared" ca="1" si="106"/>
        <v>412</v>
      </c>
      <c r="D414" s="79">
        <f t="shared" ca="1" si="107"/>
        <v>297</v>
      </c>
      <c r="E414" s="81">
        <f t="shared" ca="1" si="108"/>
        <v>108257</v>
      </c>
      <c r="G414" s="88">
        <f t="shared" ca="1" si="109"/>
        <v>974380</v>
      </c>
      <c r="H414" s="78">
        <f t="shared" ca="1" si="110"/>
        <v>702405</v>
      </c>
      <c r="I414" s="78">
        <f t="shared" ca="1" si="111"/>
        <v>271975</v>
      </c>
      <c r="J414" s="78">
        <f t="shared" ca="1" si="112"/>
        <v>108257</v>
      </c>
      <c r="K414" s="78">
        <v>175000</v>
      </c>
      <c r="L414" s="78">
        <f t="shared" ca="1" si="113"/>
        <v>-11282</v>
      </c>
      <c r="M414" s="78">
        <f t="shared" ca="1" si="114"/>
        <v>-3835.88</v>
      </c>
      <c r="N414" s="78">
        <f t="shared" ca="1" si="115"/>
        <v>-7446.12</v>
      </c>
      <c r="O414" s="81">
        <f t="shared" ca="1" si="116"/>
        <v>167553.88</v>
      </c>
      <c r="Q414" s="78">
        <v>-700000</v>
      </c>
      <c r="R414" s="78">
        <f t="shared" ca="1" si="117"/>
        <v>167553.88</v>
      </c>
      <c r="S414" s="78">
        <f t="shared" ca="1" si="118"/>
        <v>167553.88</v>
      </c>
      <c r="T414" s="78">
        <f t="shared" ca="1" si="118"/>
        <v>167553.88</v>
      </c>
      <c r="U414" s="78">
        <f t="shared" ca="1" si="118"/>
        <v>167553.88</v>
      </c>
      <c r="V414" s="91">
        <f t="shared" ca="1" si="119"/>
        <v>-191080.33205728099</v>
      </c>
      <c r="W414" s="47">
        <f t="shared" ca="1" si="120"/>
        <v>0</v>
      </c>
    </row>
    <row r="415" spans="1:23" x14ac:dyDescent="0.25">
      <c r="A415" s="52">
        <v>394</v>
      </c>
      <c r="B415" s="57">
        <f t="shared" ca="1" si="105"/>
        <v>2580</v>
      </c>
      <c r="C415" s="78">
        <f t="shared" ca="1" si="106"/>
        <v>427</v>
      </c>
      <c r="D415" s="79">
        <f t="shared" ca="1" si="107"/>
        <v>276</v>
      </c>
      <c r="E415" s="81">
        <f t="shared" ca="1" si="108"/>
        <v>114753</v>
      </c>
      <c r="G415" s="88">
        <f t="shared" ca="1" si="109"/>
        <v>1101660</v>
      </c>
      <c r="H415" s="78">
        <f t="shared" ca="1" si="110"/>
        <v>712080</v>
      </c>
      <c r="I415" s="78">
        <f t="shared" ca="1" si="111"/>
        <v>389580</v>
      </c>
      <c r="J415" s="78">
        <f t="shared" ca="1" si="112"/>
        <v>114753</v>
      </c>
      <c r="K415" s="78">
        <v>175000</v>
      </c>
      <c r="L415" s="78">
        <f t="shared" ca="1" si="113"/>
        <v>99827</v>
      </c>
      <c r="M415" s="78">
        <f t="shared" ca="1" si="114"/>
        <v>33941.18</v>
      </c>
      <c r="N415" s="78">
        <f t="shared" ca="1" si="115"/>
        <v>65885.820000000007</v>
      </c>
      <c r="O415" s="81">
        <f t="shared" ca="1" si="116"/>
        <v>240885.82</v>
      </c>
      <c r="Q415" s="78">
        <v>-700000</v>
      </c>
      <c r="R415" s="78">
        <f t="shared" ca="1" si="117"/>
        <v>240885.82</v>
      </c>
      <c r="S415" s="78">
        <f t="shared" ca="1" si="118"/>
        <v>240885.82</v>
      </c>
      <c r="T415" s="78">
        <f t="shared" ca="1" si="118"/>
        <v>240885.82</v>
      </c>
      <c r="U415" s="78">
        <f t="shared" ca="1" si="118"/>
        <v>240885.82</v>
      </c>
      <c r="V415" s="91">
        <f t="shared" ca="1" si="119"/>
        <v>31654.387988565839</v>
      </c>
      <c r="W415" s="47">
        <f t="shared" ca="1" si="120"/>
        <v>1</v>
      </c>
    </row>
    <row r="416" spans="1:23" x14ac:dyDescent="0.25">
      <c r="A416" s="52">
        <v>395</v>
      </c>
      <c r="B416" s="57">
        <f t="shared" ca="1" si="105"/>
        <v>3165</v>
      </c>
      <c r="C416" s="78">
        <f t="shared" ca="1" si="106"/>
        <v>415</v>
      </c>
      <c r="D416" s="79">
        <f t="shared" ca="1" si="107"/>
        <v>281</v>
      </c>
      <c r="E416" s="81">
        <f t="shared" ca="1" si="108"/>
        <v>94948</v>
      </c>
      <c r="G416" s="88">
        <f t="shared" ca="1" si="109"/>
        <v>1313475</v>
      </c>
      <c r="H416" s="78">
        <f t="shared" ca="1" si="110"/>
        <v>889365</v>
      </c>
      <c r="I416" s="78">
        <f t="shared" ca="1" si="111"/>
        <v>424110</v>
      </c>
      <c r="J416" s="78">
        <f t="shared" ca="1" si="112"/>
        <v>94948</v>
      </c>
      <c r="K416" s="78">
        <v>175000</v>
      </c>
      <c r="L416" s="78">
        <f t="shared" ca="1" si="113"/>
        <v>154162</v>
      </c>
      <c r="M416" s="78">
        <f t="shared" ca="1" si="114"/>
        <v>52415.08</v>
      </c>
      <c r="N416" s="78">
        <f t="shared" ca="1" si="115"/>
        <v>101746.92</v>
      </c>
      <c r="O416" s="81">
        <f t="shared" ca="1" si="116"/>
        <v>276746.92</v>
      </c>
      <c r="Q416" s="78">
        <v>-700000</v>
      </c>
      <c r="R416" s="78">
        <f t="shared" ca="1" si="117"/>
        <v>276746.92</v>
      </c>
      <c r="S416" s="78">
        <f t="shared" ca="1" si="118"/>
        <v>276746.92</v>
      </c>
      <c r="T416" s="78">
        <f t="shared" ca="1" si="118"/>
        <v>276746.92</v>
      </c>
      <c r="U416" s="78">
        <f t="shared" ca="1" si="118"/>
        <v>276746.92</v>
      </c>
      <c r="V416" s="91">
        <f t="shared" ca="1" si="119"/>
        <v>140577.07664286997</v>
      </c>
      <c r="W416" s="47">
        <f t="shared" ca="1" si="120"/>
        <v>1</v>
      </c>
    </row>
    <row r="417" spans="1:23" x14ac:dyDescent="0.25">
      <c r="A417" s="52">
        <v>396</v>
      </c>
      <c r="B417" s="57">
        <f t="shared" ca="1" si="105"/>
        <v>2516</v>
      </c>
      <c r="C417" s="78">
        <f t="shared" ca="1" si="106"/>
        <v>465</v>
      </c>
      <c r="D417" s="79">
        <f t="shared" ca="1" si="107"/>
        <v>271</v>
      </c>
      <c r="E417" s="81">
        <f t="shared" ca="1" si="108"/>
        <v>112416</v>
      </c>
      <c r="G417" s="88">
        <f t="shared" ca="1" si="109"/>
        <v>1169940</v>
      </c>
      <c r="H417" s="78">
        <f t="shared" ca="1" si="110"/>
        <v>681836</v>
      </c>
      <c r="I417" s="78">
        <f t="shared" ca="1" si="111"/>
        <v>488104</v>
      </c>
      <c r="J417" s="78">
        <f t="shared" ca="1" si="112"/>
        <v>112416</v>
      </c>
      <c r="K417" s="78">
        <v>175000</v>
      </c>
      <c r="L417" s="78">
        <f t="shared" ca="1" si="113"/>
        <v>200688</v>
      </c>
      <c r="M417" s="78">
        <f t="shared" ca="1" si="114"/>
        <v>68233.919999999998</v>
      </c>
      <c r="N417" s="78">
        <f t="shared" ca="1" si="115"/>
        <v>132454.08000000002</v>
      </c>
      <c r="O417" s="81">
        <f t="shared" ca="1" si="116"/>
        <v>307454.08000000002</v>
      </c>
      <c r="Q417" s="78">
        <v>-700000</v>
      </c>
      <c r="R417" s="78">
        <f t="shared" ca="1" si="117"/>
        <v>307454.08000000002</v>
      </c>
      <c r="S417" s="78">
        <f t="shared" ca="1" si="118"/>
        <v>307454.08000000002</v>
      </c>
      <c r="T417" s="78">
        <f t="shared" ca="1" si="118"/>
        <v>307454.08000000002</v>
      </c>
      <c r="U417" s="78">
        <f t="shared" ca="1" si="118"/>
        <v>307454.08000000002</v>
      </c>
      <c r="V417" s="91">
        <f t="shared" ca="1" si="119"/>
        <v>233845.44900562253</v>
      </c>
      <c r="W417" s="47">
        <f t="shared" ca="1" si="120"/>
        <v>1</v>
      </c>
    </row>
    <row r="418" spans="1:23" x14ac:dyDescent="0.25">
      <c r="A418" s="52">
        <v>397</v>
      </c>
      <c r="B418" s="57">
        <f t="shared" ca="1" si="105"/>
        <v>2478</v>
      </c>
      <c r="C418" s="78">
        <f t="shared" ca="1" si="106"/>
        <v>416</v>
      </c>
      <c r="D418" s="79">
        <f t="shared" ca="1" si="107"/>
        <v>271</v>
      </c>
      <c r="E418" s="81">
        <f t="shared" ca="1" si="108"/>
        <v>97856</v>
      </c>
      <c r="G418" s="88">
        <f t="shared" ca="1" si="109"/>
        <v>1030848</v>
      </c>
      <c r="H418" s="78">
        <f t="shared" ca="1" si="110"/>
        <v>671538</v>
      </c>
      <c r="I418" s="78">
        <f t="shared" ca="1" si="111"/>
        <v>359310</v>
      </c>
      <c r="J418" s="78">
        <f t="shared" ca="1" si="112"/>
        <v>97856</v>
      </c>
      <c r="K418" s="78">
        <v>175000</v>
      </c>
      <c r="L418" s="78">
        <f t="shared" ca="1" si="113"/>
        <v>86454</v>
      </c>
      <c r="M418" s="78">
        <f t="shared" ca="1" si="114"/>
        <v>29394.36</v>
      </c>
      <c r="N418" s="78">
        <f t="shared" ca="1" si="115"/>
        <v>57059.64</v>
      </c>
      <c r="O418" s="81">
        <f t="shared" ca="1" si="116"/>
        <v>232059.64</v>
      </c>
      <c r="Q418" s="78">
        <v>-700000</v>
      </c>
      <c r="R418" s="78">
        <f t="shared" ca="1" si="117"/>
        <v>232059.64</v>
      </c>
      <c r="S418" s="78">
        <f t="shared" ca="1" si="118"/>
        <v>232059.64</v>
      </c>
      <c r="T418" s="78">
        <f t="shared" ca="1" si="118"/>
        <v>232059.64</v>
      </c>
      <c r="U418" s="78">
        <f t="shared" ca="1" si="118"/>
        <v>232059.64</v>
      </c>
      <c r="V418" s="91">
        <f t="shared" ca="1" si="119"/>
        <v>4846.1959323588526</v>
      </c>
      <c r="W418" s="47">
        <f t="shared" ca="1" si="120"/>
        <v>1</v>
      </c>
    </row>
    <row r="419" spans="1:23" x14ac:dyDescent="0.25">
      <c r="A419" s="52">
        <v>398</v>
      </c>
      <c r="B419" s="57">
        <f t="shared" ca="1" si="105"/>
        <v>2829</v>
      </c>
      <c r="C419" s="78">
        <f t="shared" ca="1" si="106"/>
        <v>455</v>
      </c>
      <c r="D419" s="79">
        <f t="shared" ca="1" si="107"/>
        <v>273</v>
      </c>
      <c r="E419" s="81">
        <f t="shared" ca="1" si="108"/>
        <v>110919</v>
      </c>
      <c r="G419" s="88">
        <f t="shared" ca="1" si="109"/>
        <v>1287195</v>
      </c>
      <c r="H419" s="78">
        <f t="shared" ca="1" si="110"/>
        <v>772317</v>
      </c>
      <c r="I419" s="78">
        <f t="shared" ca="1" si="111"/>
        <v>514878</v>
      </c>
      <c r="J419" s="78">
        <f t="shared" ca="1" si="112"/>
        <v>110919</v>
      </c>
      <c r="K419" s="78">
        <v>175000</v>
      </c>
      <c r="L419" s="78">
        <f t="shared" ca="1" si="113"/>
        <v>228959</v>
      </c>
      <c r="M419" s="78">
        <f t="shared" ca="1" si="114"/>
        <v>77846.060000000012</v>
      </c>
      <c r="N419" s="78">
        <f t="shared" ca="1" si="115"/>
        <v>151112.94</v>
      </c>
      <c r="O419" s="81">
        <f t="shared" ca="1" si="116"/>
        <v>326112.94</v>
      </c>
      <c r="Q419" s="78">
        <v>-700000</v>
      </c>
      <c r="R419" s="78">
        <f t="shared" ca="1" si="117"/>
        <v>326112.94</v>
      </c>
      <c r="S419" s="78">
        <f t="shared" ca="1" si="118"/>
        <v>326112.94</v>
      </c>
      <c r="T419" s="78">
        <f t="shared" ca="1" si="118"/>
        <v>326112.94</v>
      </c>
      <c r="U419" s="78">
        <f t="shared" ca="1" si="118"/>
        <v>326112.94</v>
      </c>
      <c r="V419" s="91">
        <f t="shared" ca="1" si="119"/>
        <v>290518.92523541604</v>
      </c>
      <c r="W419" s="47">
        <f t="shared" ca="1" si="120"/>
        <v>1</v>
      </c>
    </row>
    <row r="420" spans="1:23" x14ac:dyDescent="0.25">
      <c r="A420" s="52">
        <v>399</v>
      </c>
      <c r="B420" s="57">
        <f t="shared" ca="1" si="105"/>
        <v>3040</v>
      </c>
      <c r="C420" s="78">
        <f t="shared" ca="1" si="106"/>
        <v>447</v>
      </c>
      <c r="D420" s="79">
        <f t="shared" ca="1" si="107"/>
        <v>281</v>
      </c>
      <c r="E420" s="81">
        <f t="shared" ca="1" si="108"/>
        <v>106563</v>
      </c>
      <c r="G420" s="88">
        <f t="shared" ca="1" si="109"/>
        <v>1358880</v>
      </c>
      <c r="H420" s="78">
        <f t="shared" ca="1" si="110"/>
        <v>854240</v>
      </c>
      <c r="I420" s="78">
        <f t="shared" ca="1" si="111"/>
        <v>504640</v>
      </c>
      <c r="J420" s="78">
        <f t="shared" ca="1" si="112"/>
        <v>106563</v>
      </c>
      <c r="K420" s="78">
        <v>175000</v>
      </c>
      <c r="L420" s="78">
        <f t="shared" ca="1" si="113"/>
        <v>223077</v>
      </c>
      <c r="M420" s="78">
        <f t="shared" ca="1" si="114"/>
        <v>75846.180000000008</v>
      </c>
      <c r="N420" s="78">
        <f t="shared" ca="1" si="115"/>
        <v>147230.82</v>
      </c>
      <c r="O420" s="81">
        <f t="shared" ca="1" si="116"/>
        <v>322230.82</v>
      </c>
      <c r="Q420" s="78">
        <v>-700000</v>
      </c>
      <c r="R420" s="78">
        <f t="shared" ca="1" si="117"/>
        <v>322230.82</v>
      </c>
      <c r="S420" s="78">
        <f t="shared" ca="1" si="118"/>
        <v>322230.82</v>
      </c>
      <c r="T420" s="78">
        <f t="shared" ca="1" si="118"/>
        <v>322230.82</v>
      </c>
      <c r="U420" s="78">
        <f t="shared" ca="1" si="118"/>
        <v>322230.82</v>
      </c>
      <c r="V420" s="91">
        <f t="shared" ca="1" si="119"/>
        <v>278727.5705898907</v>
      </c>
      <c r="W420" s="47">
        <f t="shared" ca="1" si="120"/>
        <v>1</v>
      </c>
    </row>
    <row r="421" spans="1:23" x14ac:dyDescent="0.25">
      <c r="A421" s="52">
        <v>400</v>
      </c>
      <c r="B421" s="57">
        <f t="shared" ca="1" si="105"/>
        <v>2740</v>
      </c>
      <c r="C421" s="78">
        <f t="shared" ca="1" si="106"/>
        <v>465</v>
      </c>
      <c r="D421" s="79">
        <f t="shared" ca="1" si="107"/>
        <v>272</v>
      </c>
      <c r="E421" s="81">
        <f t="shared" ca="1" si="108"/>
        <v>117478</v>
      </c>
      <c r="G421" s="88">
        <f t="shared" ca="1" si="109"/>
        <v>1274100</v>
      </c>
      <c r="H421" s="78">
        <f t="shared" ca="1" si="110"/>
        <v>745280</v>
      </c>
      <c r="I421" s="78">
        <f t="shared" ca="1" si="111"/>
        <v>528820</v>
      </c>
      <c r="J421" s="78">
        <f t="shared" ca="1" si="112"/>
        <v>117478</v>
      </c>
      <c r="K421" s="78">
        <v>175000</v>
      </c>
      <c r="L421" s="78">
        <f t="shared" ca="1" si="113"/>
        <v>236342</v>
      </c>
      <c r="M421" s="78">
        <f t="shared" ca="1" si="114"/>
        <v>80356.28</v>
      </c>
      <c r="N421" s="78">
        <f t="shared" ca="1" si="115"/>
        <v>155985.72</v>
      </c>
      <c r="O421" s="81">
        <f t="shared" ca="1" si="116"/>
        <v>330985.71999999997</v>
      </c>
      <c r="Q421" s="78">
        <v>-700000</v>
      </c>
      <c r="R421" s="78">
        <f t="shared" ca="1" si="117"/>
        <v>330985.71999999997</v>
      </c>
      <c r="S421" s="78">
        <f t="shared" ca="1" si="118"/>
        <v>330985.71999999997</v>
      </c>
      <c r="T421" s="78">
        <f t="shared" ca="1" si="118"/>
        <v>330985.71999999997</v>
      </c>
      <c r="U421" s="78">
        <f t="shared" ca="1" si="118"/>
        <v>330985.71999999997</v>
      </c>
      <c r="V421" s="91">
        <f t="shared" ca="1" si="119"/>
        <v>305319.26038467034</v>
      </c>
      <c r="W421" s="47">
        <f t="shared" ca="1" si="120"/>
        <v>1</v>
      </c>
    </row>
    <row r="422" spans="1:23" x14ac:dyDescent="0.25">
      <c r="A422" s="52">
        <v>401</v>
      </c>
      <c r="B422" s="57">
        <f t="shared" ca="1" si="105"/>
        <v>2867</v>
      </c>
      <c r="C422" s="78">
        <f t="shared" ca="1" si="106"/>
        <v>416</v>
      </c>
      <c r="D422" s="79">
        <f t="shared" ca="1" si="107"/>
        <v>298</v>
      </c>
      <c r="E422" s="81">
        <f t="shared" ca="1" si="108"/>
        <v>99636</v>
      </c>
      <c r="G422" s="88">
        <f t="shared" ca="1" si="109"/>
        <v>1192672</v>
      </c>
      <c r="H422" s="78">
        <f t="shared" ca="1" si="110"/>
        <v>854366</v>
      </c>
      <c r="I422" s="78">
        <f t="shared" ca="1" si="111"/>
        <v>338306</v>
      </c>
      <c r="J422" s="78">
        <f t="shared" ca="1" si="112"/>
        <v>99636</v>
      </c>
      <c r="K422" s="78">
        <v>175000</v>
      </c>
      <c r="L422" s="78">
        <f t="shared" ca="1" si="113"/>
        <v>63670</v>
      </c>
      <c r="M422" s="78">
        <f t="shared" ca="1" si="114"/>
        <v>21647.800000000003</v>
      </c>
      <c r="N422" s="78">
        <f t="shared" ca="1" si="115"/>
        <v>42022.2</v>
      </c>
      <c r="O422" s="81">
        <f t="shared" ca="1" si="116"/>
        <v>217022.2</v>
      </c>
      <c r="Q422" s="78">
        <v>-700000</v>
      </c>
      <c r="R422" s="78">
        <f t="shared" ca="1" si="117"/>
        <v>217022.2</v>
      </c>
      <c r="S422" s="78">
        <f t="shared" ca="1" si="118"/>
        <v>217022.2</v>
      </c>
      <c r="T422" s="78">
        <f t="shared" ca="1" si="118"/>
        <v>217022.2</v>
      </c>
      <c r="U422" s="78">
        <f t="shared" ca="1" si="118"/>
        <v>217022.2</v>
      </c>
      <c r="V422" s="91">
        <f t="shared" ca="1" si="119"/>
        <v>-40827.762626574957</v>
      </c>
      <c r="W422" s="47">
        <f t="shared" ca="1" si="120"/>
        <v>0</v>
      </c>
    </row>
    <row r="423" spans="1:23" x14ac:dyDescent="0.25">
      <c r="A423" s="52">
        <v>402</v>
      </c>
      <c r="B423" s="57">
        <f t="shared" ca="1" si="105"/>
        <v>2523</v>
      </c>
      <c r="C423" s="78">
        <f t="shared" ca="1" si="106"/>
        <v>435</v>
      </c>
      <c r="D423" s="79">
        <f t="shared" ca="1" si="107"/>
        <v>273</v>
      </c>
      <c r="E423" s="81">
        <f t="shared" ca="1" si="108"/>
        <v>111050</v>
      </c>
      <c r="G423" s="88">
        <f t="shared" ca="1" si="109"/>
        <v>1097505</v>
      </c>
      <c r="H423" s="78">
        <f t="shared" ca="1" si="110"/>
        <v>688779</v>
      </c>
      <c r="I423" s="78">
        <f t="shared" ca="1" si="111"/>
        <v>408726</v>
      </c>
      <c r="J423" s="78">
        <f t="shared" ca="1" si="112"/>
        <v>111050</v>
      </c>
      <c r="K423" s="78">
        <v>175000</v>
      </c>
      <c r="L423" s="78">
        <f t="shared" ca="1" si="113"/>
        <v>122676</v>
      </c>
      <c r="M423" s="78">
        <f t="shared" ca="1" si="114"/>
        <v>41709.840000000004</v>
      </c>
      <c r="N423" s="78">
        <f t="shared" ca="1" si="115"/>
        <v>80966.16</v>
      </c>
      <c r="O423" s="81">
        <f t="shared" ca="1" si="116"/>
        <v>255966.16</v>
      </c>
      <c r="Q423" s="78">
        <v>-700000</v>
      </c>
      <c r="R423" s="78">
        <f t="shared" ca="1" si="117"/>
        <v>255966.16</v>
      </c>
      <c r="S423" s="78">
        <f t="shared" ca="1" si="118"/>
        <v>255966.16</v>
      </c>
      <c r="T423" s="78">
        <f t="shared" ca="1" si="118"/>
        <v>255966.16</v>
      </c>
      <c r="U423" s="78">
        <f t="shared" ca="1" si="118"/>
        <v>255966.16</v>
      </c>
      <c r="V423" s="91">
        <f t="shared" ca="1" si="119"/>
        <v>77458.648834469728</v>
      </c>
      <c r="W423" s="47">
        <f t="shared" ca="1" si="120"/>
        <v>1</v>
      </c>
    </row>
    <row r="424" spans="1:23" x14ac:dyDescent="0.25">
      <c r="A424" s="52">
        <v>403</v>
      </c>
      <c r="B424" s="57">
        <f t="shared" ca="1" si="105"/>
        <v>2694</v>
      </c>
      <c r="C424" s="78">
        <f t="shared" ca="1" si="106"/>
        <v>451</v>
      </c>
      <c r="D424" s="79">
        <f t="shared" ca="1" si="107"/>
        <v>289</v>
      </c>
      <c r="E424" s="81">
        <f t="shared" ca="1" si="108"/>
        <v>110601</v>
      </c>
      <c r="G424" s="88">
        <f t="shared" ca="1" si="109"/>
        <v>1214994</v>
      </c>
      <c r="H424" s="78">
        <f t="shared" ca="1" si="110"/>
        <v>778566</v>
      </c>
      <c r="I424" s="78">
        <f t="shared" ca="1" si="111"/>
        <v>436428</v>
      </c>
      <c r="J424" s="78">
        <f t="shared" ca="1" si="112"/>
        <v>110601</v>
      </c>
      <c r="K424" s="78">
        <v>175000</v>
      </c>
      <c r="L424" s="78">
        <f t="shared" ca="1" si="113"/>
        <v>150827</v>
      </c>
      <c r="M424" s="78">
        <f t="shared" ca="1" si="114"/>
        <v>51281.18</v>
      </c>
      <c r="N424" s="78">
        <f t="shared" ca="1" si="115"/>
        <v>99545.82</v>
      </c>
      <c r="O424" s="81">
        <f t="shared" ca="1" si="116"/>
        <v>274545.82</v>
      </c>
      <c r="Q424" s="78">
        <v>-700000</v>
      </c>
      <c r="R424" s="78">
        <f t="shared" ca="1" si="117"/>
        <v>274545.82</v>
      </c>
      <c r="S424" s="78">
        <f t="shared" ca="1" si="118"/>
        <v>274545.82</v>
      </c>
      <c r="T424" s="78">
        <f t="shared" ca="1" si="118"/>
        <v>274545.82</v>
      </c>
      <c r="U424" s="78">
        <f t="shared" ca="1" si="118"/>
        <v>274545.82</v>
      </c>
      <c r="V424" s="91">
        <f t="shared" ca="1" si="119"/>
        <v>133891.5669960106</v>
      </c>
      <c r="W424" s="47">
        <f t="shared" ca="1" si="120"/>
        <v>1</v>
      </c>
    </row>
    <row r="425" spans="1:23" x14ac:dyDescent="0.25">
      <c r="A425" s="52">
        <v>404</v>
      </c>
      <c r="B425" s="57">
        <f t="shared" ca="1" si="105"/>
        <v>2767</v>
      </c>
      <c r="C425" s="78">
        <f t="shared" ca="1" si="106"/>
        <v>463</v>
      </c>
      <c r="D425" s="79">
        <f t="shared" ca="1" si="107"/>
        <v>281</v>
      </c>
      <c r="E425" s="81">
        <f t="shared" ca="1" si="108"/>
        <v>105394</v>
      </c>
      <c r="G425" s="88">
        <f t="shared" ca="1" si="109"/>
        <v>1281121</v>
      </c>
      <c r="H425" s="78">
        <f t="shared" ca="1" si="110"/>
        <v>777527</v>
      </c>
      <c r="I425" s="78">
        <f t="shared" ca="1" si="111"/>
        <v>503594</v>
      </c>
      <c r="J425" s="78">
        <f t="shared" ca="1" si="112"/>
        <v>105394</v>
      </c>
      <c r="K425" s="78">
        <v>175000</v>
      </c>
      <c r="L425" s="78">
        <f t="shared" ca="1" si="113"/>
        <v>223200</v>
      </c>
      <c r="M425" s="78">
        <f t="shared" ca="1" si="114"/>
        <v>75888</v>
      </c>
      <c r="N425" s="78">
        <f t="shared" ca="1" si="115"/>
        <v>147312</v>
      </c>
      <c r="O425" s="81">
        <f t="shared" ca="1" si="116"/>
        <v>322312</v>
      </c>
      <c r="Q425" s="78">
        <v>-700000</v>
      </c>
      <c r="R425" s="78">
        <f t="shared" ca="1" si="117"/>
        <v>322312</v>
      </c>
      <c r="S425" s="78">
        <f t="shared" ca="1" si="118"/>
        <v>322312</v>
      </c>
      <c r="T425" s="78">
        <f t="shared" ca="1" si="118"/>
        <v>322312</v>
      </c>
      <c r="U425" s="78">
        <f t="shared" ca="1" si="118"/>
        <v>322312</v>
      </c>
      <c r="V425" s="91">
        <f t="shared" ca="1" si="119"/>
        <v>278974.14260984981</v>
      </c>
      <c r="W425" s="47">
        <f t="shared" ca="1" si="120"/>
        <v>1</v>
      </c>
    </row>
    <row r="426" spans="1:23" x14ac:dyDescent="0.25">
      <c r="A426" s="52">
        <v>405</v>
      </c>
      <c r="B426" s="57">
        <f t="shared" ca="1" si="105"/>
        <v>2887</v>
      </c>
      <c r="C426" s="78">
        <f t="shared" ca="1" si="106"/>
        <v>420</v>
      </c>
      <c r="D426" s="79">
        <f t="shared" ca="1" si="107"/>
        <v>278</v>
      </c>
      <c r="E426" s="81">
        <f t="shared" ca="1" si="108"/>
        <v>105135</v>
      </c>
      <c r="G426" s="88">
        <f t="shared" ca="1" si="109"/>
        <v>1212540</v>
      </c>
      <c r="H426" s="78">
        <f t="shared" ca="1" si="110"/>
        <v>802586</v>
      </c>
      <c r="I426" s="78">
        <f t="shared" ca="1" si="111"/>
        <v>409954</v>
      </c>
      <c r="J426" s="78">
        <f t="shared" ca="1" si="112"/>
        <v>105135</v>
      </c>
      <c r="K426" s="78">
        <v>175000</v>
      </c>
      <c r="L426" s="78">
        <f t="shared" ca="1" si="113"/>
        <v>129819</v>
      </c>
      <c r="M426" s="78">
        <f t="shared" ca="1" si="114"/>
        <v>44138.460000000006</v>
      </c>
      <c r="N426" s="78">
        <f t="shared" ca="1" si="115"/>
        <v>85680.54</v>
      </c>
      <c r="O426" s="81">
        <f t="shared" ca="1" si="116"/>
        <v>260680.53999999998</v>
      </c>
      <c r="Q426" s="78">
        <v>-700000</v>
      </c>
      <c r="R426" s="78">
        <f t="shared" ca="1" si="117"/>
        <v>260680.53999999998</v>
      </c>
      <c r="S426" s="78">
        <f t="shared" ca="1" si="118"/>
        <v>260680.53999999998</v>
      </c>
      <c r="T426" s="78">
        <f t="shared" ca="1" si="118"/>
        <v>260680.53999999998</v>
      </c>
      <c r="U426" s="78">
        <f t="shared" ca="1" si="118"/>
        <v>260680.53999999998</v>
      </c>
      <c r="V426" s="91">
        <f t="shared" ca="1" si="119"/>
        <v>91777.867847218411</v>
      </c>
      <c r="W426" s="47">
        <f t="shared" ca="1" si="120"/>
        <v>1</v>
      </c>
    </row>
    <row r="427" spans="1:23" x14ac:dyDescent="0.25">
      <c r="A427" s="52">
        <v>406</v>
      </c>
      <c r="B427" s="57">
        <f t="shared" ca="1" si="105"/>
        <v>2841</v>
      </c>
      <c r="C427" s="78">
        <f t="shared" ca="1" si="106"/>
        <v>445</v>
      </c>
      <c r="D427" s="79">
        <f t="shared" ca="1" si="107"/>
        <v>288</v>
      </c>
      <c r="E427" s="81">
        <f t="shared" ca="1" si="108"/>
        <v>102462</v>
      </c>
      <c r="G427" s="88">
        <f t="shared" ca="1" si="109"/>
        <v>1264245</v>
      </c>
      <c r="H427" s="78">
        <f t="shared" ca="1" si="110"/>
        <v>818208</v>
      </c>
      <c r="I427" s="78">
        <f t="shared" ca="1" si="111"/>
        <v>446037</v>
      </c>
      <c r="J427" s="78">
        <f t="shared" ca="1" si="112"/>
        <v>102462</v>
      </c>
      <c r="K427" s="78">
        <v>175000</v>
      </c>
      <c r="L427" s="78">
        <f t="shared" ca="1" si="113"/>
        <v>168575</v>
      </c>
      <c r="M427" s="78">
        <f t="shared" ca="1" si="114"/>
        <v>57315.500000000007</v>
      </c>
      <c r="N427" s="78">
        <f t="shared" ca="1" si="115"/>
        <v>111259.5</v>
      </c>
      <c r="O427" s="81">
        <f t="shared" ca="1" si="116"/>
        <v>286259.5</v>
      </c>
      <c r="Q427" s="78">
        <v>-700000</v>
      </c>
      <c r="R427" s="78">
        <f t="shared" ca="1" si="117"/>
        <v>286259.5</v>
      </c>
      <c r="S427" s="78">
        <f t="shared" ca="1" si="118"/>
        <v>286259.5</v>
      </c>
      <c r="T427" s="78">
        <f t="shared" ca="1" si="118"/>
        <v>286259.5</v>
      </c>
      <c r="U427" s="78">
        <f t="shared" ca="1" si="118"/>
        <v>286259.5</v>
      </c>
      <c r="V427" s="91">
        <f t="shared" ca="1" si="119"/>
        <v>169470.1052906015</v>
      </c>
      <c r="W427" s="47">
        <f t="shared" ca="1" si="120"/>
        <v>1</v>
      </c>
    </row>
    <row r="428" spans="1:23" x14ac:dyDescent="0.25">
      <c r="A428" s="52">
        <v>407</v>
      </c>
      <c r="B428" s="57">
        <f t="shared" ca="1" si="105"/>
        <v>3020</v>
      </c>
      <c r="C428" s="78">
        <f t="shared" ca="1" si="106"/>
        <v>450</v>
      </c>
      <c r="D428" s="79">
        <f t="shared" ca="1" si="107"/>
        <v>278</v>
      </c>
      <c r="E428" s="81">
        <f t="shared" ca="1" si="108"/>
        <v>116069</v>
      </c>
      <c r="G428" s="88">
        <f t="shared" ca="1" si="109"/>
        <v>1359000</v>
      </c>
      <c r="H428" s="78">
        <f t="shared" ca="1" si="110"/>
        <v>839560</v>
      </c>
      <c r="I428" s="78">
        <f t="shared" ca="1" si="111"/>
        <v>519440</v>
      </c>
      <c r="J428" s="78">
        <f t="shared" ca="1" si="112"/>
        <v>116069</v>
      </c>
      <c r="K428" s="78">
        <v>175000</v>
      </c>
      <c r="L428" s="78">
        <f t="shared" ca="1" si="113"/>
        <v>228371</v>
      </c>
      <c r="M428" s="78">
        <f t="shared" ca="1" si="114"/>
        <v>77646.14</v>
      </c>
      <c r="N428" s="78">
        <f t="shared" ca="1" si="115"/>
        <v>150724.85999999999</v>
      </c>
      <c r="O428" s="81">
        <f t="shared" ca="1" si="116"/>
        <v>325724.86</v>
      </c>
      <c r="Q428" s="78">
        <v>-700000</v>
      </c>
      <c r="R428" s="78">
        <f t="shared" ca="1" si="117"/>
        <v>325724.86</v>
      </c>
      <c r="S428" s="78">
        <f t="shared" ca="1" si="118"/>
        <v>325724.86</v>
      </c>
      <c r="T428" s="78">
        <f t="shared" ca="1" si="118"/>
        <v>325724.86</v>
      </c>
      <c r="U428" s="78">
        <f t="shared" ca="1" si="118"/>
        <v>325724.86</v>
      </c>
      <c r="V428" s="91">
        <f t="shared" ca="1" si="119"/>
        <v>289340.19070097723</v>
      </c>
      <c r="W428" s="47">
        <f t="shared" ca="1" si="120"/>
        <v>1</v>
      </c>
    </row>
    <row r="429" spans="1:23" x14ac:dyDescent="0.25">
      <c r="A429" s="52">
        <v>408</v>
      </c>
      <c r="B429" s="57">
        <f t="shared" ca="1" si="105"/>
        <v>2296</v>
      </c>
      <c r="C429" s="78">
        <f t="shared" ca="1" si="106"/>
        <v>427</v>
      </c>
      <c r="D429" s="79">
        <f t="shared" ca="1" si="107"/>
        <v>280</v>
      </c>
      <c r="E429" s="81">
        <f t="shared" ca="1" si="108"/>
        <v>109230</v>
      </c>
      <c r="G429" s="88">
        <f t="shared" ca="1" si="109"/>
        <v>980392</v>
      </c>
      <c r="H429" s="78">
        <f t="shared" ca="1" si="110"/>
        <v>642880</v>
      </c>
      <c r="I429" s="78">
        <f t="shared" ca="1" si="111"/>
        <v>337512</v>
      </c>
      <c r="J429" s="78">
        <f t="shared" ca="1" si="112"/>
        <v>109230</v>
      </c>
      <c r="K429" s="78">
        <v>175000</v>
      </c>
      <c r="L429" s="78">
        <f t="shared" ca="1" si="113"/>
        <v>53282</v>
      </c>
      <c r="M429" s="78">
        <f t="shared" ca="1" si="114"/>
        <v>18115.88</v>
      </c>
      <c r="N429" s="78">
        <f t="shared" ca="1" si="115"/>
        <v>35166.119999999995</v>
      </c>
      <c r="O429" s="81">
        <f t="shared" ca="1" si="116"/>
        <v>210166.12</v>
      </c>
      <c r="Q429" s="78">
        <v>-700000</v>
      </c>
      <c r="R429" s="78">
        <f t="shared" ca="1" si="117"/>
        <v>210166.12</v>
      </c>
      <c r="S429" s="78">
        <f t="shared" ca="1" si="118"/>
        <v>210166.12</v>
      </c>
      <c r="T429" s="78">
        <f t="shared" ca="1" si="118"/>
        <v>210166.12</v>
      </c>
      <c r="U429" s="78">
        <f t="shared" ca="1" si="118"/>
        <v>210166.12</v>
      </c>
      <c r="V429" s="91">
        <f t="shared" ca="1" si="119"/>
        <v>-61652.0727349933</v>
      </c>
      <c r="W429" s="47">
        <f t="shared" ca="1" si="120"/>
        <v>0</v>
      </c>
    </row>
    <row r="430" spans="1:23" x14ac:dyDescent="0.25">
      <c r="A430" s="52">
        <v>409</v>
      </c>
      <c r="B430" s="57">
        <f t="shared" ca="1" si="105"/>
        <v>3070</v>
      </c>
      <c r="C430" s="78">
        <f t="shared" ca="1" si="106"/>
        <v>458</v>
      </c>
      <c r="D430" s="79">
        <f t="shared" ca="1" si="107"/>
        <v>282</v>
      </c>
      <c r="E430" s="81">
        <f t="shared" ca="1" si="108"/>
        <v>100981</v>
      </c>
      <c r="G430" s="88">
        <f t="shared" ca="1" si="109"/>
        <v>1406060</v>
      </c>
      <c r="H430" s="78">
        <f t="shared" ca="1" si="110"/>
        <v>865740</v>
      </c>
      <c r="I430" s="78">
        <f t="shared" ca="1" si="111"/>
        <v>540320</v>
      </c>
      <c r="J430" s="78">
        <f t="shared" ca="1" si="112"/>
        <v>100981</v>
      </c>
      <c r="K430" s="78">
        <v>175000</v>
      </c>
      <c r="L430" s="78">
        <f t="shared" ca="1" si="113"/>
        <v>264339</v>
      </c>
      <c r="M430" s="78">
        <f t="shared" ca="1" si="114"/>
        <v>89875.260000000009</v>
      </c>
      <c r="N430" s="78">
        <f t="shared" ca="1" si="115"/>
        <v>174463.74</v>
      </c>
      <c r="O430" s="81">
        <f t="shared" ca="1" si="116"/>
        <v>349463.74</v>
      </c>
      <c r="Q430" s="78">
        <v>-700000</v>
      </c>
      <c r="R430" s="78">
        <f t="shared" ca="1" si="117"/>
        <v>349463.74</v>
      </c>
      <c r="S430" s="78">
        <f t="shared" ca="1" si="118"/>
        <v>349463.74</v>
      </c>
      <c r="T430" s="78">
        <f t="shared" ca="1" si="118"/>
        <v>349463.74</v>
      </c>
      <c r="U430" s="78">
        <f t="shared" ca="1" si="118"/>
        <v>349463.74</v>
      </c>
      <c r="V430" s="91">
        <f t="shared" ca="1" si="119"/>
        <v>361443.46235862002</v>
      </c>
      <c r="W430" s="47">
        <f t="shared" ca="1" si="120"/>
        <v>1</v>
      </c>
    </row>
    <row r="431" spans="1:23" x14ac:dyDescent="0.25">
      <c r="A431" s="52">
        <v>410</v>
      </c>
      <c r="B431" s="57">
        <f t="shared" ca="1" si="105"/>
        <v>2543</v>
      </c>
      <c r="C431" s="78">
        <f t="shared" ca="1" si="106"/>
        <v>444</v>
      </c>
      <c r="D431" s="79">
        <f t="shared" ca="1" si="107"/>
        <v>286</v>
      </c>
      <c r="E431" s="81">
        <f t="shared" ca="1" si="108"/>
        <v>115549</v>
      </c>
      <c r="G431" s="88">
        <f t="shared" ca="1" si="109"/>
        <v>1129092</v>
      </c>
      <c r="H431" s="78">
        <f t="shared" ca="1" si="110"/>
        <v>727298</v>
      </c>
      <c r="I431" s="78">
        <f t="shared" ca="1" si="111"/>
        <v>401794</v>
      </c>
      <c r="J431" s="78">
        <f t="shared" ca="1" si="112"/>
        <v>115549</v>
      </c>
      <c r="K431" s="78">
        <v>175000</v>
      </c>
      <c r="L431" s="78">
        <f t="shared" ca="1" si="113"/>
        <v>111245</v>
      </c>
      <c r="M431" s="78">
        <f t="shared" ca="1" si="114"/>
        <v>37823.300000000003</v>
      </c>
      <c r="N431" s="78">
        <f t="shared" ca="1" si="115"/>
        <v>73421.7</v>
      </c>
      <c r="O431" s="81">
        <f t="shared" ca="1" si="116"/>
        <v>248421.7</v>
      </c>
      <c r="Q431" s="78">
        <v>-700000</v>
      </c>
      <c r="R431" s="78">
        <f t="shared" ca="1" si="117"/>
        <v>248421.7</v>
      </c>
      <c r="S431" s="78">
        <f t="shared" ca="1" si="118"/>
        <v>248421.7</v>
      </c>
      <c r="T431" s="78">
        <f t="shared" ca="1" si="118"/>
        <v>248421.7</v>
      </c>
      <c r="U431" s="78">
        <f t="shared" ca="1" si="118"/>
        <v>248421.7</v>
      </c>
      <c r="V431" s="91">
        <f t="shared" ca="1" si="119"/>
        <v>54543.488182820962</v>
      </c>
      <c r="W431" s="47">
        <f t="shared" ca="1" si="120"/>
        <v>1</v>
      </c>
    </row>
    <row r="432" spans="1:23" x14ac:dyDescent="0.25">
      <c r="A432" s="52">
        <v>411</v>
      </c>
      <c r="B432" s="57">
        <f t="shared" ca="1" si="105"/>
        <v>2659</v>
      </c>
      <c r="C432" s="78">
        <f t="shared" ca="1" si="106"/>
        <v>412</v>
      </c>
      <c r="D432" s="79">
        <f t="shared" ca="1" si="107"/>
        <v>297</v>
      </c>
      <c r="E432" s="81">
        <f t="shared" ca="1" si="108"/>
        <v>102666</v>
      </c>
      <c r="G432" s="88">
        <f t="shared" ca="1" si="109"/>
        <v>1095508</v>
      </c>
      <c r="H432" s="78">
        <f t="shared" ca="1" si="110"/>
        <v>789723</v>
      </c>
      <c r="I432" s="78">
        <f t="shared" ca="1" si="111"/>
        <v>305785</v>
      </c>
      <c r="J432" s="78">
        <f t="shared" ca="1" si="112"/>
        <v>102666</v>
      </c>
      <c r="K432" s="78">
        <v>175000</v>
      </c>
      <c r="L432" s="78">
        <f t="shared" ca="1" si="113"/>
        <v>28119</v>
      </c>
      <c r="M432" s="78">
        <f t="shared" ca="1" si="114"/>
        <v>9560.4600000000009</v>
      </c>
      <c r="N432" s="78">
        <f t="shared" ca="1" si="115"/>
        <v>18558.54</v>
      </c>
      <c r="O432" s="81">
        <f t="shared" ca="1" si="116"/>
        <v>193558.54</v>
      </c>
      <c r="Q432" s="78">
        <v>-700000</v>
      </c>
      <c r="R432" s="78">
        <f t="shared" ca="1" si="117"/>
        <v>193558.54</v>
      </c>
      <c r="S432" s="78">
        <f t="shared" ca="1" si="118"/>
        <v>193558.54</v>
      </c>
      <c r="T432" s="78">
        <f t="shared" ca="1" si="118"/>
        <v>193558.54</v>
      </c>
      <c r="U432" s="78">
        <f t="shared" ca="1" si="118"/>
        <v>193558.54</v>
      </c>
      <c r="V432" s="91">
        <f t="shared" ca="1" si="119"/>
        <v>-112095.09499703906</v>
      </c>
      <c r="W432" s="47">
        <f t="shared" ca="1" si="120"/>
        <v>0</v>
      </c>
    </row>
    <row r="433" spans="1:23" x14ac:dyDescent="0.25">
      <c r="A433" s="52">
        <v>412</v>
      </c>
      <c r="B433" s="57">
        <f t="shared" ca="1" si="105"/>
        <v>2828</v>
      </c>
      <c r="C433" s="78">
        <f t="shared" ca="1" si="106"/>
        <v>451</v>
      </c>
      <c r="D433" s="79">
        <f t="shared" ca="1" si="107"/>
        <v>285</v>
      </c>
      <c r="E433" s="81">
        <f t="shared" ca="1" si="108"/>
        <v>118726</v>
      </c>
      <c r="G433" s="88">
        <f t="shared" ca="1" si="109"/>
        <v>1275428</v>
      </c>
      <c r="H433" s="78">
        <f t="shared" ca="1" si="110"/>
        <v>805980</v>
      </c>
      <c r="I433" s="78">
        <f t="shared" ca="1" si="111"/>
        <v>469448</v>
      </c>
      <c r="J433" s="78">
        <f t="shared" ca="1" si="112"/>
        <v>118726</v>
      </c>
      <c r="K433" s="78">
        <v>175000</v>
      </c>
      <c r="L433" s="78">
        <f t="shared" ca="1" si="113"/>
        <v>175722</v>
      </c>
      <c r="M433" s="78">
        <f t="shared" ca="1" si="114"/>
        <v>59745.48</v>
      </c>
      <c r="N433" s="78">
        <f t="shared" ca="1" si="115"/>
        <v>115976.51999999999</v>
      </c>
      <c r="O433" s="81">
        <f t="shared" ca="1" si="116"/>
        <v>290976.52</v>
      </c>
      <c r="Q433" s="78">
        <v>-700000</v>
      </c>
      <c r="R433" s="78">
        <f t="shared" ca="1" si="117"/>
        <v>290976.52</v>
      </c>
      <c r="S433" s="78">
        <f t="shared" ca="1" si="118"/>
        <v>290976.52</v>
      </c>
      <c r="T433" s="78">
        <f t="shared" ca="1" si="118"/>
        <v>290976.52</v>
      </c>
      <c r="U433" s="78">
        <f t="shared" ca="1" si="118"/>
        <v>290976.52</v>
      </c>
      <c r="V433" s="91">
        <f t="shared" ca="1" si="119"/>
        <v>183797.34290562512</v>
      </c>
      <c r="W433" s="47">
        <f t="shared" ca="1" si="120"/>
        <v>1</v>
      </c>
    </row>
    <row r="434" spans="1:23" x14ac:dyDescent="0.25">
      <c r="A434" s="52">
        <v>413</v>
      </c>
      <c r="B434" s="57">
        <f t="shared" ca="1" si="105"/>
        <v>2942</v>
      </c>
      <c r="C434" s="78">
        <f t="shared" ca="1" si="106"/>
        <v>459</v>
      </c>
      <c r="D434" s="79">
        <f t="shared" ca="1" si="107"/>
        <v>289</v>
      </c>
      <c r="E434" s="81">
        <f t="shared" ca="1" si="108"/>
        <v>103023</v>
      </c>
      <c r="G434" s="88">
        <f t="shared" ca="1" si="109"/>
        <v>1350378</v>
      </c>
      <c r="H434" s="78">
        <f t="shared" ca="1" si="110"/>
        <v>850238</v>
      </c>
      <c r="I434" s="78">
        <f t="shared" ca="1" si="111"/>
        <v>500140</v>
      </c>
      <c r="J434" s="78">
        <f t="shared" ca="1" si="112"/>
        <v>103023</v>
      </c>
      <c r="K434" s="78">
        <v>175000</v>
      </c>
      <c r="L434" s="78">
        <f t="shared" ca="1" si="113"/>
        <v>222117</v>
      </c>
      <c r="M434" s="78">
        <f t="shared" ca="1" si="114"/>
        <v>75519.78</v>
      </c>
      <c r="N434" s="78">
        <f t="shared" ca="1" si="115"/>
        <v>146597.22</v>
      </c>
      <c r="O434" s="81">
        <f t="shared" ca="1" si="116"/>
        <v>321597.21999999997</v>
      </c>
      <c r="Q434" s="78">
        <v>-700000</v>
      </c>
      <c r="R434" s="78">
        <f t="shared" ca="1" si="117"/>
        <v>321597.21999999997</v>
      </c>
      <c r="S434" s="78">
        <f t="shared" ca="1" si="118"/>
        <v>321597.21999999997</v>
      </c>
      <c r="T434" s="78">
        <f t="shared" ca="1" si="118"/>
        <v>321597.21999999997</v>
      </c>
      <c r="U434" s="78">
        <f t="shared" ca="1" si="118"/>
        <v>321597.21999999997</v>
      </c>
      <c r="V434" s="91">
        <f t="shared" ca="1" si="119"/>
        <v>276803.10604386812</v>
      </c>
      <c r="W434" s="47">
        <f t="shared" ca="1" si="120"/>
        <v>1</v>
      </c>
    </row>
    <row r="435" spans="1:23" x14ac:dyDescent="0.25">
      <c r="A435" s="52">
        <v>414</v>
      </c>
      <c r="B435" s="57">
        <f t="shared" ca="1" si="105"/>
        <v>2543</v>
      </c>
      <c r="C435" s="78">
        <f t="shared" ca="1" si="106"/>
        <v>463</v>
      </c>
      <c r="D435" s="79">
        <f t="shared" ca="1" si="107"/>
        <v>292</v>
      </c>
      <c r="E435" s="81">
        <f t="shared" ca="1" si="108"/>
        <v>94424</v>
      </c>
      <c r="G435" s="88">
        <f t="shared" ca="1" si="109"/>
        <v>1177409</v>
      </c>
      <c r="H435" s="78">
        <f t="shared" ca="1" si="110"/>
        <v>742556</v>
      </c>
      <c r="I435" s="78">
        <f t="shared" ca="1" si="111"/>
        <v>434853</v>
      </c>
      <c r="J435" s="78">
        <f t="shared" ca="1" si="112"/>
        <v>94424</v>
      </c>
      <c r="K435" s="78">
        <v>175000</v>
      </c>
      <c r="L435" s="78">
        <f t="shared" ca="1" si="113"/>
        <v>165429</v>
      </c>
      <c r="M435" s="78">
        <f t="shared" ca="1" si="114"/>
        <v>56245.86</v>
      </c>
      <c r="N435" s="78">
        <f t="shared" ca="1" si="115"/>
        <v>109183.14</v>
      </c>
      <c r="O435" s="81">
        <f t="shared" ca="1" si="116"/>
        <v>284183.14</v>
      </c>
      <c r="Q435" s="78">
        <v>-700000</v>
      </c>
      <c r="R435" s="78">
        <f t="shared" ca="1" si="117"/>
        <v>284183.14</v>
      </c>
      <c r="S435" s="78">
        <f t="shared" ca="1" si="118"/>
        <v>284183.14</v>
      </c>
      <c r="T435" s="78">
        <f t="shared" ca="1" si="118"/>
        <v>284183.14</v>
      </c>
      <c r="U435" s="78">
        <f t="shared" ca="1" si="118"/>
        <v>284183.14</v>
      </c>
      <c r="V435" s="91">
        <f t="shared" ca="1" si="119"/>
        <v>163163.47460124025</v>
      </c>
      <c r="W435" s="47">
        <f t="shared" ca="1" si="120"/>
        <v>1</v>
      </c>
    </row>
    <row r="436" spans="1:23" x14ac:dyDescent="0.25">
      <c r="A436" s="52">
        <v>415</v>
      </c>
      <c r="B436" s="57">
        <f t="shared" ca="1" si="105"/>
        <v>3138</v>
      </c>
      <c r="C436" s="78">
        <f t="shared" ca="1" si="106"/>
        <v>427</v>
      </c>
      <c r="D436" s="79">
        <f t="shared" ca="1" si="107"/>
        <v>271</v>
      </c>
      <c r="E436" s="81">
        <f t="shared" ca="1" si="108"/>
        <v>96883</v>
      </c>
      <c r="G436" s="88">
        <f t="shared" ca="1" si="109"/>
        <v>1339926</v>
      </c>
      <c r="H436" s="78">
        <f t="shared" ca="1" si="110"/>
        <v>850398</v>
      </c>
      <c r="I436" s="78">
        <f t="shared" ca="1" si="111"/>
        <v>489528</v>
      </c>
      <c r="J436" s="78">
        <f t="shared" ca="1" si="112"/>
        <v>96883</v>
      </c>
      <c r="K436" s="78">
        <v>175000</v>
      </c>
      <c r="L436" s="78">
        <f t="shared" ca="1" si="113"/>
        <v>217645</v>
      </c>
      <c r="M436" s="78">
        <f t="shared" ca="1" si="114"/>
        <v>73999.3</v>
      </c>
      <c r="N436" s="78">
        <f t="shared" ca="1" si="115"/>
        <v>143645.70000000001</v>
      </c>
      <c r="O436" s="81">
        <f t="shared" ca="1" si="116"/>
        <v>318645.7</v>
      </c>
      <c r="Q436" s="78">
        <v>-700000</v>
      </c>
      <c r="R436" s="78">
        <f t="shared" ca="1" si="117"/>
        <v>318645.7</v>
      </c>
      <c r="S436" s="78">
        <f t="shared" ca="1" si="118"/>
        <v>318645.7</v>
      </c>
      <c r="T436" s="78">
        <f t="shared" ca="1" si="118"/>
        <v>318645.7</v>
      </c>
      <c r="U436" s="78">
        <f t="shared" ca="1" si="118"/>
        <v>318645.7</v>
      </c>
      <c r="V436" s="91">
        <f t="shared" ca="1" si="119"/>
        <v>267838.30870031344</v>
      </c>
      <c r="W436" s="47">
        <f t="shared" ca="1" si="120"/>
        <v>1</v>
      </c>
    </row>
    <row r="437" spans="1:23" x14ac:dyDescent="0.25">
      <c r="A437" s="52">
        <v>416</v>
      </c>
      <c r="B437" s="57">
        <f t="shared" ca="1" si="105"/>
        <v>2866</v>
      </c>
      <c r="C437" s="78">
        <f t="shared" ca="1" si="106"/>
        <v>439</v>
      </c>
      <c r="D437" s="79">
        <f t="shared" ca="1" si="107"/>
        <v>285</v>
      </c>
      <c r="E437" s="81">
        <f t="shared" ca="1" si="108"/>
        <v>108819</v>
      </c>
      <c r="G437" s="88">
        <f t="shared" ca="1" si="109"/>
        <v>1258174</v>
      </c>
      <c r="H437" s="78">
        <f t="shared" ca="1" si="110"/>
        <v>816810</v>
      </c>
      <c r="I437" s="78">
        <f t="shared" ca="1" si="111"/>
        <v>441364</v>
      </c>
      <c r="J437" s="78">
        <f t="shared" ca="1" si="112"/>
        <v>108819</v>
      </c>
      <c r="K437" s="78">
        <v>175000</v>
      </c>
      <c r="L437" s="78">
        <f t="shared" ca="1" si="113"/>
        <v>157545</v>
      </c>
      <c r="M437" s="78">
        <f t="shared" ca="1" si="114"/>
        <v>53565.3</v>
      </c>
      <c r="N437" s="78">
        <f t="shared" ca="1" si="115"/>
        <v>103979.7</v>
      </c>
      <c r="O437" s="81">
        <f t="shared" ca="1" si="116"/>
        <v>278979.7</v>
      </c>
      <c r="Q437" s="78">
        <v>-700000</v>
      </c>
      <c r="R437" s="78">
        <f t="shared" ca="1" si="117"/>
        <v>278979.7</v>
      </c>
      <c r="S437" s="78">
        <f t="shared" ca="1" si="118"/>
        <v>278979.7</v>
      </c>
      <c r="T437" s="78">
        <f t="shared" ca="1" si="118"/>
        <v>278979.7</v>
      </c>
      <c r="U437" s="78">
        <f t="shared" ca="1" si="118"/>
        <v>278979.7</v>
      </c>
      <c r="V437" s="91">
        <f t="shared" ca="1" si="119"/>
        <v>147358.8095170306</v>
      </c>
      <c r="W437" s="47">
        <f t="shared" ca="1" si="120"/>
        <v>1</v>
      </c>
    </row>
    <row r="438" spans="1:23" x14ac:dyDescent="0.25">
      <c r="A438" s="52">
        <v>417</v>
      </c>
      <c r="B438" s="57">
        <f t="shared" ca="1" si="105"/>
        <v>2423</v>
      </c>
      <c r="C438" s="78">
        <f t="shared" ca="1" si="106"/>
        <v>424</v>
      </c>
      <c r="D438" s="79">
        <f t="shared" ca="1" si="107"/>
        <v>276</v>
      </c>
      <c r="E438" s="81">
        <f t="shared" ca="1" si="108"/>
        <v>105882</v>
      </c>
      <c r="G438" s="88">
        <f t="shared" ca="1" si="109"/>
        <v>1027352</v>
      </c>
      <c r="H438" s="78">
        <f t="shared" ca="1" si="110"/>
        <v>668748</v>
      </c>
      <c r="I438" s="78">
        <f t="shared" ca="1" si="111"/>
        <v>358604</v>
      </c>
      <c r="J438" s="78">
        <f t="shared" ca="1" si="112"/>
        <v>105882</v>
      </c>
      <c r="K438" s="78">
        <v>175000</v>
      </c>
      <c r="L438" s="78">
        <f t="shared" ca="1" si="113"/>
        <v>77722</v>
      </c>
      <c r="M438" s="78">
        <f t="shared" ca="1" si="114"/>
        <v>26425.480000000003</v>
      </c>
      <c r="N438" s="78">
        <f t="shared" ca="1" si="115"/>
        <v>51296.52</v>
      </c>
      <c r="O438" s="81">
        <f t="shared" ca="1" si="116"/>
        <v>226296.52</v>
      </c>
      <c r="Q438" s="78">
        <v>-700000</v>
      </c>
      <c r="R438" s="78">
        <f t="shared" ca="1" si="117"/>
        <v>226296.52</v>
      </c>
      <c r="S438" s="78">
        <f t="shared" ca="1" si="118"/>
        <v>226296.52</v>
      </c>
      <c r="T438" s="78">
        <f t="shared" ca="1" si="118"/>
        <v>226296.52</v>
      </c>
      <c r="U438" s="78">
        <f t="shared" ca="1" si="118"/>
        <v>226296.52</v>
      </c>
      <c r="V438" s="91">
        <f t="shared" ca="1" si="119"/>
        <v>-12658.412834170857</v>
      </c>
      <c r="W438" s="47">
        <f t="shared" ca="1" si="120"/>
        <v>0</v>
      </c>
    </row>
    <row r="439" spans="1:23" x14ac:dyDescent="0.25">
      <c r="A439" s="52">
        <v>418</v>
      </c>
      <c r="B439" s="57">
        <f t="shared" ca="1" si="105"/>
        <v>2588</v>
      </c>
      <c r="C439" s="78">
        <f t="shared" ca="1" si="106"/>
        <v>443</v>
      </c>
      <c r="D439" s="79">
        <f t="shared" ca="1" si="107"/>
        <v>273</v>
      </c>
      <c r="E439" s="81">
        <f t="shared" ca="1" si="108"/>
        <v>97193</v>
      </c>
      <c r="G439" s="88">
        <f t="shared" ca="1" si="109"/>
        <v>1146484</v>
      </c>
      <c r="H439" s="78">
        <f t="shared" ca="1" si="110"/>
        <v>706524</v>
      </c>
      <c r="I439" s="78">
        <f t="shared" ca="1" si="111"/>
        <v>439960</v>
      </c>
      <c r="J439" s="78">
        <f t="shared" ca="1" si="112"/>
        <v>97193</v>
      </c>
      <c r="K439" s="78">
        <v>175000</v>
      </c>
      <c r="L439" s="78">
        <f t="shared" ca="1" si="113"/>
        <v>167767</v>
      </c>
      <c r="M439" s="78">
        <f t="shared" ca="1" si="114"/>
        <v>57040.780000000006</v>
      </c>
      <c r="N439" s="78">
        <f t="shared" ca="1" si="115"/>
        <v>110726.22</v>
      </c>
      <c r="O439" s="81">
        <f t="shared" ca="1" si="116"/>
        <v>285726.21999999997</v>
      </c>
      <c r="Q439" s="78">
        <v>-700000</v>
      </c>
      <c r="R439" s="78">
        <f t="shared" ca="1" si="117"/>
        <v>285726.21999999997</v>
      </c>
      <c r="S439" s="78">
        <f t="shared" ca="1" si="118"/>
        <v>285726.21999999997</v>
      </c>
      <c r="T439" s="78">
        <f t="shared" ca="1" si="118"/>
        <v>285726.21999999997</v>
      </c>
      <c r="U439" s="78">
        <f t="shared" ca="1" si="118"/>
        <v>285726.21999999997</v>
      </c>
      <c r="V439" s="91">
        <f t="shared" ca="1" si="119"/>
        <v>167850.34763103235</v>
      </c>
      <c r="W439" s="47">
        <f t="shared" ca="1" si="120"/>
        <v>1</v>
      </c>
    </row>
    <row r="440" spans="1:23" x14ac:dyDescent="0.25">
      <c r="A440" s="52">
        <v>419</v>
      </c>
      <c r="B440" s="57">
        <f t="shared" ca="1" si="105"/>
        <v>3075</v>
      </c>
      <c r="C440" s="78">
        <f t="shared" ca="1" si="106"/>
        <v>423</v>
      </c>
      <c r="D440" s="79">
        <f t="shared" ca="1" si="107"/>
        <v>298</v>
      </c>
      <c r="E440" s="81">
        <f t="shared" ca="1" si="108"/>
        <v>117896</v>
      </c>
      <c r="G440" s="88">
        <f t="shared" ca="1" si="109"/>
        <v>1300725</v>
      </c>
      <c r="H440" s="78">
        <f t="shared" ca="1" si="110"/>
        <v>916350</v>
      </c>
      <c r="I440" s="78">
        <f t="shared" ca="1" si="111"/>
        <v>384375</v>
      </c>
      <c r="J440" s="78">
        <f t="shared" ca="1" si="112"/>
        <v>117896</v>
      </c>
      <c r="K440" s="78">
        <v>175000</v>
      </c>
      <c r="L440" s="78">
        <f t="shared" ca="1" si="113"/>
        <v>91479</v>
      </c>
      <c r="M440" s="78">
        <f t="shared" ca="1" si="114"/>
        <v>31102.86</v>
      </c>
      <c r="N440" s="78">
        <f t="shared" ca="1" si="115"/>
        <v>60376.14</v>
      </c>
      <c r="O440" s="81">
        <f t="shared" ca="1" si="116"/>
        <v>235376.14</v>
      </c>
      <c r="Q440" s="78">
        <v>-700000</v>
      </c>
      <c r="R440" s="78">
        <f t="shared" ca="1" si="117"/>
        <v>235376.14</v>
      </c>
      <c r="S440" s="78">
        <f t="shared" ca="1" si="118"/>
        <v>235376.14</v>
      </c>
      <c r="T440" s="78">
        <f t="shared" ca="1" si="118"/>
        <v>235376.14</v>
      </c>
      <c r="U440" s="78">
        <f t="shared" ca="1" si="118"/>
        <v>235376.14</v>
      </c>
      <c r="V440" s="91">
        <f t="shared" ca="1" si="119"/>
        <v>14919.565040445304</v>
      </c>
      <c r="W440" s="47">
        <f t="shared" ca="1" si="120"/>
        <v>1</v>
      </c>
    </row>
    <row r="441" spans="1:23" x14ac:dyDescent="0.25">
      <c r="A441" s="52">
        <v>420</v>
      </c>
      <c r="B441" s="57">
        <f t="shared" ca="1" si="105"/>
        <v>2938</v>
      </c>
      <c r="C441" s="78">
        <f t="shared" ca="1" si="106"/>
        <v>451</v>
      </c>
      <c r="D441" s="79">
        <f t="shared" ca="1" si="107"/>
        <v>281</v>
      </c>
      <c r="E441" s="81">
        <f t="shared" ca="1" si="108"/>
        <v>108477</v>
      </c>
      <c r="G441" s="88">
        <f t="shared" ca="1" si="109"/>
        <v>1325038</v>
      </c>
      <c r="H441" s="78">
        <f t="shared" ca="1" si="110"/>
        <v>825578</v>
      </c>
      <c r="I441" s="78">
        <f t="shared" ca="1" si="111"/>
        <v>499460</v>
      </c>
      <c r="J441" s="78">
        <f t="shared" ca="1" si="112"/>
        <v>108477</v>
      </c>
      <c r="K441" s="78">
        <v>175000</v>
      </c>
      <c r="L441" s="78">
        <f t="shared" ca="1" si="113"/>
        <v>215983</v>
      </c>
      <c r="M441" s="78">
        <f t="shared" ca="1" si="114"/>
        <v>73434.22</v>
      </c>
      <c r="N441" s="78">
        <f t="shared" ca="1" si="115"/>
        <v>142548.78</v>
      </c>
      <c r="O441" s="81">
        <f t="shared" ca="1" si="116"/>
        <v>317548.78000000003</v>
      </c>
      <c r="Q441" s="78">
        <v>-700000</v>
      </c>
      <c r="R441" s="78">
        <f t="shared" ca="1" si="117"/>
        <v>317548.78000000003</v>
      </c>
      <c r="S441" s="78">
        <f t="shared" ca="1" si="118"/>
        <v>317548.78000000003</v>
      </c>
      <c r="T441" s="78">
        <f t="shared" ca="1" si="118"/>
        <v>317548.78000000003</v>
      </c>
      <c r="U441" s="78">
        <f t="shared" ca="1" si="118"/>
        <v>317548.78000000003</v>
      </c>
      <c r="V441" s="91">
        <f t="shared" ca="1" si="119"/>
        <v>264506.57945501211</v>
      </c>
      <c r="W441" s="47">
        <f t="shared" ca="1" si="120"/>
        <v>1</v>
      </c>
    </row>
    <row r="442" spans="1:23" x14ac:dyDescent="0.25">
      <c r="A442" s="52">
        <v>421</v>
      </c>
      <c r="B442" s="57">
        <f t="shared" ca="1" si="105"/>
        <v>2574</v>
      </c>
      <c r="C442" s="78">
        <f t="shared" ca="1" si="106"/>
        <v>411</v>
      </c>
      <c r="D442" s="79">
        <f t="shared" ca="1" si="107"/>
        <v>282</v>
      </c>
      <c r="E442" s="81">
        <f t="shared" ca="1" si="108"/>
        <v>92017</v>
      </c>
      <c r="G442" s="88">
        <f t="shared" ca="1" si="109"/>
        <v>1057914</v>
      </c>
      <c r="H442" s="78">
        <f t="shared" ca="1" si="110"/>
        <v>725868</v>
      </c>
      <c r="I442" s="78">
        <f t="shared" ca="1" si="111"/>
        <v>332046</v>
      </c>
      <c r="J442" s="78">
        <f t="shared" ca="1" si="112"/>
        <v>92017</v>
      </c>
      <c r="K442" s="78">
        <v>175000</v>
      </c>
      <c r="L442" s="78">
        <f t="shared" ca="1" si="113"/>
        <v>65029</v>
      </c>
      <c r="M442" s="78">
        <f t="shared" ca="1" si="114"/>
        <v>22109.86</v>
      </c>
      <c r="N442" s="78">
        <f t="shared" ca="1" si="115"/>
        <v>42919.14</v>
      </c>
      <c r="O442" s="81">
        <f t="shared" ca="1" si="116"/>
        <v>217919.14</v>
      </c>
      <c r="Q442" s="78">
        <v>-700000</v>
      </c>
      <c r="R442" s="78">
        <f t="shared" ca="1" si="117"/>
        <v>217919.14</v>
      </c>
      <c r="S442" s="78">
        <f t="shared" ca="1" si="118"/>
        <v>217919.14</v>
      </c>
      <c r="T442" s="78">
        <f t="shared" ca="1" si="118"/>
        <v>217919.14</v>
      </c>
      <c r="U442" s="78">
        <f t="shared" ca="1" si="118"/>
        <v>217919.14</v>
      </c>
      <c r="V442" s="91">
        <f t="shared" ca="1" si="119"/>
        <v>-38103.442503611906</v>
      </c>
      <c r="W442" s="47">
        <f t="shared" ca="1" si="120"/>
        <v>0</v>
      </c>
    </row>
    <row r="443" spans="1:23" x14ac:dyDescent="0.25">
      <c r="A443" s="52">
        <v>422</v>
      </c>
      <c r="B443" s="57">
        <f t="shared" ca="1" si="105"/>
        <v>2993</v>
      </c>
      <c r="C443" s="78">
        <f t="shared" ca="1" si="106"/>
        <v>449</v>
      </c>
      <c r="D443" s="79">
        <f t="shared" ca="1" si="107"/>
        <v>271</v>
      </c>
      <c r="E443" s="81">
        <f t="shared" ca="1" si="108"/>
        <v>105153</v>
      </c>
      <c r="G443" s="88">
        <f t="shared" ca="1" si="109"/>
        <v>1343857</v>
      </c>
      <c r="H443" s="78">
        <f t="shared" ca="1" si="110"/>
        <v>811103</v>
      </c>
      <c r="I443" s="78">
        <f t="shared" ca="1" si="111"/>
        <v>532754</v>
      </c>
      <c r="J443" s="78">
        <f t="shared" ca="1" si="112"/>
        <v>105153</v>
      </c>
      <c r="K443" s="78">
        <v>175000</v>
      </c>
      <c r="L443" s="78">
        <f t="shared" ca="1" si="113"/>
        <v>252601</v>
      </c>
      <c r="M443" s="78">
        <f t="shared" ca="1" si="114"/>
        <v>85884.340000000011</v>
      </c>
      <c r="N443" s="78">
        <f t="shared" ca="1" si="115"/>
        <v>166716.65999999997</v>
      </c>
      <c r="O443" s="81">
        <f t="shared" ca="1" si="116"/>
        <v>341716.66</v>
      </c>
      <c r="Q443" s="78">
        <v>-700000</v>
      </c>
      <c r="R443" s="78">
        <f t="shared" ca="1" si="117"/>
        <v>341716.66</v>
      </c>
      <c r="S443" s="78">
        <f t="shared" ca="1" si="118"/>
        <v>341716.66</v>
      </c>
      <c r="T443" s="78">
        <f t="shared" ca="1" si="118"/>
        <v>341716.66</v>
      </c>
      <c r="U443" s="78">
        <f t="shared" ca="1" si="118"/>
        <v>341716.66</v>
      </c>
      <c r="V443" s="91">
        <f t="shared" ca="1" si="119"/>
        <v>337912.87398235733</v>
      </c>
      <c r="W443" s="47">
        <f t="shared" ca="1" si="120"/>
        <v>1</v>
      </c>
    </row>
    <row r="444" spans="1:23" x14ac:dyDescent="0.25">
      <c r="A444" s="52">
        <v>423</v>
      </c>
      <c r="B444" s="57">
        <f t="shared" ca="1" si="105"/>
        <v>2992</v>
      </c>
      <c r="C444" s="78">
        <f t="shared" ca="1" si="106"/>
        <v>423</v>
      </c>
      <c r="D444" s="79">
        <f t="shared" ca="1" si="107"/>
        <v>300</v>
      </c>
      <c r="E444" s="81">
        <f t="shared" ca="1" si="108"/>
        <v>101118</v>
      </c>
      <c r="G444" s="88">
        <f t="shared" ca="1" si="109"/>
        <v>1265616</v>
      </c>
      <c r="H444" s="78">
        <f t="shared" ca="1" si="110"/>
        <v>897600</v>
      </c>
      <c r="I444" s="78">
        <f t="shared" ca="1" si="111"/>
        <v>368016</v>
      </c>
      <c r="J444" s="78">
        <f t="shared" ca="1" si="112"/>
        <v>101118</v>
      </c>
      <c r="K444" s="78">
        <v>175000</v>
      </c>
      <c r="L444" s="78">
        <f t="shared" ca="1" si="113"/>
        <v>91898</v>
      </c>
      <c r="M444" s="78">
        <f t="shared" ca="1" si="114"/>
        <v>31245.320000000003</v>
      </c>
      <c r="N444" s="78">
        <f t="shared" ca="1" si="115"/>
        <v>60652.679999999993</v>
      </c>
      <c r="O444" s="81">
        <f t="shared" ca="1" si="116"/>
        <v>235652.68</v>
      </c>
      <c r="Q444" s="78">
        <v>-700000</v>
      </c>
      <c r="R444" s="78">
        <f t="shared" ca="1" si="117"/>
        <v>235652.68</v>
      </c>
      <c r="S444" s="78">
        <f t="shared" ca="1" si="118"/>
        <v>235652.68</v>
      </c>
      <c r="T444" s="78">
        <f t="shared" ca="1" si="118"/>
        <v>235652.68</v>
      </c>
      <c r="U444" s="78">
        <f t="shared" ca="1" si="118"/>
        <v>235652.68</v>
      </c>
      <c r="V444" s="91">
        <f t="shared" ca="1" si="119"/>
        <v>15759.513628761284</v>
      </c>
      <c r="W444" s="47">
        <f t="shared" ca="1" si="120"/>
        <v>1</v>
      </c>
    </row>
    <row r="445" spans="1:23" x14ac:dyDescent="0.25">
      <c r="A445" s="52">
        <v>424</v>
      </c>
      <c r="B445" s="57">
        <f t="shared" ca="1" si="105"/>
        <v>2286</v>
      </c>
      <c r="C445" s="78">
        <f t="shared" ca="1" si="106"/>
        <v>469</v>
      </c>
      <c r="D445" s="79">
        <f t="shared" ca="1" si="107"/>
        <v>271</v>
      </c>
      <c r="E445" s="81">
        <f t="shared" ca="1" si="108"/>
        <v>118977</v>
      </c>
      <c r="G445" s="88">
        <f t="shared" ca="1" si="109"/>
        <v>1072134</v>
      </c>
      <c r="H445" s="78">
        <f t="shared" ca="1" si="110"/>
        <v>619506</v>
      </c>
      <c r="I445" s="78">
        <f t="shared" ca="1" si="111"/>
        <v>452628</v>
      </c>
      <c r="J445" s="78">
        <f t="shared" ca="1" si="112"/>
        <v>118977</v>
      </c>
      <c r="K445" s="78">
        <v>175000</v>
      </c>
      <c r="L445" s="78">
        <f t="shared" ca="1" si="113"/>
        <v>158651</v>
      </c>
      <c r="M445" s="78">
        <f t="shared" ca="1" si="114"/>
        <v>53941.340000000004</v>
      </c>
      <c r="N445" s="78">
        <f t="shared" ca="1" si="115"/>
        <v>104709.66</v>
      </c>
      <c r="O445" s="81">
        <f t="shared" ca="1" si="116"/>
        <v>279709.66000000003</v>
      </c>
      <c r="Q445" s="78">
        <v>-700000</v>
      </c>
      <c r="R445" s="78">
        <f t="shared" ca="1" si="117"/>
        <v>279709.66000000003</v>
      </c>
      <c r="S445" s="78">
        <f t="shared" ca="1" si="118"/>
        <v>279709.66000000003</v>
      </c>
      <c r="T445" s="78">
        <f t="shared" ca="1" si="118"/>
        <v>279709.66000000003</v>
      </c>
      <c r="U445" s="78">
        <f t="shared" ca="1" si="118"/>
        <v>279709.66000000003</v>
      </c>
      <c r="V445" s="91">
        <f t="shared" ca="1" si="119"/>
        <v>149575.95304609393</v>
      </c>
      <c r="W445" s="47">
        <f t="shared" ca="1" si="120"/>
        <v>1</v>
      </c>
    </row>
    <row r="446" spans="1:23" x14ac:dyDescent="0.25">
      <c r="A446" s="52">
        <v>425</v>
      </c>
      <c r="B446" s="57">
        <f t="shared" ca="1" si="105"/>
        <v>2344</v>
      </c>
      <c r="C446" s="78">
        <f t="shared" ca="1" si="106"/>
        <v>429</v>
      </c>
      <c r="D446" s="79">
        <f t="shared" ca="1" si="107"/>
        <v>290</v>
      </c>
      <c r="E446" s="81">
        <f t="shared" ca="1" si="108"/>
        <v>91942</v>
      </c>
      <c r="G446" s="88">
        <f t="shared" ca="1" si="109"/>
        <v>1005576</v>
      </c>
      <c r="H446" s="78">
        <f t="shared" ca="1" si="110"/>
        <v>679760</v>
      </c>
      <c r="I446" s="78">
        <f t="shared" ca="1" si="111"/>
        <v>325816</v>
      </c>
      <c r="J446" s="78">
        <f t="shared" ca="1" si="112"/>
        <v>91942</v>
      </c>
      <c r="K446" s="78">
        <v>175000</v>
      </c>
      <c r="L446" s="78">
        <f t="shared" ca="1" si="113"/>
        <v>58874</v>
      </c>
      <c r="M446" s="78">
        <f t="shared" ca="1" si="114"/>
        <v>20017.16</v>
      </c>
      <c r="N446" s="78">
        <f t="shared" ca="1" si="115"/>
        <v>38856.839999999997</v>
      </c>
      <c r="O446" s="81">
        <f t="shared" ca="1" si="116"/>
        <v>213856.84</v>
      </c>
      <c r="Q446" s="78">
        <v>-700000</v>
      </c>
      <c r="R446" s="78">
        <f t="shared" ca="1" si="117"/>
        <v>213856.84</v>
      </c>
      <c r="S446" s="78">
        <f t="shared" ca="1" si="118"/>
        <v>213856.84</v>
      </c>
      <c r="T446" s="78">
        <f t="shared" ca="1" si="118"/>
        <v>213856.84</v>
      </c>
      <c r="U446" s="78">
        <f t="shared" ca="1" si="118"/>
        <v>213856.84</v>
      </c>
      <c r="V446" s="91">
        <f t="shared" ca="1" si="119"/>
        <v>-50442.066754412372</v>
      </c>
      <c r="W446" s="47">
        <f t="shared" ca="1" si="120"/>
        <v>0</v>
      </c>
    </row>
    <row r="447" spans="1:23" x14ac:dyDescent="0.25">
      <c r="A447" s="52">
        <v>426</v>
      </c>
      <c r="B447" s="57">
        <f t="shared" ca="1" si="105"/>
        <v>2314</v>
      </c>
      <c r="C447" s="78">
        <f t="shared" ca="1" si="106"/>
        <v>445</v>
      </c>
      <c r="D447" s="79">
        <f t="shared" ca="1" si="107"/>
        <v>295</v>
      </c>
      <c r="E447" s="81">
        <f t="shared" ca="1" si="108"/>
        <v>118275</v>
      </c>
      <c r="G447" s="88">
        <f t="shared" ca="1" si="109"/>
        <v>1029730</v>
      </c>
      <c r="H447" s="78">
        <f t="shared" ca="1" si="110"/>
        <v>682630</v>
      </c>
      <c r="I447" s="78">
        <f t="shared" ca="1" si="111"/>
        <v>347100</v>
      </c>
      <c r="J447" s="78">
        <f t="shared" ca="1" si="112"/>
        <v>118275</v>
      </c>
      <c r="K447" s="78">
        <v>175000</v>
      </c>
      <c r="L447" s="78">
        <f t="shared" ca="1" si="113"/>
        <v>53825</v>
      </c>
      <c r="M447" s="78">
        <f t="shared" ca="1" si="114"/>
        <v>18300.5</v>
      </c>
      <c r="N447" s="78">
        <f t="shared" ca="1" si="115"/>
        <v>35524.5</v>
      </c>
      <c r="O447" s="81">
        <f t="shared" ca="1" si="116"/>
        <v>210524.5</v>
      </c>
      <c r="Q447" s="78">
        <v>-700000</v>
      </c>
      <c r="R447" s="78">
        <f t="shared" ca="1" si="117"/>
        <v>210524.5</v>
      </c>
      <c r="S447" s="78">
        <f t="shared" ca="1" si="118"/>
        <v>210524.5</v>
      </c>
      <c r="T447" s="78">
        <f t="shared" ca="1" si="118"/>
        <v>210524.5</v>
      </c>
      <c r="U447" s="78">
        <f t="shared" ca="1" si="118"/>
        <v>210524.5</v>
      </c>
      <c r="V447" s="91">
        <f t="shared" ca="1" si="119"/>
        <v>-60563.547476149281</v>
      </c>
      <c r="W447" s="47">
        <f t="shared" ca="1" si="120"/>
        <v>0</v>
      </c>
    </row>
    <row r="448" spans="1:23" x14ac:dyDescent="0.25">
      <c r="A448" s="52">
        <v>427</v>
      </c>
      <c r="B448" s="57">
        <f t="shared" ca="1" si="105"/>
        <v>3193</v>
      </c>
      <c r="C448" s="78">
        <f t="shared" ca="1" si="106"/>
        <v>414</v>
      </c>
      <c r="D448" s="79">
        <f t="shared" ca="1" si="107"/>
        <v>282</v>
      </c>
      <c r="E448" s="81">
        <f t="shared" ca="1" si="108"/>
        <v>105811</v>
      </c>
      <c r="G448" s="88">
        <f t="shared" ca="1" si="109"/>
        <v>1321902</v>
      </c>
      <c r="H448" s="78">
        <f t="shared" ca="1" si="110"/>
        <v>900426</v>
      </c>
      <c r="I448" s="78">
        <f t="shared" ca="1" si="111"/>
        <v>421476</v>
      </c>
      <c r="J448" s="78">
        <f t="shared" ca="1" si="112"/>
        <v>105811</v>
      </c>
      <c r="K448" s="78">
        <v>175000</v>
      </c>
      <c r="L448" s="78">
        <f t="shared" ca="1" si="113"/>
        <v>140665</v>
      </c>
      <c r="M448" s="78">
        <f t="shared" ca="1" si="114"/>
        <v>47826.100000000006</v>
      </c>
      <c r="N448" s="78">
        <f t="shared" ca="1" si="115"/>
        <v>92838.9</v>
      </c>
      <c r="O448" s="81">
        <f t="shared" ca="1" si="116"/>
        <v>267838.90000000002</v>
      </c>
      <c r="Q448" s="78">
        <v>-700000</v>
      </c>
      <c r="R448" s="78">
        <f t="shared" ca="1" si="117"/>
        <v>267838.90000000002</v>
      </c>
      <c r="S448" s="78">
        <f t="shared" ca="1" si="118"/>
        <v>267838.90000000002</v>
      </c>
      <c r="T448" s="78">
        <f t="shared" ca="1" si="118"/>
        <v>267838.90000000002</v>
      </c>
      <c r="U448" s="78">
        <f t="shared" ca="1" si="118"/>
        <v>267838.90000000002</v>
      </c>
      <c r="V448" s="91">
        <f t="shared" ca="1" si="119"/>
        <v>113520.30791613506</v>
      </c>
      <c r="W448" s="47">
        <f t="shared" ca="1" si="120"/>
        <v>1</v>
      </c>
    </row>
    <row r="449" spans="1:23" x14ac:dyDescent="0.25">
      <c r="A449" s="52">
        <v>428</v>
      </c>
      <c r="B449" s="57">
        <f t="shared" ca="1" si="105"/>
        <v>2354</v>
      </c>
      <c r="C449" s="78">
        <f t="shared" ca="1" si="106"/>
        <v>427</v>
      </c>
      <c r="D449" s="79">
        <f t="shared" ca="1" si="107"/>
        <v>294</v>
      </c>
      <c r="E449" s="81">
        <f t="shared" ca="1" si="108"/>
        <v>90376</v>
      </c>
      <c r="G449" s="88">
        <f t="shared" ca="1" si="109"/>
        <v>1005158</v>
      </c>
      <c r="H449" s="78">
        <f t="shared" ca="1" si="110"/>
        <v>692076</v>
      </c>
      <c r="I449" s="78">
        <f t="shared" ca="1" si="111"/>
        <v>313082</v>
      </c>
      <c r="J449" s="78">
        <f t="shared" ca="1" si="112"/>
        <v>90376</v>
      </c>
      <c r="K449" s="78">
        <v>175000</v>
      </c>
      <c r="L449" s="78">
        <f t="shared" ca="1" si="113"/>
        <v>47706</v>
      </c>
      <c r="M449" s="78">
        <f t="shared" ca="1" si="114"/>
        <v>16220.04</v>
      </c>
      <c r="N449" s="78">
        <f t="shared" ca="1" si="115"/>
        <v>31485.96</v>
      </c>
      <c r="O449" s="81">
        <f t="shared" ca="1" si="116"/>
        <v>206485.96</v>
      </c>
      <c r="Q449" s="78">
        <v>-700000</v>
      </c>
      <c r="R449" s="78">
        <f t="shared" ca="1" si="117"/>
        <v>206485.96</v>
      </c>
      <c r="S449" s="78">
        <f t="shared" ca="1" si="118"/>
        <v>206485.96</v>
      </c>
      <c r="T449" s="78">
        <f t="shared" ca="1" si="118"/>
        <v>206485.96</v>
      </c>
      <c r="U449" s="78">
        <f t="shared" ca="1" si="118"/>
        <v>206485.96</v>
      </c>
      <c r="V449" s="91">
        <f t="shared" ca="1" si="119"/>
        <v>-72830.004306474002</v>
      </c>
      <c r="W449" s="47">
        <f t="shared" ca="1" si="120"/>
        <v>0</v>
      </c>
    </row>
    <row r="450" spans="1:23" x14ac:dyDescent="0.25">
      <c r="A450" s="52">
        <v>429</v>
      </c>
      <c r="B450" s="57">
        <f t="shared" ca="1" si="105"/>
        <v>2595</v>
      </c>
      <c r="C450" s="78">
        <f t="shared" ca="1" si="106"/>
        <v>414</v>
      </c>
      <c r="D450" s="79">
        <f t="shared" ca="1" si="107"/>
        <v>275</v>
      </c>
      <c r="E450" s="81">
        <f t="shared" ca="1" si="108"/>
        <v>94858</v>
      </c>
      <c r="G450" s="88">
        <f t="shared" ca="1" si="109"/>
        <v>1074330</v>
      </c>
      <c r="H450" s="78">
        <f t="shared" ca="1" si="110"/>
        <v>713625</v>
      </c>
      <c r="I450" s="78">
        <f t="shared" ca="1" si="111"/>
        <v>360705</v>
      </c>
      <c r="J450" s="78">
        <f t="shared" ca="1" si="112"/>
        <v>94858</v>
      </c>
      <c r="K450" s="78">
        <v>175000</v>
      </c>
      <c r="L450" s="78">
        <f t="shared" ca="1" si="113"/>
        <v>90847</v>
      </c>
      <c r="M450" s="78">
        <f t="shared" ca="1" si="114"/>
        <v>30887.980000000003</v>
      </c>
      <c r="N450" s="78">
        <f t="shared" ca="1" si="115"/>
        <v>59959.02</v>
      </c>
      <c r="O450" s="81">
        <f t="shared" ca="1" si="116"/>
        <v>234959.02</v>
      </c>
      <c r="Q450" s="78">
        <v>-700000</v>
      </c>
      <c r="R450" s="78">
        <f t="shared" ca="1" si="117"/>
        <v>234959.02</v>
      </c>
      <c r="S450" s="78">
        <f t="shared" ca="1" si="118"/>
        <v>234959.02</v>
      </c>
      <c r="T450" s="78">
        <f t="shared" ca="1" si="118"/>
        <v>234959.02</v>
      </c>
      <c r="U450" s="78">
        <f t="shared" ca="1" si="118"/>
        <v>234959.02</v>
      </c>
      <c r="V450" s="91">
        <f t="shared" ca="1" si="119"/>
        <v>13652.625880980282</v>
      </c>
      <c r="W450" s="47">
        <f t="shared" ca="1" si="120"/>
        <v>1</v>
      </c>
    </row>
    <row r="451" spans="1:23" x14ac:dyDescent="0.25">
      <c r="A451" s="52">
        <v>430</v>
      </c>
      <c r="B451" s="57">
        <f t="shared" ca="1" si="105"/>
        <v>2481</v>
      </c>
      <c r="C451" s="78">
        <f t="shared" ca="1" si="106"/>
        <v>431</v>
      </c>
      <c r="D451" s="79">
        <f t="shared" ca="1" si="107"/>
        <v>284</v>
      </c>
      <c r="E451" s="81">
        <f t="shared" ca="1" si="108"/>
        <v>100703</v>
      </c>
      <c r="G451" s="88">
        <f t="shared" ca="1" si="109"/>
        <v>1069311</v>
      </c>
      <c r="H451" s="78">
        <f t="shared" ca="1" si="110"/>
        <v>704604</v>
      </c>
      <c r="I451" s="78">
        <f t="shared" ca="1" si="111"/>
        <v>364707</v>
      </c>
      <c r="J451" s="78">
        <f t="shared" ca="1" si="112"/>
        <v>100703</v>
      </c>
      <c r="K451" s="78">
        <v>175000</v>
      </c>
      <c r="L451" s="78">
        <f t="shared" ca="1" si="113"/>
        <v>89004</v>
      </c>
      <c r="M451" s="78">
        <f t="shared" ca="1" si="114"/>
        <v>30261.360000000001</v>
      </c>
      <c r="N451" s="78">
        <f t="shared" ca="1" si="115"/>
        <v>58742.64</v>
      </c>
      <c r="O451" s="81">
        <f t="shared" ca="1" si="116"/>
        <v>233742.64</v>
      </c>
      <c r="Q451" s="78">
        <v>-700000</v>
      </c>
      <c r="R451" s="78">
        <f t="shared" ca="1" si="117"/>
        <v>233742.64</v>
      </c>
      <c r="S451" s="78">
        <f t="shared" ca="1" si="118"/>
        <v>233742.64</v>
      </c>
      <c r="T451" s="78">
        <f t="shared" ca="1" si="118"/>
        <v>233742.64</v>
      </c>
      <c r="U451" s="78">
        <f t="shared" ca="1" si="118"/>
        <v>233742.64</v>
      </c>
      <c r="V451" s="91">
        <f t="shared" ca="1" si="119"/>
        <v>9958.0548827310558</v>
      </c>
      <c r="W451" s="47">
        <f t="shared" ca="1" si="120"/>
        <v>1</v>
      </c>
    </row>
    <row r="452" spans="1:23" x14ac:dyDescent="0.25">
      <c r="A452" s="52">
        <v>431</v>
      </c>
      <c r="B452" s="57">
        <f t="shared" ca="1" si="105"/>
        <v>3135</v>
      </c>
      <c r="C452" s="78">
        <f t="shared" ca="1" si="106"/>
        <v>450</v>
      </c>
      <c r="D452" s="79">
        <f t="shared" ca="1" si="107"/>
        <v>289</v>
      </c>
      <c r="E452" s="81">
        <f t="shared" ca="1" si="108"/>
        <v>99869</v>
      </c>
      <c r="G452" s="88">
        <f t="shared" ca="1" si="109"/>
        <v>1410750</v>
      </c>
      <c r="H452" s="78">
        <f t="shared" ca="1" si="110"/>
        <v>906015</v>
      </c>
      <c r="I452" s="78">
        <f t="shared" ca="1" si="111"/>
        <v>504735</v>
      </c>
      <c r="J452" s="78">
        <f t="shared" ca="1" si="112"/>
        <v>99869</v>
      </c>
      <c r="K452" s="78">
        <v>175000</v>
      </c>
      <c r="L452" s="78">
        <f t="shared" ca="1" si="113"/>
        <v>229866</v>
      </c>
      <c r="M452" s="78">
        <f t="shared" ca="1" si="114"/>
        <v>78154.44</v>
      </c>
      <c r="N452" s="78">
        <f t="shared" ca="1" si="115"/>
        <v>151711.56</v>
      </c>
      <c r="O452" s="81">
        <f t="shared" ca="1" si="116"/>
        <v>326711.56</v>
      </c>
      <c r="Q452" s="78">
        <v>-700000</v>
      </c>
      <c r="R452" s="78">
        <f t="shared" ca="1" si="117"/>
        <v>326711.56</v>
      </c>
      <c r="S452" s="78">
        <f t="shared" ca="1" si="118"/>
        <v>326711.56</v>
      </c>
      <c r="T452" s="78">
        <f t="shared" ca="1" si="118"/>
        <v>326711.56</v>
      </c>
      <c r="U452" s="78">
        <f t="shared" ca="1" si="118"/>
        <v>326711.56</v>
      </c>
      <c r="V452" s="91">
        <f t="shared" ca="1" si="119"/>
        <v>292337.14330129349</v>
      </c>
      <c r="W452" s="47">
        <f t="shared" ca="1" si="120"/>
        <v>1</v>
      </c>
    </row>
    <row r="453" spans="1:23" x14ac:dyDescent="0.25">
      <c r="A453" s="52">
        <v>432</v>
      </c>
      <c r="B453" s="57">
        <f t="shared" ca="1" si="105"/>
        <v>2203</v>
      </c>
      <c r="C453" s="78">
        <f t="shared" ca="1" si="106"/>
        <v>455</v>
      </c>
      <c r="D453" s="79">
        <f t="shared" ca="1" si="107"/>
        <v>283</v>
      </c>
      <c r="E453" s="81">
        <f t="shared" ca="1" si="108"/>
        <v>100294</v>
      </c>
      <c r="G453" s="88">
        <f t="shared" ca="1" si="109"/>
        <v>1002365</v>
      </c>
      <c r="H453" s="78">
        <f t="shared" ca="1" si="110"/>
        <v>623449</v>
      </c>
      <c r="I453" s="78">
        <f t="shared" ca="1" si="111"/>
        <v>378916</v>
      </c>
      <c r="J453" s="78">
        <f t="shared" ca="1" si="112"/>
        <v>100294</v>
      </c>
      <c r="K453" s="78">
        <v>175000</v>
      </c>
      <c r="L453" s="78">
        <f t="shared" ca="1" si="113"/>
        <v>103622</v>
      </c>
      <c r="M453" s="78">
        <f t="shared" ca="1" si="114"/>
        <v>35231.480000000003</v>
      </c>
      <c r="N453" s="78">
        <f t="shared" ca="1" si="115"/>
        <v>68390.51999999999</v>
      </c>
      <c r="O453" s="81">
        <f t="shared" ca="1" si="116"/>
        <v>243390.52</v>
      </c>
      <c r="Q453" s="78">
        <v>-700000</v>
      </c>
      <c r="R453" s="78">
        <f t="shared" ca="1" si="117"/>
        <v>243390.52</v>
      </c>
      <c r="S453" s="78">
        <f t="shared" ca="1" si="118"/>
        <v>243390.52</v>
      </c>
      <c r="T453" s="78">
        <f t="shared" ca="1" si="118"/>
        <v>243390.52</v>
      </c>
      <c r="U453" s="78">
        <f t="shared" ca="1" si="118"/>
        <v>243390.52</v>
      </c>
      <c r="V453" s="91">
        <f t="shared" ca="1" si="119"/>
        <v>39262.036897060927</v>
      </c>
      <c r="W453" s="47">
        <f t="shared" ca="1" si="120"/>
        <v>1</v>
      </c>
    </row>
    <row r="454" spans="1:23" x14ac:dyDescent="0.25">
      <c r="A454" s="52">
        <v>433</v>
      </c>
      <c r="B454" s="57">
        <f t="shared" ca="1" si="105"/>
        <v>3001</v>
      </c>
      <c r="C454" s="78">
        <f t="shared" ca="1" si="106"/>
        <v>447</v>
      </c>
      <c r="D454" s="79">
        <f t="shared" ca="1" si="107"/>
        <v>271</v>
      </c>
      <c r="E454" s="81">
        <f t="shared" ca="1" si="108"/>
        <v>96815</v>
      </c>
      <c r="G454" s="88">
        <f t="shared" ca="1" si="109"/>
        <v>1341447</v>
      </c>
      <c r="H454" s="78">
        <f t="shared" ca="1" si="110"/>
        <v>813271</v>
      </c>
      <c r="I454" s="78">
        <f t="shared" ca="1" si="111"/>
        <v>528176</v>
      </c>
      <c r="J454" s="78">
        <f t="shared" ca="1" si="112"/>
        <v>96815</v>
      </c>
      <c r="K454" s="78">
        <v>175000</v>
      </c>
      <c r="L454" s="78">
        <f t="shared" ca="1" si="113"/>
        <v>256361</v>
      </c>
      <c r="M454" s="78">
        <f t="shared" ca="1" si="114"/>
        <v>87162.74</v>
      </c>
      <c r="N454" s="78">
        <f t="shared" ca="1" si="115"/>
        <v>169198.26</v>
      </c>
      <c r="O454" s="81">
        <f t="shared" ca="1" si="116"/>
        <v>344198.26</v>
      </c>
      <c r="Q454" s="78">
        <v>-700000</v>
      </c>
      <c r="R454" s="78">
        <f t="shared" ca="1" si="117"/>
        <v>344198.26</v>
      </c>
      <c r="S454" s="78">
        <f t="shared" ca="1" si="118"/>
        <v>344198.26</v>
      </c>
      <c r="T454" s="78">
        <f t="shared" ca="1" si="118"/>
        <v>344198.26</v>
      </c>
      <c r="U454" s="78">
        <f t="shared" ca="1" si="118"/>
        <v>344198.26</v>
      </c>
      <c r="V454" s="91">
        <f t="shared" ca="1" si="119"/>
        <v>345450.36012094549</v>
      </c>
      <c r="W454" s="47">
        <f t="shared" ca="1" si="120"/>
        <v>1</v>
      </c>
    </row>
    <row r="455" spans="1:23" x14ac:dyDescent="0.25">
      <c r="A455" s="52">
        <v>434</v>
      </c>
      <c r="B455" s="57">
        <f t="shared" ca="1" si="105"/>
        <v>2750</v>
      </c>
      <c r="C455" s="78">
        <f t="shared" ca="1" si="106"/>
        <v>428</v>
      </c>
      <c r="D455" s="79">
        <f t="shared" ca="1" si="107"/>
        <v>272</v>
      </c>
      <c r="E455" s="81">
        <f t="shared" ca="1" si="108"/>
        <v>111072</v>
      </c>
      <c r="G455" s="88">
        <f t="shared" ca="1" si="109"/>
        <v>1177000</v>
      </c>
      <c r="H455" s="78">
        <f t="shared" ca="1" si="110"/>
        <v>748000</v>
      </c>
      <c r="I455" s="78">
        <f t="shared" ca="1" si="111"/>
        <v>429000</v>
      </c>
      <c r="J455" s="78">
        <f t="shared" ca="1" si="112"/>
        <v>111072</v>
      </c>
      <c r="K455" s="78">
        <v>175000</v>
      </c>
      <c r="L455" s="78">
        <f t="shared" ca="1" si="113"/>
        <v>142928</v>
      </c>
      <c r="M455" s="78">
        <f t="shared" ca="1" si="114"/>
        <v>48595.520000000004</v>
      </c>
      <c r="N455" s="78">
        <f t="shared" ca="1" si="115"/>
        <v>94332.479999999996</v>
      </c>
      <c r="O455" s="81">
        <f t="shared" ca="1" si="116"/>
        <v>269332.47999999998</v>
      </c>
      <c r="Q455" s="78">
        <v>-700000</v>
      </c>
      <c r="R455" s="78">
        <f t="shared" ca="1" si="117"/>
        <v>269332.47999999998</v>
      </c>
      <c r="S455" s="78">
        <f t="shared" ca="1" si="118"/>
        <v>269332.47999999998</v>
      </c>
      <c r="T455" s="78">
        <f t="shared" ca="1" si="118"/>
        <v>269332.47999999998</v>
      </c>
      <c r="U455" s="78">
        <f t="shared" ca="1" si="118"/>
        <v>269332.47999999998</v>
      </c>
      <c r="V455" s="91">
        <f t="shared" ca="1" si="119"/>
        <v>118056.83215326921</v>
      </c>
      <c r="W455" s="47">
        <f t="shared" ca="1" si="120"/>
        <v>1</v>
      </c>
    </row>
    <row r="456" spans="1:23" x14ac:dyDescent="0.25">
      <c r="A456" s="52">
        <v>435</v>
      </c>
      <c r="B456" s="57">
        <f t="shared" ca="1" si="105"/>
        <v>2631</v>
      </c>
      <c r="C456" s="78">
        <f t="shared" ca="1" si="106"/>
        <v>466</v>
      </c>
      <c r="D456" s="79">
        <f t="shared" ca="1" si="107"/>
        <v>300</v>
      </c>
      <c r="E456" s="81">
        <f t="shared" ca="1" si="108"/>
        <v>95116</v>
      </c>
      <c r="G456" s="88">
        <f t="shared" ca="1" si="109"/>
        <v>1226046</v>
      </c>
      <c r="H456" s="78">
        <f t="shared" ca="1" si="110"/>
        <v>789300</v>
      </c>
      <c r="I456" s="78">
        <f t="shared" ca="1" si="111"/>
        <v>436746</v>
      </c>
      <c r="J456" s="78">
        <f t="shared" ca="1" si="112"/>
        <v>95116</v>
      </c>
      <c r="K456" s="78">
        <v>175000</v>
      </c>
      <c r="L456" s="78">
        <f t="shared" ca="1" si="113"/>
        <v>166630</v>
      </c>
      <c r="M456" s="78">
        <f t="shared" ca="1" si="114"/>
        <v>56654.200000000004</v>
      </c>
      <c r="N456" s="78">
        <f t="shared" ca="1" si="115"/>
        <v>109975.79999999999</v>
      </c>
      <c r="O456" s="81">
        <f t="shared" ca="1" si="116"/>
        <v>284975.8</v>
      </c>
      <c r="Q456" s="78">
        <v>-700000</v>
      </c>
      <c r="R456" s="78">
        <f t="shared" ca="1" si="117"/>
        <v>284975.8</v>
      </c>
      <c r="S456" s="78">
        <f t="shared" ca="1" si="118"/>
        <v>284975.8</v>
      </c>
      <c r="T456" s="78">
        <f t="shared" ca="1" si="118"/>
        <v>284975.8</v>
      </c>
      <c r="U456" s="78">
        <f t="shared" ca="1" si="118"/>
        <v>284975.8</v>
      </c>
      <c r="V456" s="91">
        <f t="shared" ca="1" si="119"/>
        <v>165571.05993433704</v>
      </c>
      <c r="W456" s="47">
        <f t="shared" ca="1" si="120"/>
        <v>1</v>
      </c>
    </row>
    <row r="457" spans="1:23" x14ac:dyDescent="0.25">
      <c r="A457" s="52">
        <v>436</v>
      </c>
      <c r="B457" s="57">
        <f t="shared" ca="1" si="105"/>
        <v>2783</v>
      </c>
      <c r="C457" s="78">
        <f t="shared" ca="1" si="106"/>
        <v>430</v>
      </c>
      <c r="D457" s="79">
        <f t="shared" ca="1" si="107"/>
        <v>286</v>
      </c>
      <c r="E457" s="81">
        <f t="shared" ca="1" si="108"/>
        <v>107741</v>
      </c>
      <c r="G457" s="88">
        <f t="shared" ca="1" si="109"/>
        <v>1196690</v>
      </c>
      <c r="H457" s="78">
        <f t="shared" ca="1" si="110"/>
        <v>795938</v>
      </c>
      <c r="I457" s="78">
        <f t="shared" ca="1" si="111"/>
        <v>400752</v>
      </c>
      <c r="J457" s="78">
        <f t="shared" ca="1" si="112"/>
        <v>107741</v>
      </c>
      <c r="K457" s="78">
        <v>175000</v>
      </c>
      <c r="L457" s="78">
        <f t="shared" ca="1" si="113"/>
        <v>118011</v>
      </c>
      <c r="M457" s="78">
        <f t="shared" ca="1" si="114"/>
        <v>40123.740000000005</v>
      </c>
      <c r="N457" s="78">
        <f t="shared" ca="1" si="115"/>
        <v>77887.259999999995</v>
      </c>
      <c r="O457" s="81">
        <f t="shared" ca="1" si="116"/>
        <v>252887.26</v>
      </c>
      <c r="Q457" s="78">
        <v>-700000</v>
      </c>
      <c r="R457" s="78">
        <f t="shared" ca="1" si="117"/>
        <v>252887.26</v>
      </c>
      <c r="S457" s="78">
        <f t="shared" ca="1" si="118"/>
        <v>252887.26</v>
      </c>
      <c r="T457" s="78">
        <f t="shared" ca="1" si="118"/>
        <v>252887.26</v>
      </c>
      <c r="U457" s="78">
        <f t="shared" ca="1" si="118"/>
        <v>252887.26</v>
      </c>
      <c r="V457" s="91">
        <f t="shared" ca="1" si="119"/>
        <v>68106.953931141761</v>
      </c>
      <c r="W457" s="47">
        <f t="shared" ca="1" si="120"/>
        <v>1</v>
      </c>
    </row>
    <row r="458" spans="1:23" x14ac:dyDescent="0.25">
      <c r="A458" s="52">
        <v>437</v>
      </c>
      <c r="B458" s="57">
        <f t="shared" ca="1" si="105"/>
        <v>2837</v>
      </c>
      <c r="C458" s="78">
        <f t="shared" ca="1" si="106"/>
        <v>421</v>
      </c>
      <c r="D458" s="79">
        <f t="shared" ca="1" si="107"/>
        <v>293</v>
      </c>
      <c r="E458" s="81">
        <f t="shared" ca="1" si="108"/>
        <v>109527</v>
      </c>
      <c r="G458" s="88">
        <f t="shared" ca="1" si="109"/>
        <v>1194377</v>
      </c>
      <c r="H458" s="78">
        <f t="shared" ca="1" si="110"/>
        <v>831241</v>
      </c>
      <c r="I458" s="78">
        <f t="shared" ca="1" si="111"/>
        <v>363136</v>
      </c>
      <c r="J458" s="78">
        <f t="shared" ca="1" si="112"/>
        <v>109527</v>
      </c>
      <c r="K458" s="78">
        <v>175000</v>
      </c>
      <c r="L458" s="78">
        <f t="shared" ca="1" si="113"/>
        <v>78609</v>
      </c>
      <c r="M458" s="78">
        <f t="shared" ca="1" si="114"/>
        <v>26727.06</v>
      </c>
      <c r="N458" s="78">
        <f t="shared" ca="1" si="115"/>
        <v>51881.94</v>
      </c>
      <c r="O458" s="81">
        <f t="shared" ca="1" si="116"/>
        <v>226881.94</v>
      </c>
      <c r="Q458" s="78">
        <v>-700000</v>
      </c>
      <c r="R458" s="78">
        <f t="shared" ca="1" si="117"/>
        <v>226881.94</v>
      </c>
      <c r="S458" s="78">
        <f t="shared" ca="1" si="118"/>
        <v>226881.94</v>
      </c>
      <c r="T458" s="78">
        <f t="shared" ca="1" si="118"/>
        <v>226881.94</v>
      </c>
      <c r="U458" s="78">
        <f t="shared" ca="1" si="118"/>
        <v>226881.94</v>
      </c>
      <c r="V458" s="91">
        <f t="shared" ca="1" si="119"/>
        <v>-10880.287779668812</v>
      </c>
      <c r="W458" s="47">
        <f t="shared" ca="1" si="120"/>
        <v>0</v>
      </c>
    </row>
    <row r="459" spans="1:23" x14ac:dyDescent="0.25">
      <c r="A459" s="52">
        <v>438</v>
      </c>
      <c r="B459" s="57">
        <f t="shared" ca="1" si="105"/>
        <v>2314</v>
      </c>
      <c r="C459" s="78">
        <f t="shared" ca="1" si="106"/>
        <v>418</v>
      </c>
      <c r="D459" s="79">
        <f t="shared" ca="1" si="107"/>
        <v>277</v>
      </c>
      <c r="E459" s="81">
        <f t="shared" ca="1" si="108"/>
        <v>101012</v>
      </c>
      <c r="G459" s="88">
        <f t="shared" ca="1" si="109"/>
        <v>967252</v>
      </c>
      <c r="H459" s="78">
        <f t="shared" ca="1" si="110"/>
        <v>640978</v>
      </c>
      <c r="I459" s="78">
        <f t="shared" ca="1" si="111"/>
        <v>326274</v>
      </c>
      <c r="J459" s="78">
        <f t="shared" ca="1" si="112"/>
        <v>101012</v>
      </c>
      <c r="K459" s="78">
        <v>175000</v>
      </c>
      <c r="L459" s="78">
        <f t="shared" ca="1" si="113"/>
        <v>50262</v>
      </c>
      <c r="M459" s="78">
        <f t="shared" ca="1" si="114"/>
        <v>17089.080000000002</v>
      </c>
      <c r="N459" s="78">
        <f t="shared" ca="1" si="115"/>
        <v>33172.92</v>
      </c>
      <c r="O459" s="81">
        <f t="shared" ca="1" si="116"/>
        <v>208172.91999999998</v>
      </c>
      <c r="Q459" s="78">
        <v>-700000</v>
      </c>
      <c r="R459" s="78">
        <f t="shared" ca="1" si="117"/>
        <v>208172.91999999998</v>
      </c>
      <c r="S459" s="78">
        <f t="shared" ca="1" si="118"/>
        <v>208172.91999999998</v>
      </c>
      <c r="T459" s="78">
        <f t="shared" ca="1" si="118"/>
        <v>208172.91999999998</v>
      </c>
      <c r="U459" s="78">
        <f t="shared" ca="1" si="118"/>
        <v>208172.91999999998</v>
      </c>
      <c r="V459" s="91">
        <f t="shared" ca="1" si="119"/>
        <v>-67706.117452689097</v>
      </c>
      <c r="W459" s="47">
        <f t="shared" ca="1" si="120"/>
        <v>0</v>
      </c>
    </row>
    <row r="460" spans="1:23" x14ac:dyDescent="0.25">
      <c r="A460" s="52">
        <v>439</v>
      </c>
      <c r="B460" s="57">
        <f t="shared" ca="1" si="105"/>
        <v>2726</v>
      </c>
      <c r="C460" s="78">
        <f t="shared" ca="1" si="106"/>
        <v>463</v>
      </c>
      <c r="D460" s="79">
        <f t="shared" ca="1" si="107"/>
        <v>292</v>
      </c>
      <c r="E460" s="81">
        <f t="shared" ca="1" si="108"/>
        <v>92139</v>
      </c>
      <c r="G460" s="88">
        <f t="shared" ca="1" si="109"/>
        <v>1262138</v>
      </c>
      <c r="H460" s="78">
        <f t="shared" ca="1" si="110"/>
        <v>795992</v>
      </c>
      <c r="I460" s="78">
        <f t="shared" ca="1" si="111"/>
        <v>466146</v>
      </c>
      <c r="J460" s="78">
        <f t="shared" ca="1" si="112"/>
        <v>92139</v>
      </c>
      <c r="K460" s="78">
        <v>175000</v>
      </c>
      <c r="L460" s="78">
        <f t="shared" ca="1" si="113"/>
        <v>199007</v>
      </c>
      <c r="M460" s="78">
        <f t="shared" ca="1" si="114"/>
        <v>67662.38</v>
      </c>
      <c r="N460" s="78">
        <f t="shared" ca="1" si="115"/>
        <v>131344.62</v>
      </c>
      <c r="O460" s="81">
        <f t="shared" ca="1" si="116"/>
        <v>306344.62</v>
      </c>
      <c r="Q460" s="78">
        <v>-700000</v>
      </c>
      <c r="R460" s="78">
        <f t="shared" ca="1" si="117"/>
        <v>306344.62</v>
      </c>
      <c r="S460" s="78">
        <f t="shared" ca="1" si="118"/>
        <v>306344.62</v>
      </c>
      <c r="T460" s="78">
        <f t="shared" ca="1" si="118"/>
        <v>306344.62</v>
      </c>
      <c r="U460" s="78">
        <f t="shared" ca="1" si="118"/>
        <v>306344.62</v>
      </c>
      <c r="V460" s="91">
        <f t="shared" ca="1" si="119"/>
        <v>230475.63139951439</v>
      </c>
      <c r="W460" s="47">
        <f t="shared" ca="1" si="120"/>
        <v>1</v>
      </c>
    </row>
    <row r="461" spans="1:23" x14ac:dyDescent="0.25">
      <c r="A461" s="52">
        <v>440</v>
      </c>
      <c r="B461" s="57">
        <f t="shared" ca="1" si="105"/>
        <v>2741</v>
      </c>
      <c r="C461" s="78">
        <f t="shared" ca="1" si="106"/>
        <v>433</v>
      </c>
      <c r="D461" s="79">
        <f t="shared" ca="1" si="107"/>
        <v>291</v>
      </c>
      <c r="E461" s="81">
        <f t="shared" ca="1" si="108"/>
        <v>99642</v>
      </c>
      <c r="G461" s="88">
        <f t="shared" ca="1" si="109"/>
        <v>1186853</v>
      </c>
      <c r="H461" s="78">
        <f t="shared" ca="1" si="110"/>
        <v>797631</v>
      </c>
      <c r="I461" s="78">
        <f t="shared" ca="1" si="111"/>
        <v>389222</v>
      </c>
      <c r="J461" s="78">
        <f t="shared" ca="1" si="112"/>
        <v>99642</v>
      </c>
      <c r="K461" s="78">
        <v>175000</v>
      </c>
      <c r="L461" s="78">
        <f t="shared" ca="1" si="113"/>
        <v>114580</v>
      </c>
      <c r="M461" s="78">
        <f t="shared" ca="1" si="114"/>
        <v>38957.200000000004</v>
      </c>
      <c r="N461" s="78">
        <f t="shared" ca="1" si="115"/>
        <v>75622.799999999988</v>
      </c>
      <c r="O461" s="81">
        <f t="shared" ca="1" si="116"/>
        <v>250622.8</v>
      </c>
      <c r="Q461" s="78">
        <v>-700000</v>
      </c>
      <c r="R461" s="78">
        <f t="shared" ca="1" si="117"/>
        <v>250622.8</v>
      </c>
      <c r="S461" s="78">
        <f t="shared" ca="1" si="118"/>
        <v>250622.8</v>
      </c>
      <c r="T461" s="78">
        <f t="shared" ca="1" si="118"/>
        <v>250622.8</v>
      </c>
      <c r="U461" s="78">
        <f t="shared" ca="1" si="118"/>
        <v>250622.8</v>
      </c>
      <c r="V461" s="91">
        <f t="shared" ca="1" si="119"/>
        <v>61228.997829680098</v>
      </c>
      <c r="W461" s="47">
        <f t="shared" ca="1" si="120"/>
        <v>1</v>
      </c>
    </row>
    <row r="462" spans="1:23" x14ac:dyDescent="0.25">
      <c r="A462" s="52">
        <v>441</v>
      </c>
      <c r="B462" s="57">
        <f t="shared" ca="1" si="105"/>
        <v>2899</v>
      </c>
      <c r="C462" s="78">
        <f t="shared" ca="1" si="106"/>
        <v>462</v>
      </c>
      <c r="D462" s="79">
        <f t="shared" ca="1" si="107"/>
        <v>299</v>
      </c>
      <c r="E462" s="81">
        <f t="shared" ca="1" si="108"/>
        <v>95726</v>
      </c>
      <c r="G462" s="88">
        <f t="shared" ca="1" si="109"/>
        <v>1339338</v>
      </c>
      <c r="H462" s="78">
        <f t="shared" ca="1" si="110"/>
        <v>866801</v>
      </c>
      <c r="I462" s="78">
        <f t="shared" ca="1" si="111"/>
        <v>472537</v>
      </c>
      <c r="J462" s="78">
        <f t="shared" ca="1" si="112"/>
        <v>95726</v>
      </c>
      <c r="K462" s="78">
        <v>175000</v>
      </c>
      <c r="L462" s="78">
        <f t="shared" ca="1" si="113"/>
        <v>201811</v>
      </c>
      <c r="M462" s="78">
        <f t="shared" ca="1" si="114"/>
        <v>68615.740000000005</v>
      </c>
      <c r="N462" s="78">
        <f t="shared" ca="1" si="115"/>
        <v>133195.26</v>
      </c>
      <c r="O462" s="81">
        <f t="shared" ca="1" si="116"/>
        <v>308195.26</v>
      </c>
      <c r="Q462" s="78">
        <v>-700000</v>
      </c>
      <c r="R462" s="78">
        <f t="shared" ca="1" si="117"/>
        <v>308195.26</v>
      </c>
      <c r="S462" s="78">
        <f t="shared" ca="1" si="118"/>
        <v>308195.26</v>
      </c>
      <c r="T462" s="78">
        <f t="shared" ca="1" si="118"/>
        <v>308195.26</v>
      </c>
      <c r="U462" s="78">
        <f t="shared" ca="1" si="118"/>
        <v>308195.26</v>
      </c>
      <c r="V462" s="91">
        <f t="shared" ca="1" si="119"/>
        <v>236096.67159435502</v>
      </c>
      <c r="W462" s="47">
        <f t="shared" ca="1" si="120"/>
        <v>1</v>
      </c>
    </row>
    <row r="463" spans="1:23" x14ac:dyDescent="0.25">
      <c r="A463" s="52">
        <v>442</v>
      </c>
      <c r="B463" s="57">
        <f t="shared" ca="1" si="105"/>
        <v>2629</v>
      </c>
      <c r="C463" s="78">
        <f t="shared" ca="1" si="106"/>
        <v>463</v>
      </c>
      <c r="D463" s="79">
        <f t="shared" ca="1" si="107"/>
        <v>295</v>
      </c>
      <c r="E463" s="81">
        <f t="shared" ca="1" si="108"/>
        <v>112847</v>
      </c>
      <c r="G463" s="88">
        <f t="shared" ca="1" si="109"/>
        <v>1217227</v>
      </c>
      <c r="H463" s="78">
        <f t="shared" ca="1" si="110"/>
        <v>775555</v>
      </c>
      <c r="I463" s="78">
        <f t="shared" ca="1" si="111"/>
        <v>441672</v>
      </c>
      <c r="J463" s="78">
        <f t="shared" ca="1" si="112"/>
        <v>112847</v>
      </c>
      <c r="K463" s="78">
        <v>175000</v>
      </c>
      <c r="L463" s="78">
        <f t="shared" ca="1" si="113"/>
        <v>153825</v>
      </c>
      <c r="M463" s="78">
        <f t="shared" ca="1" si="114"/>
        <v>52300.500000000007</v>
      </c>
      <c r="N463" s="78">
        <f t="shared" ca="1" si="115"/>
        <v>101524.5</v>
      </c>
      <c r="O463" s="81">
        <f t="shared" ca="1" si="116"/>
        <v>276524.5</v>
      </c>
      <c r="Q463" s="78">
        <v>-700000</v>
      </c>
      <c r="R463" s="78">
        <f t="shared" ca="1" si="117"/>
        <v>276524.5</v>
      </c>
      <c r="S463" s="78">
        <f t="shared" ca="1" si="118"/>
        <v>276524.5</v>
      </c>
      <c r="T463" s="78">
        <f t="shared" ca="1" si="118"/>
        <v>276524.5</v>
      </c>
      <c r="U463" s="78">
        <f t="shared" ca="1" si="118"/>
        <v>276524.5</v>
      </c>
      <c r="V463" s="91">
        <f t="shared" ca="1" si="119"/>
        <v>139901.50940119324</v>
      </c>
      <c r="W463" s="47">
        <f t="shared" ca="1" si="120"/>
        <v>1</v>
      </c>
    </row>
    <row r="464" spans="1:23" x14ac:dyDescent="0.25">
      <c r="A464" s="52">
        <v>443</v>
      </c>
      <c r="B464" s="57">
        <f t="shared" ca="1" si="105"/>
        <v>3011</v>
      </c>
      <c r="C464" s="78">
        <f t="shared" ca="1" si="106"/>
        <v>424</v>
      </c>
      <c r="D464" s="79">
        <f t="shared" ca="1" si="107"/>
        <v>298</v>
      </c>
      <c r="E464" s="81">
        <f t="shared" ca="1" si="108"/>
        <v>110570</v>
      </c>
      <c r="G464" s="88">
        <f t="shared" ca="1" si="109"/>
        <v>1276664</v>
      </c>
      <c r="H464" s="78">
        <f t="shared" ca="1" si="110"/>
        <v>897278</v>
      </c>
      <c r="I464" s="78">
        <f t="shared" ca="1" si="111"/>
        <v>379386</v>
      </c>
      <c r="J464" s="78">
        <f t="shared" ca="1" si="112"/>
        <v>110570</v>
      </c>
      <c r="K464" s="78">
        <v>175000</v>
      </c>
      <c r="L464" s="78">
        <f t="shared" ca="1" si="113"/>
        <v>93816</v>
      </c>
      <c r="M464" s="78">
        <f t="shared" ca="1" si="114"/>
        <v>31897.440000000002</v>
      </c>
      <c r="N464" s="78">
        <f t="shared" ca="1" si="115"/>
        <v>61918.559999999998</v>
      </c>
      <c r="O464" s="81">
        <f t="shared" ca="1" si="116"/>
        <v>236918.56</v>
      </c>
      <c r="Q464" s="78">
        <v>-700000</v>
      </c>
      <c r="R464" s="78">
        <f t="shared" ca="1" si="117"/>
        <v>236918.56</v>
      </c>
      <c r="S464" s="78">
        <f t="shared" ca="1" si="118"/>
        <v>236918.56</v>
      </c>
      <c r="T464" s="78">
        <f t="shared" ca="1" si="118"/>
        <v>236918.56</v>
      </c>
      <c r="U464" s="78">
        <f t="shared" ca="1" si="118"/>
        <v>236918.56</v>
      </c>
      <c r="V464" s="91">
        <f t="shared" ca="1" si="119"/>
        <v>19604.433419668814</v>
      </c>
      <c r="W464" s="47">
        <f t="shared" ca="1" si="120"/>
        <v>1</v>
      </c>
    </row>
    <row r="465" spans="1:23" x14ac:dyDescent="0.25">
      <c r="A465" s="52">
        <v>444</v>
      </c>
      <c r="B465" s="57">
        <f t="shared" ca="1" si="105"/>
        <v>2484</v>
      </c>
      <c r="C465" s="78">
        <f t="shared" ca="1" si="106"/>
        <v>448</v>
      </c>
      <c r="D465" s="79">
        <f t="shared" ca="1" si="107"/>
        <v>300</v>
      </c>
      <c r="E465" s="81">
        <f t="shared" ca="1" si="108"/>
        <v>104374</v>
      </c>
      <c r="G465" s="88">
        <f t="shared" ca="1" si="109"/>
        <v>1112832</v>
      </c>
      <c r="H465" s="78">
        <f t="shared" ca="1" si="110"/>
        <v>745200</v>
      </c>
      <c r="I465" s="78">
        <f t="shared" ca="1" si="111"/>
        <v>367632</v>
      </c>
      <c r="J465" s="78">
        <f t="shared" ca="1" si="112"/>
        <v>104374</v>
      </c>
      <c r="K465" s="78">
        <v>175000</v>
      </c>
      <c r="L465" s="78">
        <f t="shared" ca="1" si="113"/>
        <v>88258</v>
      </c>
      <c r="M465" s="78">
        <f t="shared" ca="1" si="114"/>
        <v>30007.72</v>
      </c>
      <c r="N465" s="78">
        <f t="shared" ca="1" si="115"/>
        <v>58250.28</v>
      </c>
      <c r="O465" s="81">
        <f t="shared" ca="1" si="116"/>
        <v>233250.28</v>
      </c>
      <c r="Q465" s="78">
        <v>-700000</v>
      </c>
      <c r="R465" s="78">
        <f t="shared" ca="1" si="117"/>
        <v>233250.28</v>
      </c>
      <c r="S465" s="78">
        <f t="shared" ca="1" si="118"/>
        <v>233250.28</v>
      </c>
      <c r="T465" s="78">
        <f t="shared" ca="1" si="118"/>
        <v>233250.28</v>
      </c>
      <c r="U465" s="78">
        <f t="shared" ca="1" si="118"/>
        <v>233250.28</v>
      </c>
      <c r="V465" s="91">
        <f t="shared" ca="1" si="119"/>
        <v>8462.5855584259843</v>
      </c>
      <c r="W465" s="47">
        <f t="shared" ca="1" si="120"/>
        <v>1</v>
      </c>
    </row>
    <row r="466" spans="1:23" x14ac:dyDescent="0.25">
      <c r="A466" s="52">
        <v>445</v>
      </c>
      <c r="B466" s="57">
        <f t="shared" ca="1" si="105"/>
        <v>2508</v>
      </c>
      <c r="C466" s="78">
        <f t="shared" ca="1" si="106"/>
        <v>428</v>
      </c>
      <c r="D466" s="79">
        <f t="shared" ca="1" si="107"/>
        <v>298</v>
      </c>
      <c r="E466" s="81">
        <f t="shared" ca="1" si="108"/>
        <v>90971</v>
      </c>
      <c r="G466" s="88">
        <f t="shared" ca="1" si="109"/>
        <v>1073424</v>
      </c>
      <c r="H466" s="78">
        <f t="shared" ca="1" si="110"/>
        <v>747384</v>
      </c>
      <c r="I466" s="78">
        <f t="shared" ca="1" si="111"/>
        <v>326040</v>
      </c>
      <c r="J466" s="78">
        <f t="shared" ca="1" si="112"/>
        <v>90971</v>
      </c>
      <c r="K466" s="78">
        <v>175000</v>
      </c>
      <c r="L466" s="78">
        <f t="shared" ca="1" si="113"/>
        <v>60069</v>
      </c>
      <c r="M466" s="78">
        <f t="shared" ca="1" si="114"/>
        <v>20423.460000000003</v>
      </c>
      <c r="N466" s="78">
        <f t="shared" ca="1" si="115"/>
        <v>39645.539999999994</v>
      </c>
      <c r="O466" s="81">
        <f t="shared" ca="1" si="116"/>
        <v>214645.53999999998</v>
      </c>
      <c r="Q466" s="78">
        <v>-700000</v>
      </c>
      <c r="R466" s="78">
        <f t="shared" ca="1" si="117"/>
        <v>214645.53999999998</v>
      </c>
      <c r="S466" s="78">
        <f t="shared" ca="1" si="118"/>
        <v>214645.53999999998</v>
      </c>
      <c r="T466" s="78">
        <f t="shared" ca="1" si="118"/>
        <v>214645.53999999998</v>
      </c>
      <c r="U466" s="78">
        <f t="shared" ca="1" si="118"/>
        <v>214645.53999999998</v>
      </c>
      <c r="V466" s="91">
        <f t="shared" ca="1" si="119"/>
        <v>-48046.509324728278</v>
      </c>
      <c r="W466" s="47">
        <f t="shared" ca="1" si="120"/>
        <v>0</v>
      </c>
    </row>
    <row r="467" spans="1:23" x14ac:dyDescent="0.25">
      <c r="A467" s="52">
        <v>446</v>
      </c>
      <c r="B467" s="57">
        <f t="shared" ca="1" si="105"/>
        <v>2895</v>
      </c>
      <c r="C467" s="78">
        <f t="shared" ca="1" si="106"/>
        <v>454</v>
      </c>
      <c r="D467" s="79">
        <f t="shared" ca="1" si="107"/>
        <v>298</v>
      </c>
      <c r="E467" s="81">
        <f t="shared" ca="1" si="108"/>
        <v>101791</v>
      </c>
      <c r="G467" s="88">
        <f t="shared" ca="1" si="109"/>
        <v>1314330</v>
      </c>
      <c r="H467" s="78">
        <f t="shared" ca="1" si="110"/>
        <v>862710</v>
      </c>
      <c r="I467" s="78">
        <f t="shared" ca="1" si="111"/>
        <v>451620</v>
      </c>
      <c r="J467" s="78">
        <f t="shared" ca="1" si="112"/>
        <v>101791</v>
      </c>
      <c r="K467" s="78">
        <v>175000</v>
      </c>
      <c r="L467" s="78">
        <f t="shared" ca="1" si="113"/>
        <v>174829</v>
      </c>
      <c r="M467" s="78">
        <f t="shared" ca="1" si="114"/>
        <v>59441.860000000008</v>
      </c>
      <c r="N467" s="78">
        <f t="shared" ca="1" si="115"/>
        <v>115387.13999999998</v>
      </c>
      <c r="O467" s="81">
        <f t="shared" ca="1" si="116"/>
        <v>290387.14</v>
      </c>
      <c r="Q467" s="78">
        <v>-700000</v>
      </c>
      <c r="R467" s="78">
        <f t="shared" ca="1" si="117"/>
        <v>290387.14</v>
      </c>
      <c r="S467" s="78">
        <f t="shared" ca="1" si="118"/>
        <v>290387.14</v>
      </c>
      <c r="T467" s="78">
        <f t="shared" ca="1" si="118"/>
        <v>290387.14</v>
      </c>
      <c r="U467" s="78">
        <f t="shared" ca="1" si="118"/>
        <v>290387.14</v>
      </c>
      <c r="V467" s="91">
        <f t="shared" ca="1" si="119"/>
        <v>182007.18994771049</v>
      </c>
      <c r="W467" s="47">
        <f t="shared" ca="1" si="120"/>
        <v>1</v>
      </c>
    </row>
    <row r="468" spans="1:23" x14ac:dyDescent="0.25">
      <c r="A468" s="52">
        <v>447</v>
      </c>
      <c r="B468" s="57">
        <f t="shared" ca="1" si="105"/>
        <v>2806</v>
      </c>
      <c r="C468" s="78">
        <f t="shared" ca="1" si="106"/>
        <v>446</v>
      </c>
      <c r="D468" s="79">
        <f t="shared" ca="1" si="107"/>
        <v>289</v>
      </c>
      <c r="E468" s="81">
        <f t="shared" ca="1" si="108"/>
        <v>101322</v>
      </c>
      <c r="G468" s="88">
        <f t="shared" ca="1" si="109"/>
        <v>1251476</v>
      </c>
      <c r="H468" s="78">
        <f t="shared" ca="1" si="110"/>
        <v>810934</v>
      </c>
      <c r="I468" s="78">
        <f t="shared" ca="1" si="111"/>
        <v>440542</v>
      </c>
      <c r="J468" s="78">
        <f t="shared" ca="1" si="112"/>
        <v>101322</v>
      </c>
      <c r="K468" s="78">
        <v>175000</v>
      </c>
      <c r="L468" s="78">
        <f t="shared" ca="1" si="113"/>
        <v>164220</v>
      </c>
      <c r="M468" s="78">
        <f t="shared" ca="1" si="114"/>
        <v>55834.8</v>
      </c>
      <c r="N468" s="78">
        <f t="shared" ca="1" si="115"/>
        <v>108385.2</v>
      </c>
      <c r="O468" s="81">
        <f t="shared" ca="1" si="116"/>
        <v>283385.2</v>
      </c>
      <c r="Q468" s="78">
        <v>-700000</v>
      </c>
      <c r="R468" s="78">
        <f t="shared" ca="1" si="117"/>
        <v>283385.2</v>
      </c>
      <c r="S468" s="78">
        <f t="shared" ca="1" si="118"/>
        <v>283385.2</v>
      </c>
      <c r="T468" s="78">
        <f t="shared" ca="1" si="118"/>
        <v>283385.2</v>
      </c>
      <c r="U468" s="78">
        <f t="shared" ca="1" si="118"/>
        <v>283385.2</v>
      </c>
      <c r="V468" s="91">
        <f t="shared" ca="1" si="119"/>
        <v>160739.85206359311</v>
      </c>
      <c r="W468" s="47">
        <f t="shared" ca="1" si="120"/>
        <v>1</v>
      </c>
    </row>
    <row r="469" spans="1:23" x14ac:dyDescent="0.25">
      <c r="A469" s="52">
        <v>448</v>
      </c>
      <c r="B469" s="57">
        <f t="shared" ca="1" si="105"/>
        <v>2280</v>
      </c>
      <c r="C469" s="78">
        <f t="shared" ca="1" si="106"/>
        <v>443</v>
      </c>
      <c r="D469" s="79">
        <f t="shared" ca="1" si="107"/>
        <v>281</v>
      </c>
      <c r="E469" s="81">
        <f t="shared" ca="1" si="108"/>
        <v>119512</v>
      </c>
      <c r="G469" s="88">
        <f t="shared" ca="1" si="109"/>
        <v>1010040</v>
      </c>
      <c r="H469" s="78">
        <f t="shared" ca="1" si="110"/>
        <v>640680</v>
      </c>
      <c r="I469" s="78">
        <f t="shared" ca="1" si="111"/>
        <v>369360</v>
      </c>
      <c r="J469" s="78">
        <f t="shared" ca="1" si="112"/>
        <v>119512</v>
      </c>
      <c r="K469" s="78">
        <v>175000</v>
      </c>
      <c r="L469" s="78">
        <f t="shared" ca="1" si="113"/>
        <v>74848</v>
      </c>
      <c r="M469" s="78">
        <f t="shared" ca="1" si="114"/>
        <v>25448.320000000003</v>
      </c>
      <c r="N469" s="78">
        <f t="shared" ca="1" si="115"/>
        <v>49399.679999999993</v>
      </c>
      <c r="O469" s="81">
        <f t="shared" ca="1" si="116"/>
        <v>224399.68</v>
      </c>
      <c r="Q469" s="78">
        <v>-700000</v>
      </c>
      <c r="R469" s="78">
        <f t="shared" ca="1" si="117"/>
        <v>224399.68</v>
      </c>
      <c r="S469" s="78">
        <f t="shared" ca="1" si="118"/>
        <v>224399.68</v>
      </c>
      <c r="T469" s="78">
        <f t="shared" ca="1" si="118"/>
        <v>224399.68</v>
      </c>
      <c r="U469" s="78">
        <f t="shared" ca="1" si="118"/>
        <v>224399.68</v>
      </c>
      <c r="V469" s="91">
        <f t="shared" ca="1" si="119"/>
        <v>-18419.778568825568</v>
      </c>
      <c r="W469" s="47">
        <f t="shared" ca="1" si="120"/>
        <v>0</v>
      </c>
    </row>
    <row r="470" spans="1:23" x14ac:dyDescent="0.25">
      <c r="A470" s="52">
        <v>449</v>
      </c>
      <c r="B470" s="57">
        <f t="shared" ca="1" si="105"/>
        <v>3155</v>
      </c>
      <c r="C470" s="78">
        <f t="shared" ca="1" si="106"/>
        <v>460</v>
      </c>
      <c r="D470" s="79">
        <f t="shared" ca="1" si="107"/>
        <v>297</v>
      </c>
      <c r="E470" s="81">
        <f t="shared" ca="1" si="108"/>
        <v>99663</v>
      </c>
      <c r="G470" s="88">
        <f t="shared" ca="1" si="109"/>
        <v>1451300</v>
      </c>
      <c r="H470" s="78">
        <f t="shared" ca="1" si="110"/>
        <v>937035</v>
      </c>
      <c r="I470" s="78">
        <f t="shared" ca="1" si="111"/>
        <v>514265</v>
      </c>
      <c r="J470" s="78">
        <f t="shared" ca="1" si="112"/>
        <v>99663</v>
      </c>
      <c r="K470" s="78">
        <v>175000</v>
      </c>
      <c r="L470" s="78">
        <f t="shared" ca="1" si="113"/>
        <v>239602</v>
      </c>
      <c r="M470" s="78">
        <f t="shared" ca="1" si="114"/>
        <v>81464.680000000008</v>
      </c>
      <c r="N470" s="78">
        <f t="shared" ca="1" si="115"/>
        <v>158137.32</v>
      </c>
      <c r="O470" s="81">
        <f t="shared" ca="1" si="116"/>
        <v>333137.32</v>
      </c>
      <c r="Q470" s="78">
        <v>-700000</v>
      </c>
      <c r="R470" s="78">
        <f t="shared" ca="1" si="117"/>
        <v>333137.32</v>
      </c>
      <c r="S470" s="78">
        <f t="shared" ca="1" si="118"/>
        <v>333137.32</v>
      </c>
      <c r="T470" s="78">
        <f t="shared" ca="1" si="118"/>
        <v>333137.32</v>
      </c>
      <c r="U470" s="78">
        <f t="shared" ca="1" si="118"/>
        <v>333137.32</v>
      </c>
      <c r="V470" s="91">
        <f t="shared" ca="1" si="119"/>
        <v>311854.42123887152</v>
      </c>
      <c r="W470" s="47">
        <f t="shared" ca="1" si="120"/>
        <v>1</v>
      </c>
    </row>
    <row r="471" spans="1:23" x14ac:dyDescent="0.25">
      <c r="A471" s="52">
        <v>450</v>
      </c>
      <c r="B471" s="57">
        <f t="shared" ref="B471:B534" ca="1" si="121">RANDBETWEEN(2200,3200)</f>
        <v>3144</v>
      </c>
      <c r="C471" s="78">
        <f t="shared" ref="C471:C534" ca="1" si="122">RANDBETWEEN(410,470)</f>
        <v>457</v>
      </c>
      <c r="D471" s="79">
        <f t="shared" ref="D471:D534" ca="1" si="123">RANDBETWEEN(270,300)</f>
        <v>276</v>
      </c>
      <c r="E471" s="81">
        <f t="shared" ref="E471:E534" ca="1" si="124">RANDBETWEEN(90000,120000)</f>
        <v>106667</v>
      </c>
      <c r="G471" s="88">
        <f t="shared" ref="G471:G534" ca="1" si="125">B471*C471</f>
        <v>1436808</v>
      </c>
      <c r="H471" s="78">
        <f t="shared" ref="H471:H534" ca="1" si="126">B471*D471</f>
        <v>867744</v>
      </c>
      <c r="I471" s="78">
        <f t="shared" ref="I471:I534" ca="1" si="127">G471-H471</f>
        <v>569064</v>
      </c>
      <c r="J471" s="78">
        <f t="shared" ref="J471:J534" ca="1" si="128">E471</f>
        <v>106667</v>
      </c>
      <c r="K471" s="78">
        <v>175000</v>
      </c>
      <c r="L471" s="78">
        <f t="shared" ref="L471:L534" ca="1" si="129">I471-J471-K471</f>
        <v>287397</v>
      </c>
      <c r="M471" s="78">
        <f t="shared" ref="M471:M534" ca="1" si="130">L471*0.34</f>
        <v>97714.98000000001</v>
      </c>
      <c r="N471" s="78">
        <f t="shared" ref="N471:N534" ca="1" si="131">L471-M471</f>
        <v>189682.02</v>
      </c>
      <c r="O471" s="81">
        <f t="shared" ref="O471:O534" ca="1" si="132">N471+K471</f>
        <v>364682.02</v>
      </c>
      <c r="Q471" s="78">
        <v>-700000</v>
      </c>
      <c r="R471" s="78">
        <f t="shared" ref="R471:R534" ca="1" si="133">O471</f>
        <v>364682.02</v>
      </c>
      <c r="S471" s="78">
        <f t="shared" ref="S471:U534" ca="1" si="134">R471</f>
        <v>364682.02</v>
      </c>
      <c r="T471" s="78">
        <f t="shared" ca="1" si="134"/>
        <v>364682.02</v>
      </c>
      <c r="U471" s="78">
        <f t="shared" ca="1" si="134"/>
        <v>364682.02</v>
      </c>
      <c r="V471" s="91">
        <f t="shared" ref="V471:V534" ca="1" si="135">Q471+NPV(0.12,R471:U471)</f>
        <v>407666.69517339743</v>
      </c>
      <c r="W471" s="47">
        <f t="shared" ref="W471:W534" ca="1" si="136">IF(V471&gt;=0,1,0)</f>
        <v>1</v>
      </c>
    </row>
    <row r="472" spans="1:23" x14ac:dyDescent="0.25">
      <c r="A472" s="52">
        <v>451</v>
      </c>
      <c r="B472" s="57">
        <f t="shared" ca="1" si="121"/>
        <v>2929</v>
      </c>
      <c r="C472" s="78">
        <f t="shared" ca="1" si="122"/>
        <v>428</v>
      </c>
      <c r="D472" s="79">
        <f t="shared" ca="1" si="123"/>
        <v>274</v>
      </c>
      <c r="E472" s="81">
        <f t="shared" ca="1" si="124"/>
        <v>112722</v>
      </c>
      <c r="G472" s="88">
        <f t="shared" ca="1" si="125"/>
        <v>1253612</v>
      </c>
      <c r="H472" s="78">
        <f t="shared" ca="1" si="126"/>
        <v>802546</v>
      </c>
      <c r="I472" s="78">
        <f t="shared" ca="1" si="127"/>
        <v>451066</v>
      </c>
      <c r="J472" s="78">
        <f t="shared" ca="1" si="128"/>
        <v>112722</v>
      </c>
      <c r="K472" s="78">
        <v>175000</v>
      </c>
      <c r="L472" s="78">
        <f t="shared" ca="1" si="129"/>
        <v>163344</v>
      </c>
      <c r="M472" s="78">
        <f t="shared" ca="1" si="130"/>
        <v>55536.960000000006</v>
      </c>
      <c r="N472" s="78">
        <f t="shared" ca="1" si="131"/>
        <v>107807.03999999999</v>
      </c>
      <c r="O472" s="81">
        <f t="shared" ca="1" si="132"/>
        <v>282807.03999999998</v>
      </c>
      <c r="Q472" s="78">
        <v>-700000</v>
      </c>
      <c r="R472" s="78">
        <f t="shared" ca="1" si="133"/>
        <v>282807.03999999998</v>
      </c>
      <c r="S472" s="78">
        <f t="shared" ca="1" si="134"/>
        <v>282807.03999999998</v>
      </c>
      <c r="T472" s="78">
        <f t="shared" ca="1" si="134"/>
        <v>282807.03999999998</v>
      </c>
      <c r="U472" s="78">
        <f t="shared" ca="1" si="134"/>
        <v>282807.03999999998</v>
      </c>
      <c r="V472" s="91">
        <f t="shared" ca="1" si="135"/>
        <v>158983.77816534752</v>
      </c>
      <c r="W472" s="47">
        <f t="shared" ca="1" si="136"/>
        <v>1</v>
      </c>
    </row>
    <row r="473" spans="1:23" x14ac:dyDescent="0.25">
      <c r="A473" s="52">
        <v>452</v>
      </c>
      <c r="B473" s="57">
        <f t="shared" ca="1" si="121"/>
        <v>2520</v>
      </c>
      <c r="C473" s="78">
        <f t="shared" ca="1" si="122"/>
        <v>443</v>
      </c>
      <c r="D473" s="79">
        <f t="shared" ca="1" si="123"/>
        <v>275</v>
      </c>
      <c r="E473" s="81">
        <f t="shared" ca="1" si="124"/>
        <v>110533</v>
      </c>
      <c r="G473" s="88">
        <f t="shared" ca="1" si="125"/>
        <v>1116360</v>
      </c>
      <c r="H473" s="78">
        <f t="shared" ca="1" si="126"/>
        <v>693000</v>
      </c>
      <c r="I473" s="78">
        <f t="shared" ca="1" si="127"/>
        <v>423360</v>
      </c>
      <c r="J473" s="78">
        <f t="shared" ca="1" si="128"/>
        <v>110533</v>
      </c>
      <c r="K473" s="78">
        <v>175000</v>
      </c>
      <c r="L473" s="78">
        <f t="shared" ca="1" si="129"/>
        <v>137827</v>
      </c>
      <c r="M473" s="78">
        <f t="shared" ca="1" si="130"/>
        <v>46861.18</v>
      </c>
      <c r="N473" s="78">
        <f t="shared" ca="1" si="131"/>
        <v>90965.82</v>
      </c>
      <c r="O473" s="81">
        <f t="shared" ca="1" si="132"/>
        <v>265965.82</v>
      </c>
      <c r="Q473" s="78">
        <v>-700000</v>
      </c>
      <c r="R473" s="78">
        <f t="shared" ca="1" si="133"/>
        <v>265965.82</v>
      </c>
      <c r="S473" s="78">
        <f t="shared" ca="1" si="134"/>
        <v>265965.82</v>
      </c>
      <c r="T473" s="78">
        <f t="shared" ca="1" si="134"/>
        <v>265965.82</v>
      </c>
      <c r="U473" s="78">
        <f t="shared" ca="1" si="134"/>
        <v>265965.82</v>
      </c>
      <c r="V473" s="91">
        <f t="shared" ca="1" si="135"/>
        <v>107831.10960195598</v>
      </c>
      <c r="W473" s="47">
        <f t="shared" ca="1" si="136"/>
        <v>1</v>
      </c>
    </row>
    <row r="474" spans="1:23" x14ac:dyDescent="0.25">
      <c r="A474" s="52">
        <v>453</v>
      </c>
      <c r="B474" s="57">
        <f t="shared" ca="1" si="121"/>
        <v>2880</v>
      </c>
      <c r="C474" s="78">
        <f t="shared" ca="1" si="122"/>
        <v>470</v>
      </c>
      <c r="D474" s="79">
        <f t="shared" ca="1" si="123"/>
        <v>270</v>
      </c>
      <c r="E474" s="81">
        <f t="shared" ca="1" si="124"/>
        <v>107955</v>
      </c>
      <c r="G474" s="88">
        <f t="shared" ca="1" si="125"/>
        <v>1353600</v>
      </c>
      <c r="H474" s="78">
        <f t="shared" ca="1" si="126"/>
        <v>777600</v>
      </c>
      <c r="I474" s="78">
        <f t="shared" ca="1" si="127"/>
        <v>576000</v>
      </c>
      <c r="J474" s="78">
        <f t="shared" ca="1" si="128"/>
        <v>107955</v>
      </c>
      <c r="K474" s="78">
        <v>175000</v>
      </c>
      <c r="L474" s="78">
        <f t="shared" ca="1" si="129"/>
        <v>293045</v>
      </c>
      <c r="M474" s="78">
        <f t="shared" ca="1" si="130"/>
        <v>99635.3</v>
      </c>
      <c r="N474" s="78">
        <f t="shared" ca="1" si="131"/>
        <v>193409.7</v>
      </c>
      <c r="O474" s="81">
        <f t="shared" ca="1" si="132"/>
        <v>368409.7</v>
      </c>
      <c r="Q474" s="78">
        <v>-700000</v>
      </c>
      <c r="R474" s="78">
        <f t="shared" ca="1" si="133"/>
        <v>368409.7</v>
      </c>
      <c r="S474" s="78">
        <f t="shared" ca="1" si="134"/>
        <v>368409.7</v>
      </c>
      <c r="T474" s="78">
        <f t="shared" ca="1" si="134"/>
        <v>368409.7</v>
      </c>
      <c r="U474" s="78">
        <f t="shared" ca="1" si="134"/>
        <v>368409.7</v>
      </c>
      <c r="V474" s="91">
        <f t="shared" ca="1" si="135"/>
        <v>418988.96158582997</v>
      </c>
      <c r="W474" s="47">
        <f t="shared" ca="1" si="136"/>
        <v>1</v>
      </c>
    </row>
    <row r="475" spans="1:23" x14ac:dyDescent="0.25">
      <c r="A475" s="52">
        <v>454</v>
      </c>
      <c r="B475" s="57">
        <f t="shared" ca="1" si="121"/>
        <v>2655</v>
      </c>
      <c r="C475" s="78">
        <f t="shared" ca="1" si="122"/>
        <v>429</v>
      </c>
      <c r="D475" s="79">
        <f t="shared" ca="1" si="123"/>
        <v>271</v>
      </c>
      <c r="E475" s="81">
        <f t="shared" ca="1" si="124"/>
        <v>98187</v>
      </c>
      <c r="G475" s="88">
        <f t="shared" ca="1" si="125"/>
        <v>1138995</v>
      </c>
      <c r="H475" s="78">
        <f t="shared" ca="1" si="126"/>
        <v>719505</v>
      </c>
      <c r="I475" s="78">
        <f t="shared" ca="1" si="127"/>
        <v>419490</v>
      </c>
      <c r="J475" s="78">
        <f t="shared" ca="1" si="128"/>
        <v>98187</v>
      </c>
      <c r="K475" s="78">
        <v>175000</v>
      </c>
      <c r="L475" s="78">
        <f t="shared" ca="1" si="129"/>
        <v>146303</v>
      </c>
      <c r="M475" s="78">
        <f t="shared" ca="1" si="130"/>
        <v>49743.020000000004</v>
      </c>
      <c r="N475" s="78">
        <f t="shared" ca="1" si="131"/>
        <v>96559.98</v>
      </c>
      <c r="O475" s="81">
        <f t="shared" ca="1" si="132"/>
        <v>271559.98</v>
      </c>
      <c r="Q475" s="78">
        <v>-700000</v>
      </c>
      <c r="R475" s="78">
        <f t="shared" ca="1" si="133"/>
        <v>271559.98</v>
      </c>
      <c r="S475" s="78">
        <f t="shared" ca="1" si="134"/>
        <v>271559.98</v>
      </c>
      <c r="T475" s="78">
        <f t="shared" ca="1" si="134"/>
        <v>271559.98</v>
      </c>
      <c r="U475" s="78">
        <f t="shared" ca="1" si="134"/>
        <v>271559.98</v>
      </c>
      <c r="V475" s="91">
        <f t="shared" ca="1" si="135"/>
        <v>124822.52782287961</v>
      </c>
      <c r="W475" s="47">
        <f t="shared" ca="1" si="136"/>
        <v>1</v>
      </c>
    </row>
    <row r="476" spans="1:23" x14ac:dyDescent="0.25">
      <c r="A476" s="52">
        <v>455</v>
      </c>
      <c r="B476" s="57">
        <f t="shared" ca="1" si="121"/>
        <v>2266</v>
      </c>
      <c r="C476" s="78">
        <f t="shared" ca="1" si="122"/>
        <v>412</v>
      </c>
      <c r="D476" s="79">
        <f t="shared" ca="1" si="123"/>
        <v>281</v>
      </c>
      <c r="E476" s="81">
        <f t="shared" ca="1" si="124"/>
        <v>111856</v>
      </c>
      <c r="G476" s="88">
        <f t="shared" ca="1" si="125"/>
        <v>933592</v>
      </c>
      <c r="H476" s="78">
        <f t="shared" ca="1" si="126"/>
        <v>636746</v>
      </c>
      <c r="I476" s="78">
        <f t="shared" ca="1" si="127"/>
        <v>296846</v>
      </c>
      <c r="J476" s="78">
        <f t="shared" ca="1" si="128"/>
        <v>111856</v>
      </c>
      <c r="K476" s="78">
        <v>175000</v>
      </c>
      <c r="L476" s="78">
        <f t="shared" ca="1" si="129"/>
        <v>9990</v>
      </c>
      <c r="M476" s="78">
        <f t="shared" ca="1" si="130"/>
        <v>3396.6000000000004</v>
      </c>
      <c r="N476" s="78">
        <f t="shared" ca="1" si="131"/>
        <v>6593.4</v>
      </c>
      <c r="O476" s="81">
        <f t="shared" ca="1" si="132"/>
        <v>181593.4</v>
      </c>
      <c r="Q476" s="78">
        <v>-700000</v>
      </c>
      <c r="R476" s="78">
        <f t="shared" ca="1" si="133"/>
        <v>181593.4</v>
      </c>
      <c r="S476" s="78">
        <f t="shared" ca="1" si="134"/>
        <v>181593.4</v>
      </c>
      <c r="T476" s="78">
        <f t="shared" ca="1" si="134"/>
        <v>181593.4</v>
      </c>
      <c r="U476" s="78">
        <f t="shared" ca="1" si="134"/>
        <v>181593.4</v>
      </c>
      <c r="V476" s="91">
        <f t="shared" ca="1" si="135"/>
        <v>-148437.40515833267</v>
      </c>
      <c r="W476" s="47">
        <f t="shared" ca="1" si="136"/>
        <v>0</v>
      </c>
    </row>
    <row r="477" spans="1:23" x14ac:dyDescent="0.25">
      <c r="A477" s="52">
        <v>456</v>
      </c>
      <c r="B477" s="57">
        <f t="shared" ca="1" si="121"/>
        <v>2800</v>
      </c>
      <c r="C477" s="78">
        <f t="shared" ca="1" si="122"/>
        <v>465</v>
      </c>
      <c r="D477" s="79">
        <f t="shared" ca="1" si="123"/>
        <v>294</v>
      </c>
      <c r="E477" s="81">
        <f t="shared" ca="1" si="124"/>
        <v>99265</v>
      </c>
      <c r="G477" s="88">
        <f t="shared" ca="1" si="125"/>
        <v>1302000</v>
      </c>
      <c r="H477" s="78">
        <f t="shared" ca="1" si="126"/>
        <v>823200</v>
      </c>
      <c r="I477" s="78">
        <f t="shared" ca="1" si="127"/>
        <v>478800</v>
      </c>
      <c r="J477" s="78">
        <f t="shared" ca="1" si="128"/>
        <v>99265</v>
      </c>
      <c r="K477" s="78">
        <v>175000</v>
      </c>
      <c r="L477" s="78">
        <f t="shared" ca="1" si="129"/>
        <v>204535</v>
      </c>
      <c r="M477" s="78">
        <f t="shared" ca="1" si="130"/>
        <v>69541.900000000009</v>
      </c>
      <c r="N477" s="78">
        <f t="shared" ca="1" si="131"/>
        <v>134993.09999999998</v>
      </c>
      <c r="O477" s="81">
        <f t="shared" ca="1" si="132"/>
        <v>309993.09999999998</v>
      </c>
      <c r="Q477" s="78">
        <v>-700000</v>
      </c>
      <c r="R477" s="78">
        <f t="shared" ca="1" si="133"/>
        <v>309993.09999999998</v>
      </c>
      <c r="S477" s="78">
        <f t="shared" ca="1" si="134"/>
        <v>309993.09999999998</v>
      </c>
      <c r="T477" s="78">
        <f t="shared" ca="1" si="134"/>
        <v>309993.09999999998</v>
      </c>
      <c r="U477" s="78">
        <f t="shared" ca="1" si="134"/>
        <v>309993.09999999998</v>
      </c>
      <c r="V477" s="91">
        <f t="shared" ca="1" si="135"/>
        <v>241557.33974369371</v>
      </c>
      <c r="W477" s="47">
        <f t="shared" ca="1" si="136"/>
        <v>1</v>
      </c>
    </row>
    <row r="478" spans="1:23" x14ac:dyDescent="0.25">
      <c r="A478" s="52">
        <v>457</v>
      </c>
      <c r="B478" s="57">
        <f t="shared" ca="1" si="121"/>
        <v>2515</v>
      </c>
      <c r="C478" s="78">
        <f t="shared" ca="1" si="122"/>
        <v>411</v>
      </c>
      <c r="D478" s="79">
        <f t="shared" ca="1" si="123"/>
        <v>270</v>
      </c>
      <c r="E478" s="81">
        <f t="shared" ca="1" si="124"/>
        <v>113051</v>
      </c>
      <c r="G478" s="88">
        <f t="shared" ca="1" si="125"/>
        <v>1033665</v>
      </c>
      <c r="H478" s="78">
        <f t="shared" ca="1" si="126"/>
        <v>679050</v>
      </c>
      <c r="I478" s="78">
        <f t="shared" ca="1" si="127"/>
        <v>354615</v>
      </c>
      <c r="J478" s="78">
        <f t="shared" ca="1" si="128"/>
        <v>113051</v>
      </c>
      <c r="K478" s="78">
        <v>175000</v>
      </c>
      <c r="L478" s="78">
        <f t="shared" ca="1" si="129"/>
        <v>66564</v>
      </c>
      <c r="M478" s="78">
        <f t="shared" ca="1" si="130"/>
        <v>22631.760000000002</v>
      </c>
      <c r="N478" s="78">
        <f t="shared" ca="1" si="131"/>
        <v>43932.24</v>
      </c>
      <c r="O478" s="81">
        <f t="shared" ca="1" si="132"/>
        <v>218932.24</v>
      </c>
      <c r="Q478" s="78">
        <v>-700000</v>
      </c>
      <c r="R478" s="78">
        <f t="shared" ca="1" si="133"/>
        <v>218932.24</v>
      </c>
      <c r="S478" s="78">
        <f t="shared" ca="1" si="134"/>
        <v>218932.24</v>
      </c>
      <c r="T478" s="78">
        <f t="shared" ca="1" si="134"/>
        <v>218932.24</v>
      </c>
      <c r="U478" s="78">
        <f t="shared" ca="1" si="134"/>
        <v>218932.24</v>
      </c>
      <c r="V478" s="91">
        <f t="shared" ca="1" si="135"/>
        <v>-35026.303880544729</v>
      </c>
      <c r="W478" s="47">
        <f t="shared" ca="1" si="136"/>
        <v>0</v>
      </c>
    </row>
    <row r="479" spans="1:23" x14ac:dyDescent="0.25">
      <c r="A479" s="52">
        <v>458</v>
      </c>
      <c r="B479" s="57">
        <f t="shared" ca="1" si="121"/>
        <v>2832</v>
      </c>
      <c r="C479" s="78">
        <f t="shared" ca="1" si="122"/>
        <v>448</v>
      </c>
      <c r="D479" s="79">
        <f t="shared" ca="1" si="123"/>
        <v>275</v>
      </c>
      <c r="E479" s="81">
        <f t="shared" ca="1" si="124"/>
        <v>109298</v>
      </c>
      <c r="G479" s="88">
        <f t="shared" ca="1" si="125"/>
        <v>1268736</v>
      </c>
      <c r="H479" s="78">
        <f t="shared" ca="1" si="126"/>
        <v>778800</v>
      </c>
      <c r="I479" s="78">
        <f t="shared" ca="1" si="127"/>
        <v>489936</v>
      </c>
      <c r="J479" s="78">
        <f t="shared" ca="1" si="128"/>
        <v>109298</v>
      </c>
      <c r="K479" s="78">
        <v>175000</v>
      </c>
      <c r="L479" s="78">
        <f t="shared" ca="1" si="129"/>
        <v>205638</v>
      </c>
      <c r="M479" s="78">
        <f t="shared" ca="1" si="130"/>
        <v>69916.92</v>
      </c>
      <c r="N479" s="78">
        <f t="shared" ca="1" si="131"/>
        <v>135721.08000000002</v>
      </c>
      <c r="O479" s="81">
        <f t="shared" ca="1" si="132"/>
        <v>310721.08</v>
      </c>
      <c r="Q479" s="78">
        <v>-700000</v>
      </c>
      <c r="R479" s="78">
        <f t="shared" ca="1" si="133"/>
        <v>310721.08</v>
      </c>
      <c r="S479" s="78">
        <f t="shared" ca="1" si="134"/>
        <v>310721.08</v>
      </c>
      <c r="T479" s="78">
        <f t="shared" ca="1" si="134"/>
        <v>310721.08</v>
      </c>
      <c r="U479" s="78">
        <f t="shared" ca="1" si="134"/>
        <v>310721.08</v>
      </c>
      <c r="V479" s="91">
        <f t="shared" ca="1" si="135"/>
        <v>243768.46932105103</v>
      </c>
      <c r="W479" s="47">
        <f t="shared" ca="1" si="136"/>
        <v>1</v>
      </c>
    </row>
    <row r="480" spans="1:23" x14ac:dyDescent="0.25">
      <c r="A480" s="52">
        <v>459</v>
      </c>
      <c r="B480" s="57">
        <f t="shared" ca="1" si="121"/>
        <v>2905</v>
      </c>
      <c r="C480" s="78">
        <f t="shared" ca="1" si="122"/>
        <v>414</v>
      </c>
      <c r="D480" s="79">
        <f t="shared" ca="1" si="123"/>
        <v>274</v>
      </c>
      <c r="E480" s="81">
        <f t="shared" ca="1" si="124"/>
        <v>118434</v>
      </c>
      <c r="G480" s="88">
        <f t="shared" ca="1" si="125"/>
        <v>1202670</v>
      </c>
      <c r="H480" s="78">
        <f t="shared" ca="1" si="126"/>
        <v>795970</v>
      </c>
      <c r="I480" s="78">
        <f t="shared" ca="1" si="127"/>
        <v>406700</v>
      </c>
      <c r="J480" s="78">
        <f t="shared" ca="1" si="128"/>
        <v>118434</v>
      </c>
      <c r="K480" s="78">
        <v>175000</v>
      </c>
      <c r="L480" s="78">
        <f t="shared" ca="1" si="129"/>
        <v>113266</v>
      </c>
      <c r="M480" s="78">
        <f t="shared" ca="1" si="130"/>
        <v>38510.44</v>
      </c>
      <c r="N480" s="78">
        <f t="shared" ca="1" si="131"/>
        <v>74755.56</v>
      </c>
      <c r="O480" s="81">
        <f t="shared" ca="1" si="132"/>
        <v>249755.56</v>
      </c>
      <c r="Q480" s="78">
        <v>-700000</v>
      </c>
      <c r="R480" s="78">
        <f t="shared" ca="1" si="133"/>
        <v>249755.56</v>
      </c>
      <c r="S480" s="78">
        <f t="shared" ca="1" si="134"/>
        <v>249755.56</v>
      </c>
      <c r="T480" s="78">
        <f t="shared" ca="1" si="134"/>
        <v>249755.56</v>
      </c>
      <c r="U480" s="78">
        <f t="shared" ca="1" si="134"/>
        <v>249755.56</v>
      </c>
      <c r="V480" s="91">
        <f t="shared" ca="1" si="135"/>
        <v>58594.886982311727</v>
      </c>
      <c r="W480" s="47">
        <f t="shared" ca="1" si="136"/>
        <v>1</v>
      </c>
    </row>
    <row r="481" spans="1:23" x14ac:dyDescent="0.25">
      <c r="A481" s="52">
        <v>460</v>
      </c>
      <c r="B481" s="57">
        <f t="shared" ca="1" si="121"/>
        <v>3103</v>
      </c>
      <c r="C481" s="78">
        <f t="shared" ca="1" si="122"/>
        <v>426</v>
      </c>
      <c r="D481" s="79">
        <f t="shared" ca="1" si="123"/>
        <v>293</v>
      </c>
      <c r="E481" s="81">
        <f t="shared" ca="1" si="124"/>
        <v>102914</v>
      </c>
      <c r="G481" s="88">
        <f t="shared" ca="1" si="125"/>
        <v>1321878</v>
      </c>
      <c r="H481" s="78">
        <f t="shared" ca="1" si="126"/>
        <v>909179</v>
      </c>
      <c r="I481" s="78">
        <f t="shared" ca="1" si="127"/>
        <v>412699</v>
      </c>
      <c r="J481" s="78">
        <f t="shared" ca="1" si="128"/>
        <v>102914</v>
      </c>
      <c r="K481" s="78">
        <v>175000</v>
      </c>
      <c r="L481" s="78">
        <f t="shared" ca="1" si="129"/>
        <v>134785</v>
      </c>
      <c r="M481" s="78">
        <f t="shared" ca="1" si="130"/>
        <v>45826.9</v>
      </c>
      <c r="N481" s="78">
        <f t="shared" ca="1" si="131"/>
        <v>88958.1</v>
      </c>
      <c r="O481" s="81">
        <f t="shared" ca="1" si="132"/>
        <v>263958.09999999998</v>
      </c>
      <c r="Q481" s="78">
        <v>-700000</v>
      </c>
      <c r="R481" s="78">
        <f t="shared" ca="1" si="133"/>
        <v>263958.09999999998</v>
      </c>
      <c r="S481" s="78">
        <f t="shared" ca="1" si="134"/>
        <v>263958.09999999998</v>
      </c>
      <c r="T481" s="78">
        <f t="shared" ca="1" si="134"/>
        <v>263958.09999999998</v>
      </c>
      <c r="U481" s="78">
        <f t="shared" ca="1" si="134"/>
        <v>263958.09999999998</v>
      </c>
      <c r="V481" s="91">
        <f t="shared" ca="1" si="135"/>
        <v>101732.96257174714</v>
      </c>
      <c r="W481" s="47">
        <f t="shared" ca="1" si="136"/>
        <v>1</v>
      </c>
    </row>
    <row r="482" spans="1:23" x14ac:dyDescent="0.25">
      <c r="A482" s="52">
        <v>461</v>
      </c>
      <c r="B482" s="57">
        <f t="shared" ca="1" si="121"/>
        <v>2908</v>
      </c>
      <c r="C482" s="78">
        <f t="shared" ca="1" si="122"/>
        <v>467</v>
      </c>
      <c r="D482" s="79">
        <f t="shared" ca="1" si="123"/>
        <v>289</v>
      </c>
      <c r="E482" s="81">
        <f t="shared" ca="1" si="124"/>
        <v>118038</v>
      </c>
      <c r="G482" s="88">
        <f t="shared" ca="1" si="125"/>
        <v>1358036</v>
      </c>
      <c r="H482" s="78">
        <f t="shared" ca="1" si="126"/>
        <v>840412</v>
      </c>
      <c r="I482" s="78">
        <f t="shared" ca="1" si="127"/>
        <v>517624</v>
      </c>
      <c r="J482" s="78">
        <f t="shared" ca="1" si="128"/>
        <v>118038</v>
      </c>
      <c r="K482" s="78">
        <v>175000</v>
      </c>
      <c r="L482" s="78">
        <f t="shared" ca="1" si="129"/>
        <v>224586</v>
      </c>
      <c r="M482" s="78">
        <f t="shared" ca="1" si="130"/>
        <v>76359.240000000005</v>
      </c>
      <c r="N482" s="78">
        <f t="shared" ca="1" si="131"/>
        <v>148226.76</v>
      </c>
      <c r="O482" s="81">
        <f t="shared" ca="1" si="132"/>
        <v>323226.76</v>
      </c>
      <c r="Q482" s="78">
        <v>-700000</v>
      </c>
      <c r="R482" s="78">
        <f t="shared" ca="1" si="133"/>
        <v>323226.76</v>
      </c>
      <c r="S482" s="78">
        <f t="shared" ca="1" si="134"/>
        <v>323226.76</v>
      </c>
      <c r="T482" s="78">
        <f t="shared" ca="1" si="134"/>
        <v>323226.76</v>
      </c>
      <c r="U482" s="78">
        <f t="shared" ca="1" si="134"/>
        <v>323226.76</v>
      </c>
      <c r="V482" s="91">
        <f t="shared" ca="1" si="135"/>
        <v>281752.58829816978</v>
      </c>
      <c r="W482" s="47">
        <f t="shared" ca="1" si="136"/>
        <v>1</v>
      </c>
    </row>
    <row r="483" spans="1:23" x14ac:dyDescent="0.25">
      <c r="A483" s="52">
        <v>462</v>
      </c>
      <c r="B483" s="57">
        <f t="shared" ca="1" si="121"/>
        <v>2778</v>
      </c>
      <c r="C483" s="78">
        <f t="shared" ca="1" si="122"/>
        <v>423</v>
      </c>
      <c r="D483" s="79">
        <f t="shared" ca="1" si="123"/>
        <v>276</v>
      </c>
      <c r="E483" s="81">
        <f t="shared" ca="1" si="124"/>
        <v>90069</v>
      </c>
      <c r="G483" s="88">
        <f t="shared" ca="1" si="125"/>
        <v>1175094</v>
      </c>
      <c r="H483" s="78">
        <f t="shared" ca="1" si="126"/>
        <v>766728</v>
      </c>
      <c r="I483" s="78">
        <f t="shared" ca="1" si="127"/>
        <v>408366</v>
      </c>
      <c r="J483" s="78">
        <f t="shared" ca="1" si="128"/>
        <v>90069</v>
      </c>
      <c r="K483" s="78">
        <v>175000</v>
      </c>
      <c r="L483" s="78">
        <f t="shared" ca="1" si="129"/>
        <v>143297</v>
      </c>
      <c r="M483" s="78">
        <f t="shared" ca="1" si="130"/>
        <v>48720.98</v>
      </c>
      <c r="N483" s="78">
        <f t="shared" ca="1" si="131"/>
        <v>94576.01999999999</v>
      </c>
      <c r="O483" s="81">
        <f t="shared" ca="1" si="132"/>
        <v>269576.02</v>
      </c>
      <c r="Q483" s="78">
        <v>-700000</v>
      </c>
      <c r="R483" s="78">
        <f t="shared" ca="1" si="133"/>
        <v>269576.02</v>
      </c>
      <c r="S483" s="78">
        <f t="shared" ca="1" si="134"/>
        <v>269576.02</v>
      </c>
      <c r="T483" s="78">
        <f t="shared" ca="1" si="134"/>
        <v>269576.02</v>
      </c>
      <c r="U483" s="78">
        <f t="shared" ca="1" si="134"/>
        <v>269576.02</v>
      </c>
      <c r="V483" s="91">
        <f t="shared" ca="1" si="135"/>
        <v>118796.54821314674</v>
      </c>
      <c r="W483" s="47">
        <f t="shared" ca="1" si="136"/>
        <v>1</v>
      </c>
    </row>
    <row r="484" spans="1:23" x14ac:dyDescent="0.25">
      <c r="A484" s="52">
        <v>463</v>
      </c>
      <c r="B484" s="57">
        <f t="shared" ca="1" si="121"/>
        <v>2624</v>
      </c>
      <c r="C484" s="78">
        <f t="shared" ca="1" si="122"/>
        <v>433</v>
      </c>
      <c r="D484" s="79">
        <f t="shared" ca="1" si="123"/>
        <v>276</v>
      </c>
      <c r="E484" s="81">
        <f t="shared" ca="1" si="124"/>
        <v>107035</v>
      </c>
      <c r="G484" s="88">
        <f t="shared" ca="1" si="125"/>
        <v>1136192</v>
      </c>
      <c r="H484" s="78">
        <f t="shared" ca="1" si="126"/>
        <v>724224</v>
      </c>
      <c r="I484" s="78">
        <f t="shared" ca="1" si="127"/>
        <v>411968</v>
      </c>
      <c r="J484" s="78">
        <f t="shared" ca="1" si="128"/>
        <v>107035</v>
      </c>
      <c r="K484" s="78">
        <v>175000</v>
      </c>
      <c r="L484" s="78">
        <f t="shared" ca="1" si="129"/>
        <v>129933</v>
      </c>
      <c r="M484" s="78">
        <f t="shared" ca="1" si="130"/>
        <v>44177.22</v>
      </c>
      <c r="N484" s="78">
        <f t="shared" ca="1" si="131"/>
        <v>85755.78</v>
      </c>
      <c r="O484" s="81">
        <f t="shared" ca="1" si="132"/>
        <v>260755.78</v>
      </c>
      <c r="Q484" s="78">
        <v>-700000</v>
      </c>
      <c r="R484" s="78">
        <f t="shared" ca="1" si="133"/>
        <v>260755.78</v>
      </c>
      <c r="S484" s="78">
        <f t="shared" ca="1" si="134"/>
        <v>260755.78</v>
      </c>
      <c r="T484" s="78">
        <f t="shared" ca="1" si="134"/>
        <v>260755.78</v>
      </c>
      <c r="U484" s="78">
        <f t="shared" ca="1" si="134"/>
        <v>260755.78</v>
      </c>
      <c r="V484" s="91">
        <f t="shared" ca="1" si="135"/>
        <v>92006.398012058693</v>
      </c>
      <c r="W484" s="47">
        <f t="shared" ca="1" si="136"/>
        <v>1</v>
      </c>
    </row>
    <row r="485" spans="1:23" x14ac:dyDescent="0.25">
      <c r="A485" s="52">
        <v>464</v>
      </c>
      <c r="B485" s="57">
        <f t="shared" ca="1" si="121"/>
        <v>2344</v>
      </c>
      <c r="C485" s="78">
        <f t="shared" ca="1" si="122"/>
        <v>467</v>
      </c>
      <c r="D485" s="79">
        <f t="shared" ca="1" si="123"/>
        <v>291</v>
      </c>
      <c r="E485" s="81">
        <f t="shared" ca="1" si="124"/>
        <v>93052</v>
      </c>
      <c r="G485" s="88">
        <f t="shared" ca="1" si="125"/>
        <v>1094648</v>
      </c>
      <c r="H485" s="78">
        <f t="shared" ca="1" si="126"/>
        <v>682104</v>
      </c>
      <c r="I485" s="78">
        <f t="shared" ca="1" si="127"/>
        <v>412544</v>
      </c>
      <c r="J485" s="78">
        <f t="shared" ca="1" si="128"/>
        <v>93052</v>
      </c>
      <c r="K485" s="78">
        <v>175000</v>
      </c>
      <c r="L485" s="78">
        <f t="shared" ca="1" si="129"/>
        <v>144492</v>
      </c>
      <c r="M485" s="78">
        <f t="shared" ca="1" si="130"/>
        <v>49127.280000000006</v>
      </c>
      <c r="N485" s="78">
        <f t="shared" ca="1" si="131"/>
        <v>95364.72</v>
      </c>
      <c r="O485" s="81">
        <f t="shared" ca="1" si="132"/>
        <v>270364.71999999997</v>
      </c>
      <c r="Q485" s="78">
        <v>-700000</v>
      </c>
      <c r="R485" s="78">
        <f t="shared" ca="1" si="133"/>
        <v>270364.71999999997</v>
      </c>
      <c r="S485" s="78">
        <f t="shared" ca="1" si="134"/>
        <v>270364.71999999997</v>
      </c>
      <c r="T485" s="78">
        <f t="shared" ca="1" si="134"/>
        <v>270364.71999999997</v>
      </c>
      <c r="U485" s="78">
        <f t="shared" ca="1" si="134"/>
        <v>270364.71999999997</v>
      </c>
      <c r="V485" s="91">
        <f t="shared" ca="1" si="135"/>
        <v>121192.10564283084</v>
      </c>
      <c r="W485" s="47">
        <f t="shared" ca="1" si="136"/>
        <v>1</v>
      </c>
    </row>
    <row r="486" spans="1:23" x14ac:dyDescent="0.25">
      <c r="A486" s="52">
        <v>465</v>
      </c>
      <c r="B486" s="57">
        <f t="shared" ca="1" si="121"/>
        <v>2533</v>
      </c>
      <c r="C486" s="78">
        <f t="shared" ca="1" si="122"/>
        <v>457</v>
      </c>
      <c r="D486" s="79">
        <f t="shared" ca="1" si="123"/>
        <v>291</v>
      </c>
      <c r="E486" s="81">
        <f t="shared" ca="1" si="124"/>
        <v>104084</v>
      </c>
      <c r="G486" s="88">
        <f t="shared" ca="1" si="125"/>
        <v>1157581</v>
      </c>
      <c r="H486" s="78">
        <f t="shared" ca="1" si="126"/>
        <v>737103</v>
      </c>
      <c r="I486" s="78">
        <f t="shared" ca="1" si="127"/>
        <v>420478</v>
      </c>
      <c r="J486" s="78">
        <f t="shared" ca="1" si="128"/>
        <v>104084</v>
      </c>
      <c r="K486" s="78">
        <v>175000</v>
      </c>
      <c r="L486" s="78">
        <f t="shared" ca="1" si="129"/>
        <v>141394</v>
      </c>
      <c r="M486" s="78">
        <f t="shared" ca="1" si="130"/>
        <v>48073.960000000006</v>
      </c>
      <c r="N486" s="78">
        <f t="shared" ca="1" si="131"/>
        <v>93320.04</v>
      </c>
      <c r="O486" s="81">
        <f t="shared" ca="1" si="132"/>
        <v>268320.03999999998</v>
      </c>
      <c r="Q486" s="78">
        <v>-700000</v>
      </c>
      <c r="R486" s="78">
        <f t="shared" ca="1" si="133"/>
        <v>268320.03999999998</v>
      </c>
      <c r="S486" s="78">
        <f t="shared" ca="1" si="134"/>
        <v>268320.03999999998</v>
      </c>
      <c r="T486" s="78">
        <f t="shared" ca="1" si="134"/>
        <v>268320.03999999998</v>
      </c>
      <c r="U486" s="78">
        <f t="shared" ca="1" si="134"/>
        <v>268320.03999999998</v>
      </c>
      <c r="V486" s="91">
        <f t="shared" ca="1" si="135"/>
        <v>114981.69818077073</v>
      </c>
      <c r="W486" s="47">
        <f t="shared" ca="1" si="136"/>
        <v>1</v>
      </c>
    </row>
    <row r="487" spans="1:23" x14ac:dyDescent="0.25">
      <c r="A487" s="52">
        <v>466</v>
      </c>
      <c r="B487" s="57">
        <f t="shared" ca="1" si="121"/>
        <v>2504</v>
      </c>
      <c r="C487" s="78">
        <f t="shared" ca="1" si="122"/>
        <v>447</v>
      </c>
      <c r="D487" s="79">
        <f t="shared" ca="1" si="123"/>
        <v>279</v>
      </c>
      <c r="E487" s="81">
        <f t="shared" ca="1" si="124"/>
        <v>104989</v>
      </c>
      <c r="G487" s="88">
        <f t="shared" ca="1" si="125"/>
        <v>1119288</v>
      </c>
      <c r="H487" s="78">
        <f t="shared" ca="1" si="126"/>
        <v>698616</v>
      </c>
      <c r="I487" s="78">
        <f t="shared" ca="1" si="127"/>
        <v>420672</v>
      </c>
      <c r="J487" s="78">
        <f t="shared" ca="1" si="128"/>
        <v>104989</v>
      </c>
      <c r="K487" s="78">
        <v>175000</v>
      </c>
      <c r="L487" s="78">
        <f t="shared" ca="1" si="129"/>
        <v>140683</v>
      </c>
      <c r="M487" s="78">
        <f t="shared" ca="1" si="130"/>
        <v>47832.22</v>
      </c>
      <c r="N487" s="78">
        <f t="shared" ca="1" si="131"/>
        <v>92850.78</v>
      </c>
      <c r="O487" s="81">
        <f t="shared" ca="1" si="132"/>
        <v>267850.78000000003</v>
      </c>
      <c r="Q487" s="78">
        <v>-700000</v>
      </c>
      <c r="R487" s="78">
        <f t="shared" ca="1" si="133"/>
        <v>267850.78000000003</v>
      </c>
      <c r="S487" s="78">
        <f t="shared" ca="1" si="134"/>
        <v>267850.78000000003</v>
      </c>
      <c r="T487" s="78">
        <f t="shared" ca="1" si="134"/>
        <v>267850.78000000003</v>
      </c>
      <c r="U487" s="78">
        <f t="shared" ca="1" si="134"/>
        <v>267850.78000000003</v>
      </c>
      <c r="V487" s="91">
        <f t="shared" ca="1" si="135"/>
        <v>113556.39162637305</v>
      </c>
      <c r="W487" s="47">
        <f t="shared" ca="1" si="136"/>
        <v>1</v>
      </c>
    </row>
    <row r="488" spans="1:23" x14ac:dyDescent="0.25">
      <c r="A488" s="52">
        <v>467</v>
      </c>
      <c r="B488" s="57">
        <f t="shared" ca="1" si="121"/>
        <v>2364</v>
      </c>
      <c r="C488" s="78">
        <f t="shared" ca="1" si="122"/>
        <v>441</v>
      </c>
      <c r="D488" s="79">
        <f t="shared" ca="1" si="123"/>
        <v>282</v>
      </c>
      <c r="E488" s="81">
        <f t="shared" ca="1" si="124"/>
        <v>108526</v>
      </c>
      <c r="G488" s="88">
        <f t="shared" ca="1" si="125"/>
        <v>1042524</v>
      </c>
      <c r="H488" s="78">
        <f t="shared" ca="1" si="126"/>
        <v>666648</v>
      </c>
      <c r="I488" s="78">
        <f t="shared" ca="1" si="127"/>
        <v>375876</v>
      </c>
      <c r="J488" s="78">
        <f t="shared" ca="1" si="128"/>
        <v>108526</v>
      </c>
      <c r="K488" s="78">
        <v>175000</v>
      </c>
      <c r="L488" s="78">
        <f t="shared" ca="1" si="129"/>
        <v>92350</v>
      </c>
      <c r="M488" s="78">
        <f t="shared" ca="1" si="130"/>
        <v>31399.000000000004</v>
      </c>
      <c r="N488" s="78">
        <f t="shared" ca="1" si="131"/>
        <v>60951</v>
      </c>
      <c r="O488" s="81">
        <f t="shared" ca="1" si="132"/>
        <v>235951</v>
      </c>
      <c r="Q488" s="78">
        <v>-700000</v>
      </c>
      <c r="R488" s="78">
        <f t="shared" ca="1" si="133"/>
        <v>235951</v>
      </c>
      <c r="S488" s="78">
        <f t="shared" ca="1" si="134"/>
        <v>235951</v>
      </c>
      <c r="T488" s="78">
        <f t="shared" ca="1" si="134"/>
        <v>235951</v>
      </c>
      <c r="U488" s="78">
        <f t="shared" ca="1" si="134"/>
        <v>235951</v>
      </c>
      <c r="V488" s="91">
        <f t="shared" ca="1" si="135"/>
        <v>16665.615685846889</v>
      </c>
      <c r="W488" s="47">
        <f t="shared" ca="1" si="136"/>
        <v>1</v>
      </c>
    </row>
    <row r="489" spans="1:23" x14ac:dyDescent="0.25">
      <c r="A489" s="52">
        <v>468</v>
      </c>
      <c r="B489" s="57">
        <f t="shared" ca="1" si="121"/>
        <v>2301</v>
      </c>
      <c r="C489" s="78">
        <f t="shared" ca="1" si="122"/>
        <v>469</v>
      </c>
      <c r="D489" s="79">
        <f t="shared" ca="1" si="123"/>
        <v>276</v>
      </c>
      <c r="E489" s="81">
        <f t="shared" ca="1" si="124"/>
        <v>91898</v>
      </c>
      <c r="G489" s="88">
        <f t="shared" ca="1" si="125"/>
        <v>1079169</v>
      </c>
      <c r="H489" s="78">
        <f t="shared" ca="1" si="126"/>
        <v>635076</v>
      </c>
      <c r="I489" s="78">
        <f t="shared" ca="1" si="127"/>
        <v>444093</v>
      </c>
      <c r="J489" s="78">
        <f t="shared" ca="1" si="128"/>
        <v>91898</v>
      </c>
      <c r="K489" s="78">
        <v>175000</v>
      </c>
      <c r="L489" s="78">
        <f t="shared" ca="1" si="129"/>
        <v>177195</v>
      </c>
      <c r="M489" s="78">
        <f t="shared" ca="1" si="130"/>
        <v>60246.3</v>
      </c>
      <c r="N489" s="78">
        <f t="shared" ca="1" si="131"/>
        <v>116948.7</v>
      </c>
      <c r="O489" s="81">
        <f t="shared" ca="1" si="132"/>
        <v>291948.7</v>
      </c>
      <c r="Q489" s="78">
        <v>-700000</v>
      </c>
      <c r="R489" s="78">
        <f t="shared" ca="1" si="133"/>
        <v>291948.7</v>
      </c>
      <c r="S489" s="78">
        <f t="shared" ca="1" si="134"/>
        <v>291948.7</v>
      </c>
      <c r="T489" s="78">
        <f t="shared" ca="1" si="134"/>
        <v>291948.7</v>
      </c>
      <c r="U489" s="78">
        <f t="shared" ca="1" si="134"/>
        <v>291948.7</v>
      </c>
      <c r="V489" s="91">
        <f t="shared" ca="1" si="135"/>
        <v>186750.19319342833</v>
      </c>
      <c r="W489" s="47">
        <f t="shared" ca="1" si="136"/>
        <v>1</v>
      </c>
    </row>
    <row r="490" spans="1:23" x14ac:dyDescent="0.25">
      <c r="A490" s="52">
        <v>469</v>
      </c>
      <c r="B490" s="57">
        <f t="shared" ca="1" si="121"/>
        <v>2894</v>
      </c>
      <c r="C490" s="78">
        <f t="shared" ca="1" si="122"/>
        <v>468</v>
      </c>
      <c r="D490" s="79">
        <f t="shared" ca="1" si="123"/>
        <v>281</v>
      </c>
      <c r="E490" s="81">
        <f t="shared" ca="1" si="124"/>
        <v>90724</v>
      </c>
      <c r="G490" s="88">
        <f t="shared" ca="1" si="125"/>
        <v>1354392</v>
      </c>
      <c r="H490" s="78">
        <f t="shared" ca="1" si="126"/>
        <v>813214</v>
      </c>
      <c r="I490" s="78">
        <f t="shared" ca="1" si="127"/>
        <v>541178</v>
      </c>
      <c r="J490" s="78">
        <f t="shared" ca="1" si="128"/>
        <v>90724</v>
      </c>
      <c r="K490" s="78">
        <v>175000</v>
      </c>
      <c r="L490" s="78">
        <f t="shared" ca="1" si="129"/>
        <v>275454</v>
      </c>
      <c r="M490" s="78">
        <f t="shared" ca="1" si="130"/>
        <v>93654.36</v>
      </c>
      <c r="N490" s="78">
        <f t="shared" ca="1" si="131"/>
        <v>181799.64</v>
      </c>
      <c r="O490" s="81">
        <f t="shared" ca="1" si="132"/>
        <v>356799.64</v>
      </c>
      <c r="Q490" s="78">
        <v>-700000</v>
      </c>
      <c r="R490" s="78">
        <f t="shared" ca="1" si="133"/>
        <v>356799.64</v>
      </c>
      <c r="S490" s="78">
        <f t="shared" ca="1" si="134"/>
        <v>356799.64</v>
      </c>
      <c r="T490" s="78">
        <f t="shared" ca="1" si="134"/>
        <v>356799.64</v>
      </c>
      <c r="U490" s="78">
        <f t="shared" ca="1" si="134"/>
        <v>356799.64</v>
      </c>
      <c r="V490" s="91">
        <f t="shared" ca="1" si="135"/>
        <v>383725.15343053662</v>
      </c>
      <c r="W490" s="47">
        <f t="shared" ca="1" si="136"/>
        <v>1</v>
      </c>
    </row>
    <row r="491" spans="1:23" x14ac:dyDescent="0.25">
      <c r="A491" s="52">
        <v>470</v>
      </c>
      <c r="B491" s="57">
        <f t="shared" ca="1" si="121"/>
        <v>2849</v>
      </c>
      <c r="C491" s="78">
        <f t="shared" ca="1" si="122"/>
        <v>417</v>
      </c>
      <c r="D491" s="79">
        <f t="shared" ca="1" si="123"/>
        <v>277</v>
      </c>
      <c r="E491" s="81">
        <f t="shared" ca="1" si="124"/>
        <v>96866</v>
      </c>
      <c r="G491" s="88">
        <f t="shared" ca="1" si="125"/>
        <v>1188033</v>
      </c>
      <c r="H491" s="78">
        <f t="shared" ca="1" si="126"/>
        <v>789173</v>
      </c>
      <c r="I491" s="78">
        <f t="shared" ca="1" si="127"/>
        <v>398860</v>
      </c>
      <c r="J491" s="78">
        <f t="shared" ca="1" si="128"/>
        <v>96866</v>
      </c>
      <c r="K491" s="78">
        <v>175000</v>
      </c>
      <c r="L491" s="78">
        <f t="shared" ca="1" si="129"/>
        <v>126994</v>
      </c>
      <c r="M491" s="78">
        <f t="shared" ca="1" si="130"/>
        <v>43177.960000000006</v>
      </c>
      <c r="N491" s="78">
        <f t="shared" ca="1" si="131"/>
        <v>83816.039999999994</v>
      </c>
      <c r="O491" s="81">
        <f t="shared" ca="1" si="132"/>
        <v>258816.03999999998</v>
      </c>
      <c r="Q491" s="78">
        <v>-700000</v>
      </c>
      <c r="R491" s="78">
        <f t="shared" ca="1" si="133"/>
        <v>258816.03999999998</v>
      </c>
      <c r="S491" s="78">
        <f t="shared" ca="1" si="134"/>
        <v>258816.03999999998</v>
      </c>
      <c r="T491" s="78">
        <f t="shared" ca="1" si="134"/>
        <v>258816.03999999998</v>
      </c>
      <c r="U491" s="78">
        <f t="shared" ca="1" si="134"/>
        <v>258816.03999999998</v>
      </c>
      <c r="V491" s="91">
        <f t="shared" ca="1" si="135"/>
        <v>86114.729990433436</v>
      </c>
      <c r="W491" s="47">
        <f t="shared" ca="1" si="136"/>
        <v>1</v>
      </c>
    </row>
    <row r="492" spans="1:23" x14ac:dyDescent="0.25">
      <c r="A492" s="52">
        <v>471</v>
      </c>
      <c r="B492" s="57">
        <f t="shared" ca="1" si="121"/>
        <v>2576</v>
      </c>
      <c r="C492" s="78">
        <f t="shared" ca="1" si="122"/>
        <v>437</v>
      </c>
      <c r="D492" s="79">
        <f t="shared" ca="1" si="123"/>
        <v>294</v>
      </c>
      <c r="E492" s="81">
        <f t="shared" ca="1" si="124"/>
        <v>100618</v>
      </c>
      <c r="G492" s="88">
        <f t="shared" ca="1" si="125"/>
        <v>1125712</v>
      </c>
      <c r="H492" s="78">
        <f t="shared" ca="1" si="126"/>
        <v>757344</v>
      </c>
      <c r="I492" s="78">
        <f t="shared" ca="1" si="127"/>
        <v>368368</v>
      </c>
      <c r="J492" s="78">
        <f t="shared" ca="1" si="128"/>
        <v>100618</v>
      </c>
      <c r="K492" s="78">
        <v>175000</v>
      </c>
      <c r="L492" s="78">
        <f t="shared" ca="1" si="129"/>
        <v>92750</v>
      </c>
      <c r="M492" s="78">
        <f t="shared" ca="1" si="130"/>
        <v>31535.000000000004</v>
      </c>
      <c r="N492" s="78">
        <f t="shared" ca="1" si="131"/>
        <v>61215</v>
      </c>
      <c r="O492" s="81">
        <f t="shared" ca="1" si="132"/>
        <v>236215</v>
      </c>
      <c r="Q492" s="78">
        <v>-700000</v>
      </c>
      <c r="R492" s="78">
        <f t="shared" ca="1" si="133"/>
        <v>236215</v>
      </c>
      <c r="S492" s="78">
        <f t="shared" ca="1" si="134"/>
        <v>236215</v>
      </c>
      <c r="T492" s="78">
        <f t="shared" ca="1" si="134"/>
        <v>236215</v>
      </c>
      <c r="U492" s="78">
        <f t="shared" ca="1" si="134"/>
        <v>236215</v>
      </c>
      <c r="V492" s="91">
        <f t="shared" ca="1" si="135"/>
        <v>17467.475913356291</v>
      </c>
      <c r="W492" s="47">
        <f t="shared" ca="1" si="136"/>
        <v>1</v>
      </c>
    </row>
    <row r="493" spans="1:23" x14ac:dyDescent="0.25">
      <c r="A493" s="52">
        <v>472</v>
      </c>
      <c r="B493" s="57">
        <f t="shared" ca="1" si="121"/>
        <v>2786</v>
      </c>
      <c r="C493" s="78">
        <f t="shared" ca="1" si="122"/>
        <v>431</v>
      </c>
      <c r="D493" s="79">
        <f t="shared" ca="1" si="123"/>
        <v>294</v>
      </c>
      <c r="E493" s="81">
        <f t="shared" ca="1" si="124"/>
        <v>107621</v>
      </c>
      <c r="G493" s="88">
        <f t="shared" ca="1" si="125"/>
        <v>1200766</v>
      </c>
      <c r="H493" s="78">
        <f t="shared" ca="1" si="126"/>
        <v>819084</v>
      </c>
      <c r="I493" s="78">
        <f t="shared" ca="1" si="127"/>
        <v>381682</v>
      </c>
      <c r="J493" s="78">
        <f t="shared" ca="1" si="128"/>
        <v>107621</v>
      </c>
      <c r="K493" s="78">
        <v>175000</v>
      </c>
      <c r="L493" s="78">
        <f t="shared" ca="1" si="129"/>
        <v>99061</v>
      </c>
      <c r="M493" s="78">
        <f t="shared" ca="1" si="130"/>
        <v>33680.740000000005</v>
      </c>
      <c r="N493" s="78">
        <f t="shared" ca="1" si="131"/>
        <v>65380.259999999995</v>
      </c>
      <c r="O493" s="81">
        <f t="shared" ca="1" si="132"/>
        <v>240380.26</v>
      </c>
      <c r="Q493" s="78">
        <v>-700000</v>
      </c>
      <c r="R493" s="78">
        <f t="shared" ca="1" si="133"/>
        <v>240380.26</v>
      </c>
      <c r="S493" s="78">
        <f t="shared" ca="1" si="134"/>
        <v>240380.26</v>
      </c>
      <c r="T493" s="78">
        <f t="shared" ca="1" si="134"/>
        <v>240380.26</v>
      </c>
      <c r="U493" s="78">
        <f t="shared" ca="1" si="134"/>
        <v>240380.26</v>
      </c>
      <c r="V493" s="91">
        <f t="shared" ca="1" si="135"/>
        <v>30118.825652885484</v>
      </c>
      <c r="W493" s="47">
        <f t="shared" ca="1" si="136"/>
        <v>1</v>
      </c>
    </row>
    <row r="494" spans="1:23" x14ac:dyDescent="0.25">
      <c r="A494" s="52">
        <v>473</v>
      </c>
      <c r="B494" s="57">
        <f t="shared" ca="1" si="121"/>
        <v>2304</v>
      </c>
      <c r="C494" s="78">
        <f t="shared" ca="1" si="122"/>
        <v>453</v>
      </c>
      <c r="D494" s="79">
        <f t="shared" ca="1" si="123"/>
        <v>279</v>
      </c>
      <c r="E494" s="81">
        <f t="shared" ca="1" si="124"/>
        <v>90505</v>
      </c>
      <c r="G494" s="88">
        <f t="shared" ca="1" si="125"/>
        <v>1043712</v>
      </c>
      <c r="H494" s="78">
        <f t="shared" ca="1" si="126"/>
        <v>642816</v>
      </c>
      <c r="I494" s="78">
        <f t="shared" ca="1" si="127"/>
        <v>400896</v>
      </c>
      <c r="J494" s="78">
        <f t="shared" ca="1" si="128"/>
        <v>90505</v>
      </c>
      <c r="K494" s="78">
        <v>175000</v>
      </c>
      <c r="L494" s="78">
        <f t="shared" ca="1" si="129"/>
        <v>135391</v>
      </c>
      <c r="M494" s="78">
        <f t="shared" ca="1" si="130"/>
        <v>46032.94</v>
      </c>
      <c r="N494" s="78">
        <f t="shared" ca="1" si="131"/>
        <v>89358.06</v>
      </c>
      <c r="O494" s="81">
        <f t="shared" ca="1" si="132"/>
        <v>264358.06</v>
      </c>
      <c r="Q494" s="78">
        <v>-700000</v>
      </c>
      <c r="R494" s="78">
        <f t="shared" ca="1" si="133"/>
        <v>264358.06</v>
      </c>
      <c r="S494" s="78">
        <f t="shared" ca="1" si="134"/>
        <v>264358.06</v>
      </c>
      <c r="T494" s="78">
        <f t="shared" ca="1" si="134"/>
        <v>264358.06</v>
      </c>
      <c r="U494" s="78">
        <f t="shared" ca="1" si="134"/>
        <v>264358.06</v>
      </c>
      <c r="V494" s="91">
        <f t="shared" ca="1" si="135"/>
        <v>102947.78081642406</v>
      </c>
      <c r="W494" s="47">
        <f t="shared" ca="1" si="136"/>
        <v>1</v>
      </c>
    </row>
    <row r="495" spans="1:23" x14ac:dyDescent="0.25">
      <c r="A495" s="52">
        <v>474</v>
      </c>
      <c r="B495" s="57">
        <f t="shared" ca="1" si="121"/>
        <v>2254</v>
      </c>
      <c r="C495" s="78">
        <f t="shared" ca="1" si="122"/>
        <v>415</v>
      </c>
      <c r="D495" s="79">
        <f t="shared" ca="1" si="123"/>
        <v>298</v>
      </c>
      <c r="E495" s="81">
        <f t="shared" ca="1" si="124"/>
        <v>104090</v>
      </c>
      <c r="G495" s="88">
        <f t="shared" ca="1" si="125"/>
        <v>935410</v>
      </c>
      <c r="H495" s="78">
        <f t="shared" ca="1" si="126"/>
        <v>671692</v>
      </c>
      <c r="I495" s="78">
        <f t="shared" ca="1" si="127"/>
        <v>263718</v>
      </c>
      <c r="J495" s="78">
        <f t="shared" ca="1" si="128"/>
        <v>104090</v>
      </c>
      <c r="K495" s="78">
        <v>175000</v>
      </c>
      <c r="L495" s="78">
        <f t="shared" ca="1" si="129"/>
        <v>-15372</v>
      </c>
      <c r="M495" s="78">
        <f t="shared" ca="1" si="130"/>
        <v>-5226.4800000000005</v>
      </c>
      <c r="N495" s="78">
        <f t="shared" ca="1" si="131"/>
        <v>-10145.52</v>
      </c>
      <c r="O495" s="81">
        <f t="shared" ca="1" si="132"/>
        <v>164854.48000000001</v>
      </c>
      <c r="Q495" s="78">
        <v>-700000</v>
      </c>
      <c r="R495" s="78">
        <f t="shared" ca="1" si="133"/>
        <v>164854.48000000001</v>
      </c>
      <c r="S495" s="78">
        <f t="shared" ca="1" si="134"/>
        <v>164854.48000000001</v>
      </c>
      <c r="T495" s="78">
        <f t="shared" ca="1" si="134"/>
        <v>164854.48000000001</v>
      </c>
      <c r="U495" s="78">
        <f t="shared" ca="1" si="134"/>
        <v>164854.48000000001</v>
      </c>
      <c r="V495" s="91">
        <f t="shared" ca="1" si="135"/>
        <v>-199279.35288356419</v>
      </c>
      <c r="W495" s="47">
        <f t="shared" ca="1" si="136"/>
        <v>0</v>
      </c>
    </row>
    <row r="496" spans="1:23" x14ac:dyDescent="0.25">
      <c r="A496" s="52">
        <v>475</v>
      </c>
      <c r="B496" s="57">
        <f t="shared" ca="1" si="121"/>
        <v>2702</v>
      </c>
      <c r="C496" s="78">
        <f t="shared" ca="1" si="122"/>
        <v>460</v>
      </c>
      <c r="D496" s="79">
        <f t="shared" ca="1" si="123"/>
        <v>300</v>
      </c>
      <c r="E496" s="81">
        <f t="shared" ca="1" si="124"/>
        <v>100366</v>
      </c>
      <c r="G496" s="88">
        <f t="shared" ca="1" si="125"/>
        <v>1242920</v>
      </c>
      <c r="H496" s="78">
        <f t="shared" ca="1" si="126"/>
        <v>810600</v>
      </c>
      <c r="I496" s="78">
        <f t="shared" ca="1" si="127"/>
        <v>432320</v>
      </c>
      <c r="J496" s="78">
        <f t="shared" ca="1" si="128"/>
        <v>100366</v>
      </c>
      <c r="K496" s="78">
        <v>175000</v>
      </c>
      <c r="L496" s="78">
        <f t="shared" ca="1" si="129"/>
        <v>156954</v>
      </c>
      <c r="M496" s="78">
        <f t="shared" ca="1" si="130"/>
        <v>53364.36</v>
      </c>
      <c r="N496" s="78">
        <f t="shared" ca="1" si="131"/>
        <v>103589.64</v>
      </c>
      <c r="O496" s="81">
        <f t="shared" ca="1" si="132"/>
        <v>278589.64</v>
      </c>
      <c r="Q496" s="78">
        <v>-700000</v>
      </c>
      <c r="R496" s="78">
        <f t="shared" ca="1" si="133"/>
        <v>278589.64</v>
      </c>
      <c r="S496" s="78">
        <f t="shared" ca="1" si="134"/>
        <v>278589.64</v>
      </c>
      <c r="T496" s="78">
        <f t="shared" ca="1" si="134"/>
        <v>278589.64</v>
      </c>
      <c r="U496" s="78">
        <f t="shared" ca="1" si="134"/>
        <v>278589.64</v>
      </c>
      <c r="V496" s="91">
        <f t="shared" ca="1" si="135"/>
        <v>146174.06103088555</v>
      </c>
      <c r="W496" s="47">
        <f t="shared" ca="1" si="136"/>
        <v>1</v>
      </c>
    </row>
    <row r="497" spans="1:23" x14ac:dyDescent="0.25">
      <c r="A497" s="52">
        <v>476</v>
      </c>
      <c r="B497" s="57">
        <f t="shared" ca="1" si="121"/>
        <v>2254</v>
      </c>
      <c r="C497" s="78">
        <f t="shared" ca="1" si="122"/>
        <v>454</v>
      </c>
      <c r="D497" s="79">
        <f t="shared" ca="1" si="123"/>
        <v>273</v>
      </c>
      <c r="E497" s="81">
        <f t="shared" ca="1" si="124"/>
        <v>100879</v>
      </c>
      <c r="G497" s="88">
        <f t="shared" ca="1" si="125"/>
        <v>1023316</v>
      </c>
      <c r="H497" s="78">
        <f t="shared" ca="1" si="126"/>
        <v>615342</v>
      </c>
      <c r="I497" s="78">
        <f t="shared" ca="1" si="127"/>
        <v>407974</v>
      </c>
      <c r="J497" s="78">
        <f t="shared" ca="1" si="128"/>
        <v>100879</v>
      </c>
      <c r="K497" s="78">
        <v>175000</v>
      </c>
      <c r="L497" s="78">
        <f t="shared" ca="1" si="129"/>
        <v>132095</v>
      </c>
      <c r="M497" s="78">
        <f t="shared" ca="1" si="130"/>
        <v>44912.3</v>
      </c>
      <c r="N497" s="78">
        <f t="shared" ca="1" si="131"/>
        <v>87182.7</v>
      </c>
      <c r="O497" s="81">
        <f t="shared" ca="1" si="132"/>
        <v>262182.7</v>
      </c>
      <c r="Q497" s="78">
        <v>-700000</v>
      </c>
      <c r="R497" s="78">
        <f t="shared" ca="1" si="133"/>
        <v>262182.7</v>
      </c>
      <c r="S497" s="78">
        <f t="shared" ca="1" si="134"/>
        <v>262182.7</v>
      </c>
      <c r="T497" s="78">
        <f t="shared" ca="1" si="134"/>
        <v>262182.7</v>
      </c>
      <c r="U497" s="78">
        <f t="shared" ca="1" si="134"/>
        <v>262182.7</v>
      </c>
      <c r="V497" s="91">
        <f t="shared" ca="1" si="135"/>
        <v>96340.452541746781</v>
      </c>
      <c r="W497" s="47">
        <f t="shared" ca="1" si="136"/>
        <v>1</v>
      </c>
    </row>
    <row r="498" spans="1:23" x14ac:dyDescent="0.25">
      <c r="A498" s="52">
        <v>477</v>
      </c>
      <c r="B498" s="57">
        <f t="shared" ca="1" si="121"/>
        <v>2696</v>
      </c>
      <c r="C498" s="78">
        <f t="shared" ca="1" si="122"/>
        <v>440</v>
      </c>
      <c r="D498" s="79">
        <f t="shared" ca="1" si="123"/>
        <v>292</v>
      </c>
      <c r="E498" s="81">
        <f t="shared" ca="1" si="124"/>
        <v>108562</v>
      </c>
      <c r="G498" s="88">
        <f t="shared" ca="1" si="125"/>
        <v>1186240</v>
      </c>
      <c r="H498" s="78">
        <f t="shared" ca="1" si="126"/>
        <v>787232</v>
      </c>
      <c r="I498" s="78">
        <f t="shared" ca="1" si="127"/>
        <v>399008</v>
      </c>
      <c r="J498" s="78">
        <f t="shared" ca="1" si="128"/>
        <v>108562</v>
      </c>
      <c r="K498" s="78">
        <v>175000</v>
      </c>
      <c r="L498" s="78">
        <f t="shared" ca="1" si="129"/>
        <v>115446</v>
      </c>
      <c r="M498" s="78">
        <f t="shared" ca="1" si="130"/>
        <v>39251.64</v>
      </c>
      <c r="N498" s="78">
        <f t="shared" ca="1" si="131"/>
        <v>76194.36</v>
      </c>
      <c r="O498" s="81">
        <f t="shared" ca="1" si="132"/>
        <v>251194.36</v>
      </c>
      <c r="Q498" s="78">
        <v>-700000</v>
      </c>
      <c r="R498" s="78">
        <f t="shared" ca="1" si="133"/>
        <v>251194.36</v>
      </c>
      <c r="S498" s="78">
        <f t="shared" ca="1" si="134"/>
        <v>251194.36</v>
      </c>
      <c r="T498" s="78">
        <f t="shared" ca="1" si="134"/>
        <v>251194.36</v>
      </c>
      <c r="U498" s="78">
        <f t="shared" ca="1" si="134"/>
        <v>251194.36</v>
      </c>
      <c r="V498" s="91">
        <f t="shared" ca="1" si="135"/>
        <v>62965.02522223792</v>
      </c>
      <c r="W498" s="47">
        <f t="shared" ca="1" si="136"/>
        <v>1</v>
      </c>
    </row>
    <row r="499" spans="1:23" x14ac:dyDescent="0.25">
      <c r="A499" s="52">
        <v>478</v>
      </c>
      <c r="B499" s="57">
        <f t="shared" ca="1" si="121"/>
        <v>3072</v>
      </c>
      <c r="C499" s="78">
        <f t="shared" ca="1" si="122"/>
        <v>470</v>
      </c>
      <c r="D499" s="79">
        <f t="shared" ca="1" si="123"/>
        <v>287</v>
      </c>
      <c r="E499" s="81">
        <f t="shared" ca="1" si="124"/>
        <v>107768</v>
      </c>
      <c r="G499" s="88">
        <f t="shared" ca="1" si="125"/>
        <v>1443840</v>
      </c>
      <c r="H499" s="78">
        <f t="shared" ca="1" si="126"/>
        <v>881664</v>
      </c>
      <c r="I499" s="78">
        <f t="shared" ca="1" si="127"/>
        <v>562176</v>
      </c>
      <c r="J499" s="78">
        <f t="shared" ca="1" si="128"/>
        <v>107768</v>
      </c>
      <c r="K499" s="78">
        <v>175000</v>
      </c>
      <c r="L499" s="78">
        <f t="shared" ca="1" si="129"/>
        <v>279408</v>
      </c>
      <c r="M499" s="78">
        <f t="shared" ca="1" si="130"/>
        <v>94998.720000000001</v>
      </c>
      <c r="N499" s="78">
        <f t="shared" ca="1" si="131"/>
        <v>184409.28</v>
      </c>
      <c r="O499" s="81">
        <f t="shared" ca="1" si="132"/>
        <v>359409.28</v>
      </c>
      <c r="Q499" s="78">
        <v>-700000</v>
      </c>
      <c r="R499" s="78">
        <f t="shared" ca="1" si="133"/>
        <v>359409.28</v>
      </c>
      <c r="S499" s="78">
        <f t="shared" ca="1" si="134"/>
        <v>359409.28</v>
      </c>
      <c r="T499" s="78">
        <f t="shared" ca="1" si="134"/>
        <v>359409.28</v>
      </c>
      <c r="U499" s="78">
        <f t="shared" ca="1" si="134"/>
        <v>359409.28</v>
      </c>
      <c r="V499" s="91">
        <f t="shared" ca="1" si="135"/>
        <v>391651.5417794669</v>
      </c>
      <c r="W499" s="47">
        <f t="shared" ca="1" si="136"/>
        <v>1</v>
      </c>
    </row>
    <row r="500" spans="1:23" x14ac:dyDescent="0.25">
      <c r="A500" s="52">
        <v>479</v>
      </c>
      <c r="B500" s="57">
        <f t="shared" ca="1" si="121"/>
        <v>2364</v>
      </c>
      <c r="C500" s="78">
        <f t="shared" ca="1" si="122"/>
        <v>451</v>
      </c>
      <c r="D500" s="79">
        <f t="shared" ca="1" si="123"/>
        <v>279</v>
      </c>
      <c r="E500" s="81">
        <f t="shared" ca="1" si="124"/>
        <v>103786</v>
      </c>
      <c r="G500" s="88">
        <f t="shared" ca="1" si="125"/>
        <v>1066164</v>
      </c>
      <c r="H500" s="78">
        <f t="shared" ca="1" si="126"/>
        <v>659556</v>
      </c>
      <c r="I500" s="78">
        <f t="shared" ca="1" si="127"/>
        <v>406608</v>
      </c>
      <c r="J500" s="78">
        <f t="shared" ca="1" si="128"/>
        <v>103786</v>
      </c>
      <c r="K500" s="78">
        <v>175000</v>
      </c>
      <c r="L500" s="78">
        <f t="shared" ca="1" si="129"/>
        <v>127822</v>
      </c>
      <c r="M500" s="78">
        <f t="shared" ca="1" si="130"/>
        <v>43459.48</v>
      </c>
      <c r="N500" s="78">
        <f t="shared" ca="1" si="131"/>
        <v>84362.51999999999</v>
      </c>
      <c r="O500" s="81">
        <f t="shared" ca="1" si="132"/>
        <v>259362.52</v>
      </c>
      <c r="Q500" s="78">
        <v>-700000</v>
      </c>
      <c r="R500" s="78">
        <f t="shared" ca="1" si="133"/>
        <v>259362.52</v>
      </c>
      <c r="S500" s="78">
        <f t="shared" ca="1" si="134"/>
        <v>259362.52</v>
      </c>
      <c r="T500" s="78">
        <f t="shared" ca="1" si="134"/>
        <v>259362.52</v>
      </c>
      <c r="U500" s="78">
        <f t="shared" ca="1" si="134"/>
        <v>259362.52</v>
      </c>
      <c r="V500" s="91">
        <f t="shared" ca="1" si="135"/>
        <v>87774.58066137787</v>
      </c>
      <c r="W500" s="47">
        <f t="shared" ca="1" si="136"/>
        <v>1</v>
      </c>
    </row>
    <row r="501" spans="1:23" x14ac:dyDescent="0.25">
      <c r="A501" s="52">
        <v>480</v>
      </c>
      <c r="B501" s="57">
        <f t="shared" ca="1" si="121"/>
        <v>2820</v>
      </c>
      <c r="C501" s="78">
        <f t="shared" ca="1" si="122"/>
        <v>440</v>
      </c>
      <c r="D501" s="79">
        <f t="shared" ca="1" si="123"/>
        <v>275</v>
      </c>
      <c r="E501" s="81">
        <f t="shared" ca="1" si="124"/>
        <v>96440</v>
      </c>
      <c r="G501" s="88">
        <f t="shared" ca="1" si="125"/>
        <v>1240800</v>
      </c>
      <c r="H501" s="78">
        <f t="shared" ca="1" si="126"/>
        <v>775500</v>
      </c>
      <c r="I501" s="78">
        <f t="shared" ca="1" si="127"/>
        <v>465300</v>
      </c>
      <c r="J501" s="78">
        <f t="shared" ca="1" si="128"/>
        <v>96440</v>
      </c>
      <c r="K501" s="78">
        <v>175000</v>
      </c>
      <c r="L501" s="78">
        <f t="shared" ca="1" si="129"/>
        <v>193860</v>
      </c>
      <c r="M501" s="78">
        <f t="shared" ca="1" si="130"/>
        <v>65912.400000000009</v>
      </c>
      <c r="N501" s="78">
        <f t="shared" ca="1" si="131"/>
        <v>127947.59999999999</v>
      </c>
      <c r="O501" s="81">
        <f t="shared" ca="1" si="132"/>
        <v>302947.59999999998</v>
      </c>
      <c r="Q501" s="78">
        <v>-700000</v>
      </c>
      <c r="R501" s="78">
        <f t="shared" ca="1" si="133"/>
        <v>302947.59999999998</v>
      </c>
      <c r="S501" s="78">
        <f t="shared" ca="1" si="134"/>
        <v>302947.59999999998</v>
      </c>
      <c r="T501" s="78">
        <f t="shared" ca="1" si="134"/>
        <v>302947.59999999998</v>
      </c>
      <c r="U501" s="78">
        <f t="shared" ca="1" si="134"/>
        <v>302947.59999999998</v>
      </c>
      <c r="V501" s="91">
        <f t="shared" ca="1" si="135"/>
        <v>220157.69492203731</v>
      </c>
      <c r="W501" s="47">
        <f t="shared" ca="1" si="136"/>
        <v>1</v>
      </c>
    </row>
    <row r="502" spans="1:23" x14ac:dyDescent="0.25">
      <c r="A502" s="52">
        <v>481</v>
      </c>
      <c r="B502" s="57">
        <f t="shared" ca="1" si="121"/>
        <v>2845</v>
      </c>
      <c r="C502" s="78">
        <f t="shared" ca="1" si="122"/>
        <v>452</v>
      </c>
      <c r="D502" s="79">
        <f t="shared" ca="1" si="123"/>
        <v>281</v>
      </c>
      <c r="E502" s="81">
        <f t="shared" ca="1" si="124"/>
        <v>115533</v>
      </c>
      <c r="G502" s="88">
        <f t="shared" ca="1" si="125"/>
        <v>1285940</v>
      </c>
      <c r="H502" s="78">
        <f t="shared" ca="1" si="126"/>
        <v>799445</v>
      </c>
      <c r="I502" s="78">
        <f t="shared" ca="1" si="127"/>
        <v>486495</v>
      </c>
      <c r="J502" s="78">
        <f t="shared" ca="1" si="128"/>
        <v>115533</v>
      </c>
      <c r="K502" s="78">
        <v>175000</v>
      </c>
      <c r="L502" s="78">
        <f t="shared" ca="1" si="129"/>
        <v>195962</v>
      </c>
      <c r="M502" s="78">
        <f t="shared" ca="1" si="130"/>
        <v>66627.08</v>
      </c>
      <c r="N502" s="78">
        <f t="shared" ca="1" si="131"/>
        <v>129334.92</v>
      </c>
      <c r="O502" s="81">
        <f t="shared" ca="1" si="132"/>
        <v>304334.92</v>
      </c>
      <c r="Q502" s="78">
        <v>-700000</v>
      </c>
      <c r="R502" s="78">
        <f t="shared" ca="1" si="133"/>
        <v>304334.92</v>
      </c>
      <c r="S502" s="78">
        <f t="shared" ca="1" si="134"/>
        <v>304334.92</v>
      </c>
      <c r="T502" s="78">
        <f t="shared" ca="1" si="134"/>
        <v>304334.92</v>
      </c>
      <c r="U502" s="78">
        <f t="shared" ca="1" si="134"/>
        <v>304334.92</v>
      </c>
      <c r="V502" s="91">
        <f t="shared" ca="1" si="135"/>
        <v>224371.47041759919</v>
      </c>
      <c r="W502" s="47">
        <f t="shared" ca="1" si="136"/>
        <v>1</v>
      </c>
    </row>
    <row r="503" spans="1:23" x14ac:dyDescent="0.25">
      <c r="A503" s="52">
        <v>482</v>
      </c>
      <c r="B503" s="57">
        <f t="shared" ca="1" si="121"/>
        <v>2784</v>
      </c>
      <c r="C503" s="78">
        <f t="shared" ca="1" si="122"/>
        <v>448</v>
      </c>
      <c r="D503" s="79">
        <f t="shared" ca="1" si="123"/>
        <v>279</v>
      </c>
      <c r="E503" s="81">
        <f t="shared" ca="1" si="124"/>
        <v>95633</v>
      </c>
      <c r="G503" s="88">
        <f t="shared" ca="1" si="125"/>
        <v>1247232</v>
      </c>
      <c r="H503" s="78">
        <f t="shared" ca="1" si="126"/>
        <v>776736</v>
      </c>
      <c r="I503" s="78">
        <f t="shared" ca="1" si="127"/>
        <v>470496</v>
      </c>
      <c r="J503" s="78">
        <f t="shared" ca="1" si="128"/>
        <v>95633</v>
      </c>
      <c r="K503" s="78">
        <v>175000</v>
      </c>
      <c r="L503" s="78">
        <f t="shared" ca="1" si="129"/>
        <v>199863</v>
      </c>
      <c r="M503" s="78">
        <f t="shared" ca="1" si="130"/>
        <v>67953.42</v>
      </c>
      <c r="N503" s="78">
        <f t="shared" ca="1" si="131"/>
        <v>131909.58000000002</v>
      </c>
      <c r="O503" s="81">
        <f t="shared" ca="1" si="132"/>
        <v>306909.58</v>
      </c>
      <c r="Q503" s="78">
        <v>-700000</v>
      </c>
      <c r="R503" s="78">
        <f t="shared" ca="1" si="133"/>
        <v>306909.58</v>
      </c>
      <c r="S503" s="78">
        <f t="shared" ca="1" si="134"/>
        <v>306909.58</v>
      </c>
      <c r="T503" s="78">
        <f t="shared" ca="1" si="134"/>
        <v>306909.58</v>
      </c>
      <c r="U503" s="78">
        <f t="shared" ca="1" si="134"/>
        <v>306909.58</v>
      </c>
      <c r="V503" s="91">
        <f t="shared" ca="1" si="135"/>
        <v>232191.61228638433</v>
      </c>
      <c r="W503" s="47">
        <f t="shared" ca="1" si="136"/>
        <v>1</v>
      </c>
    </row>
    <row r="504" spans="1:23" x14ac:dyDescent="0.25">
      <c r="A504" s="52">
        <v>483</v>
      </c>
      <c r="B504" s="57">
        <f t="shared" ca="1" si="121"/>
        <v>3102</v>
      </c>
      <c r="C504" s="78">
        <f t="shared" ca="1" si="122"/>
        <v>470</v>
      </c>
      <c r="D504" s="79">
        <f t="shared" ca="1" si="123"/>
        <v>272</v>
      </c>
      <c r="E504" s="81">
        <f t="shared" ca="1" si="124"/>
        <v>112873</v>
      </c>
      <c r="G504" s="88">
        <f t="shared" ca="1" si="125"/>
        <v>1457940</v>
      </c>
      <c r="H504" s="78">
        <f t="shared" ca="1" si="126"/>
        <v>843744</v>
      </c>
      <c r="I504" s="78">
        <f t="shared" ca="1" si="127"/>
        <v>614196</v>
      </c>
      <c r="J504" s="78">
        <f t="shared" ca="1" si="128"/>
        <v>112873</v>
      </c>
      <c r="K504" s="78">
        <v>175000</v>
      </c>
      <c r="L504" s="78">
        <f t="shared" ca="1" si="129"/>
        <v>326323</v>
      </c>
      <c r="M504" s="78">
        <f t="shared" ca="1" si="130"/>
        <v>110949.82</v>
      </c>
      <c r="N504" s="78">
        <f t="shared" ca="1" si="131"/>
        <v>215373.18</v>
      </c>
      <c r="O504" s="81">
        <f t="shared" ca="1" si="132"/>
        <v>390373.18</v>
      </c>
      <c r="Q504" s="78">
        <v>-700000</v>
      </c>
      <c r="R504" s="78">
        <f t="shared" ca="1" si="133"/>
        <v>390373.18</v>
      </c>
      <c r="S504" s="78">
        <f t="shared" ca="1" si="134"/>
        <v>390373.18</v>
      </c>
      <c r="T504" s="78">
        <f t="shared" ca="1" si="134"/>
        <v>390373.18</v>
      </c>
      <c r="U504" s="78">
        <f t="shared" ca="1" si="134"/>
        <v>390373.18</v>
      </c>
      <c r="V504" s="91">
        <f t="shared" ca="1" si="135"/>
        <v>485699.72321347217</v>
      </c>
      <c r="W504" s="47">
        <f t="shared" ca="1" si="136"/>
        <v>1</v>
      </c>
    </row>
    <row r="505" spans="1:23" x14ac:dyDescent="0.25">
      <c r="A505" s="52">
        <v>484</v>
      </c>
      <c r="B505" s="57">
        <f t="shared" ca="1" si="121"/>
        <v>3102</v>
      </c>
      <c r="C505" s="78">
        <f t="shared" ca="1" si="122"/>
        <v>423</v>
      </c>
      <c r="D505" s="79">
        <f t="shared" ca="1" si="123"/>
        <v>284</v>
      </c>
      <c r="E505" s="81">
        <f t="shared" ca="1" si="124"/>
        <v>98239</v>
      </c>
      <c r="G505" s="88">
        <f t="shared" ca="1" si="125"/>
        <v>1312146</v>
      </c>
      <c r="H505" s="78">
        <f t="shared" ca="1" si="126"/>
        <v>880968</v>
      </c>
      <c r="I505" s="78">
        <f t="shared" ca="1" si="127"/>
        <v>431178</v>
      </c>
      <c r="J505" s="78">
        <f t="shared" ca="1" si="128"/>
        <v>98239</v>
      </c>
      <c r="K505" s="78">
        <v>175000</v>
      </c>
      <c r="L505" s="78">
        <f t="shared" ca="1" si="129"/>
        <v>157939</v>
      </c>
      <c r="M505" s="78">
        <f t="shared" ca="1" si="130"/>
        <v>53699.26</v>
      </c>
      <c r="N505" s="78">
        <f t="shared" ca="1" si="131"/>
        <v>104239.73999999999</v>
      </c>
      <c r="O505" s="81">
        <f t="shared" ca="1" si="132"/>
        <v>279239.74</v>
      </c>
      <c r="Q505" s="78">
        <v>-700000</v>
      </c>
      <c r="R505" s="78">
        <f t="shared" ca="1" si="133"/>
        <v>279239.74</v>
      </c>
      <c r="S505" s="78">
        <f t="shared" ca="1" si="134"/>
        <v>279239.74</v>
      </c>
      <c r="T505" s="78">
        <f t="shared" ca="1" si="134"/>
        <v>279239.74</v>
      </c>
      <c r="U505" s="78">
        <f t="shared" ca="1" si="134"/>
        <v>279239.74</v>
      </c>
      <c r="V505" s="91">
        <f t="shared" ca="1" si="135"/>
        <v>148148.64184112707</v>
      </c>
      <c r="W505" s="47">
        <f t="shared" ca="1" si="136"/>
        <v>1</v>
      </c>
    </row>
    <row r="506" spans="1:23" x14ac:dyDescent="0.25">
      <c r="A506" s="52">
        <v>485</v>
      </c>
      <c r="B506" s="57">
        <f t="shared" ca="1" si="121"/>
        <v>2709</v>
      </c>
      <c r="C506" s="78">
        <f t="shared" ca="1" si="122"/>
        <v>411</v>
      </c>
      <c r="D506" s="79">
        <f t="shared" ca="1" si="123"/>
        <v>287</v>
      </c>
      <c r="E506" s="81">
        <f t="shared" ca="1" si="124"/>
        <v>95119</v>
      </c>
      <c r="G506" s="88">
        <f t="shared" ca="1" si="125"/>
        <v>1113399</v>
      </c>
      <c r="H506" s="78">
        <f t="shared" ca="1" si="126"/>
        <v>777483</v>
      </c>
      <c r="I506" s="78">
        <f t="shared" ca="1" si="127"/>
        <v>335916</v>
      </c>
      <c r="J506" s="78">
        <f t="shared" ca="1" si="128"/>
        <v>95119</v>
      </c>
      <c r="K506" s="78">
        <v>175000</v>
      </c>
      <c r="L506" s="78">
        <f t="shared" ca="1" si="129"/>
        <v>65797</v>
      </c>
      <c r="M506" s="78">
        <f t="shared" ca="1" si="130"/>
        <v>22370.980000000003</v>
      </c>
      <c r="N506" s="78">
        <f t="shared" ca="1" si="131"/>
        <v>43426.02</v>
      </c>
      <c r="O506" s="81">
        <f t="shared" ca="1" si="132"/>
        <v>218426.02</v>
      </c>
      <c r="Q506" s="78">
        <v>-700000</v>
      </c>
      <c r="R506" s="78">
        <f t="shared" ca="1" si="133"/>
        <v>218426.02</v>
      </c>
      <c r="S506" s="78">
        <f t="shared" ca="1" si="134"/>
        <v>218426.02</v>
      </c>
      <c r="T506" s="78">
        <f t="shared" ca="1" si="134"/>
        <v>218426.02</v>
      </c>
      <c r="U506" s="78">
        <f t="shared" ca="1" si="134"/>
        <v>218426.02</v>
      </c>
      <c r="V506" s="91">
        <f t="shared" ca="1" si="135"/>
        <v>-36563.870866794023</v>
      </c>
      <c r="W506" s="47">
        <f t="shared" ca="1" si="136"/>
        <v>0</v>
      </c>
    </row>
    <row r="507" spans="1:23" x14ac:dyDescent="0.25">
      <c r="A507" s="52">
        <v>486</v>
      </c>
      <c r="B507" s="57">
        <f t="shared" ca="1" si="121"/>
        <v>2727</v>
      </c>
      <c r="C507" s="78">
        <f t="shared" ca="1" si="122"/>
        <v>457</v>
      </c>
      <c r="D507" s="79">
        <f t="shared" ca="1" si="123"/>
        <v>292</v>
      </c>
      <c r="E507" s="81">
        <f t="shared" ca="1" si="124"/>
        <v>95670</v>
      </c>
      <c r="G507" s="88">
        <f t="shared" ca="1" si="125"/>
        <v>1246239</v>
      </c>
      <c r="H507" s="78">
        <f t="shared" ca="1" si="126"/>
        <v>796284</v>
      </c>
      <c r="I507" s="78">
        <f t="shared" ca="1" si="127"/>
        <v>449955</v>
      </c>
      <c r="J507" s="78">
        <f t="shared" ca="1" si="128"/>
        <v>95670</v>
      </c>
      <c r="K507" s="78">
        <v>175000</v>
      </c>
      <c r="L507" s="78">
        <f t="shared" ca="1" si="129"/>
        <v>179285</v>
      </c>
      <c r="M507" s="78">
        <f t="shared" ca="1" si="130"/>
        <v>60956.9</v>
      </c>
      <c r="N507" s="78">
        <f t="shared" ca="1" si="131"/>
        <v>118328.1</v>
      </c>
      <c r="O507" s="81">
        <f t="shared" ca="1" si="132"/>
        <v>293328.09999999998</v>
      </c>
      <c r="Q507" s="78">
        <v>-700000</v>
      </c>
      <c r="R507" s="78">
        <f t="shared" ca="1" si="133"/>
        <v>293328.09999999998</v>
      </c>
      <c r="S507" s="78">
        <f t="shared" ca="1" si="134"/>
        <v>293328.09999999998</v>
      </c>
      <c r="T507" s="78">
        <f t="shared" ca="1" si="134"/>
        <v>293328.09999999998</v>
      </c>
      <c r="U507" s="78">
        <f t="shared" ca="1" si="134"/>
        <v>293328.09999999998</v>
      </c>
      <c r="V507" s="91">
        <f t="shared" ca="1" si="135"/>
        <v>190939.91288216459</v>
      </c>
      <c r="W507" s="47">
        <f t="shared" ca="1" si="136"/>
        <v>1</v>
      </c>
    </row>
    <row r="508" spans="1:23" x14ac:dyDescent="0.25">
      <c r="A508" s="52">
        <v>487</v>
      </c>
      <c r="B508" s="57">
        <f t="shared" ca="1" si="121"/>
        <v>3000</v>
      </c>
      <c r="C508" s="78">
        <f t="shared" ca="1" si="122"/>
        <v>461</v>
      </c>
      <c r="D508" s="79">
        <f t="shared" ca="1" si="123"/>
        <v>284</v>
      </c>
      <c r="E508" s="81">
        <f t="shared" ca="1" si="124"/>
        <v>111784</v>
      </c>
      <c r="G508" s="88">
        <f t="shared" ca="1" si="125"/>
        <v>1383000</v>
      </c>
      <c r="H508" s="78">
        <f t="shared" ca="1" si="126"/>
        <v>852000</v>
      </c>
      <c r="I508" s="78">
        <f t="shared" ca="1" si="127"/>
        <v>531000</v>
      </c>
      <c r="J508" s="78">
        <f t="shared" ca="1" si="128"/>
        <v>111784</v>
      </c>
      <c r="K508" s="78">
        <v>175000</v>
      </c>
      <c r="L508" s="78">
        <f t="shared" ca="1" si="129"/>
        <v>244216</v>
      </c>
      <c r="M508" s="78">
        <f t="shared" ca="1" si="130"/>
        <v>83033.440000000002</v>
      </c>
      <c r="N508" s="78">
        <f t="shared" ca="1" si="131"/>
        <v>161182.56</v>
      </c>
      <c r="O508" s="81">
        <f t="shared" ca="1" si="132"/>
        <v>336182.56</v>
      </c>
      <c r="Q508" s="78">
        <v>-700000</v>
      </c>
      <c r="R508" s="78">
        <f t="shared" ca="1" si="133"/>
        <v>336182.56</v>
      </c>
      <c r="S508" s="78">
        <f t="shared" ca="1" si="134"/>
        <v>336182.56</v>
      </c>
      <c r="T508" s="78">
        <f t="shared" ca="1" si="134"/>
        <v>336182.56</v>
      </c>
      <c r="U508" s="78">
        <f t="shared" ca="1" si="134"/>
        <v>336182.56</v>
      </c>
      <c r="V508" s="91">
        <f t="shared" ca="1" si="135"/>
        <v>321103.87896319223</v>
      </c>
      <c r="W508" s="47">
        <f t="shared" ca="1" si="136"/>
        <v>1</v>
      </c>
    </row>
    <row r="509" spans="1:23" x14ac:dyDescent="0.25">
      <c r="A509" s="52">
        <v>488</v>
      </c>
      <c r="B509" s="57">
        <f t="shared" ca="1" si="121"/>
        <v>2217</v>
      </c>
      <c r="C509" s="78">
        <f t="shared" ca="1" si="122"/>
        <v>459</v>
      </c>
      <c r="D509" s="79">
        <f t="shared" ca="1" si="123"/>
        <v>279</v>
      </c>
      <c r="E509" s="81">
        <f t="shared" ca="1" si="124"/>
        <v>97454</v>
      </c>
      <c r="G509" s="88">
        <f t="shared" ca="1" si="125"/>
        <v>1017603</v>
      </c>
      <c r="H509" s="78">
        <f t="shared" ca="1" si="126"/>
        <v>618543</v>
      </c>
      <c r="I509" s="78">
        <f t="shared" ca="1" si="127"/>
        <v>399060</v>
      </c>
      <c r="J509" s="78">
        <f t="shared" ca="1" si="128"/>
        <v>97454</v>
      </c>
      <c r="K509" s="78">
        <v>175000</v>
      </c>
      <c r="L509" s="78">
        <f t="shared" ca="1" si="129"/>
        <v>126606</v>
      </c>
      <c r="M509" s="78">
        <f t="shared" ca="1" si="130"/>
        <v>43046.04</v>
      </c>
      <c r="N509" s="78">
        <f t="shared" ca="1" si="131"/>
        <v>83559.959999999992</v>
      </c>
      <c r="O509" s="81">
        <f t="shared" ca="1" si="132"/>
        <v>258559.96</v>
      </c>
      <c r="Q509" s="78">
        <v>-700000</v>
      </c>
      <c r="R509" s="78">
        <f t="shared" ca="1" si="133"/>
        <v>258559.96</v>
      </c>
      <c r="S509" s="78">
        <f t="shared" ca="1" si="134"/>
        <v>258559.96</v>
      </c>
      <c r="T509" s="78">
        <f t="shared" ca="1" si="134"/>
        <v>258559.96</v>
      </c>
      <c r="U509" s="78">
        <f t="shared" ca="1" si="134"/>
        <v>258559.96</v>
      </c>
      <c r="V509" s="91">
        <f t="shared" ca="1" si="135"/>
        <v>85336.925569749437</v>
      </c>
      <c r="W509" s="47">
        <f t="shared" ca="1" si="136"/>
        <v>1</v>
      </c>
    </row>
    <row r="510" spans="1:23" x14ac:dyDescent="0.25">
      <c r="A510" s="52">
        <v>489</v>
      </c>
      <c r="B510" s="57">
        <f t="shared" ca="1" si="121"/>
        <v>2467</v>
      </c>
      <c r="C510" s="78">
        <f t="shared" ca="1" si="122"/>
        <v>419</v>
      </c>
      <c r="D510" s="79">
        <f t="shared" ca="1" si="123"/>
        <v>293</v>
      </c>
      <c r="E510" s="81">
        <f t="shared" ca="1" si="124"/>
        <v>100849</v>
      </c>
      <c r="G510" s="88">
        <f t="shared" ca="1" si="125"/>
        <v>1033673</v>
      </c>
      <c r="H510" s="78">
        <f t="shared" ca="1" si="126"/>
        <v>722831</v>
      </c>
      <c r="I510" s="78">
        <f t="shared" ca="1" si="127"/>
        <v>310842</v>
      </c>
      <c r="J510" s="78">
        <f t="shared" ca="1" si="128"/>
        <v>100849</v>
      </c>
      <c r="K510" s="78">
        <v>175000</v>
      </c>
      <c r="L510" s="78">
        <f t="shared" ca="1" si="129"/>
        <v>34993</v>
      </c>
      <c r="M510" s="78">
        <f t="shared" ca="1" si="130"/>
        <v>11897.62</v>
      </c>
      <c r="N510" s="78">
        <f t="shared" ca="1" si="131"/>
        <v>23095.379999999997</v>
      </c>
      <c r="O510" s="81">
        <f t="shared" ca="1" si="132"/>
        <v>198095.38</v>
      </c>
      <c r="Q510" s="78">
        <v>-700000</v>
      </c>
      <c r="R510" s="78">
        <f t="shared" ca="1" si="133"/>
        <v>198095.38</v>
      </c>
      <c r="S510" s="78">
        <f t="shared" ca="1" si="134"/>
        <v>198095.38</v>
      </c>
      <c r="T510" s="78">
        <f t="shared" ca="1" si="134"/>
        <v>198095.38</v>
      </c>
      <c r="U510" s="78">
        <f t="shared" ca="1" si="134"/>
        <v>198095.38</v>
      </c>
      <c r="V510" s="91">
        <f t="shared" ca="1" si="135"/>
        <v>-98315.126987290569</v>
      </c>
      <c r="W510" s="47">
        <f t="shared" ca="1" si="136"/>
        <v>0</v>
      </c>
    </row>
    <row r="511" spans="1:23" x14ac:dyDescent="0.25">
      <c r="A511" s="52">
        <v>490</v>
      </c>
      <c r="B511" s="57">
        <f t="shared" ca="1" si="121"/>
        <v>2640</v>
      </c>
      <c r="C511" s="78">
        <f t="shared" ca="1" si="122"/>
        <v>469</v>
      </c>
      <c r="D511" s="79">
        <f t="shared" ca="1" si="123"/>
        <v>287</v>
      </c>
      <c r="E511" s="81">
        <f t="shared" ca="1" si="124"/>
        <v>98448</v>
      </c>
      <c r="G511" s="88">
        <f t="shared" ca="1" si="125"/>
        <v>1238160</v>
      </c>
      <c r="H511" s="78">
        <f t="shared" ca="1" si="126"/>
        <v>757680</v>
      </c>
      <c r="I511" s="78">
        <f t="shared" ca="1" si="127"/>
        <v>480480</v>
      </c>
      <c r="J511" s="78">
        <f t="shared" ca="1" si="128"/>
        <v>98448</v>
      </c>
      <c r="K511" s="78">
        <v>175000</v>
      </c>
      <c r="L511" s="78">
        <f t="shared" ca="1" si="129"/>
        <v>207032</v>
      </c>
      <c r="M511" s="78">
        <f t="shared" ca="1" si="130"/>
        <v>70390.880000000005</v>
      </c>
      <c r="N511" s="78">
        <f t="shared" ca="1" si="131"/>
        <v>136641.12</v>
      </c>
      <c r="O511" s="81">
        <f t="shared" ca="1" si="132"/>
        <v>311641.12</v>
      </c>
      <c r="Q511" s="78">
        <v>-700000</v>
      </c>
      <c r="R511" s="78">
        <f t="shared" ca="1" si="133"/>
        <v>311641.12</v>
      </c>
      <c r="S511" s="78">
        <f t="shared" ca="1" si="134"/>
        <v>311641.12</v>
      </c>
      <c r="T511" s="78">
        <f t="shared" ca="1" si="134"/>
        <v>311641.12</v>
      </c>
      <c r="U511" s="78">
        <f t="shared" ca="1" si="134"/>
        <v>311641.12</v>
      </c>
      <c r="V511" s="91">
        <f t="shared" ca="1" si="135"/>
        <v>246562.952213921</v>
      </c>
      <c r="W511" s="47">
        <f t="shared" ca="1" si="136"/>
        <v>1</v>
      </c>
    </row>
    <row r="512" spans="1:23" x14ac:dyDescent="0.25">
      <c r="A512" s="52">
        <v>491</v>
      </c>
      <c r="B512" s="57">
        <f t="shared" ca="1" si="121"/>
        <v>2405</v>
      </c>
      <c r="C512" s="78">
        <f t="shared" ca="1" si="122"/>
        <v>431</v>
      </c>
      <c r="D512" s="79">
        <f t="shared" ca="1" si="123"/>
        <v>279</v>
      </c>
      <c r="E512" s="81">
        <f t="shared" ca="1" si="124"/>
        <v>106024</v>
      </c>
      <c r="G512" s="88">
        <f t="shared" ca="1" si="125"/>
        <v>1036555</v>
      </c>
      <c r="H512" s="78">
        <f t="shared" ca="1" si="126"/>
        <v>670995</v>
      </c>
      <c r="I512" s="78">
        <f t="shared" ca="1" si="127"/>
        <v>365560</v>
      </c>
      <c r="J512" s="78">
        <f t="shared" ca="1" si="128"/>
        <v>106024</v>
      </c>
      <c r="K512" s="78">
        <v>175000</v>
      </c>
      <c r="L512" s="78">
        <f t="shared" ca="1" si="129"/>
        <v>84536</v>
      </c>
      <c r="M512" s="78">
        <f t="shared" ca="1" si="130"/>
        <v>28742.240000000002</v>
      </c>
      <c r="N512" s="78">
        <f t="shared" ca="1" si="131"/>
        <v>55793.759999999995</v>
      </c>
      <c r="O512" s="81">
        <f t="shared" ca="1" si="132"/>
        <v>230793.76</v>
      </c>
      <c r="Q512" s="78">
        <v>-700000</v>
      </c>
      <c r="R512" s="78">
        <f t="shared" ca="1" si="133"/>
        <v>230793.76</v>
      </c>
      <c r="S512" s="78">
        <f t="shared" ca="1" si="134"/>
        <v>230793.76</v>
      </c>
      <c r="T512" s="78">
        <f t="shared" ca="1" si="134"/>
        <v>230793.76</v>
      </c>
      <c r="U512" s="78">
        <f t="shared" ca="1" si="134"/>
        <v>230793.76</v>
      </c>
      <c r="V512" s="91">
        <f t="shared" ca="1" si="135"/>
        <v>1001.2761414514389</v>
      </c>
      <c r="W512" s="47">
        <f t="shared" ca="1" si="136"/>
        <v>1</v>
      </c>
    </row>
    <row r="513" spans="1:23" x14ac:dyDescent="0.25">
      <c r="A513" s="52">
        <v>492</v>
      </c>
      <c r="B513" s="57">
        <f t="shared" ca="1" si="121"/>
        <v>2232</v>
      </c>
      <c r="C513" s="78">
        <f t="shared" ca="1" si="122"/>
        <v>420</v>
      </c>
      <c r="D513" s="79">
        <f t="shared" ca="1" si="123"/>
        <v>286</v>
      </c>
      <c r="E513" s="81">
        <f t="shared" ca="1" si="124"/>
        <v>113173</v>
      </c>
      <c r="G513" s="88">
        <f t="shared" ca="1" si="125"/>
        <v>937440</v>
      </c>
      <c r="H513" s="78">
        <f t="shared" ca="1" si="126"/>
        <v>638352</v>
      </c>
      <c r="I513" s="78">
        <f t="shared" ca="1" si="127"/>
        <v>299088</v>
      </c>
      <c r="J513" s="78">
        <f t="shared" ca="1" si="128"/>
        <v>113173</v>
      </c>
      <c r="K513" s="78">
        <v>175000</v>
      </c>
      <c r="L513" s="78">
        <f t="shared" ca="1" si="129"/>
        <v>10915</v>
      </c>
      <c r="M513" s="78">
        <f t="shared" ca="1" si="130"/>
        <v>3711.1000000000004</v>
      </c>
      <c r="N513" s="78">
        <f t="shared" ca="1" si="131"/>
        <v>7203.9</v>
      </c>
      <c r="O513" s="81">
        <f t="shared" ca="1" si="132"/>
        <v>182203.9</v>
      </c>
      <c r="Q513" s="78">
        <v>-700000</v>
      </c>
      <c r="R513" s="78">
        <f t="shared" ca="1" si="133"/>
        <v>182203.9</v>
      </c>
      <c r="S513" s="78">
        <f t="shared" ca="1" si="134"/>
        <v>182203.9</v>
      </c>
      <c r="T513" s="78">
        <f t="shared" ca="1" si="134"/>
        <v>182203.9</v>
      </c>
      <c r="U513" s="78">
        <f t="shared" ca="1" si="134"/>
        <v>182203.9</v>
      </c>
      <c r="V513" s="91">
        <f t="shared" ca="1" si="135"/>
        <v>-146583.10338221712</v>
      </c>
      <c r="W513" s="47">
        <f t="shared" ca="1" si="136"/>
        <v>0</v>
      </c>
    </row>
    <row r="514" spans="1:23" x14ac:dyDescent="0.25">
      <c r="A514" s="52">
        <v>493</v>
      </c>
      <c r="B514" s="57">
        <f t="shared" ca="1" si="121"/>
        <v>2763</v>
      </c>
      <c r="C514" s="78">
        <f t="shared" ca="1" si="122"/>
        <v>440</v>
      </c>
      <c r="D514" s="79">
        <f t="shared" ca="1" si="123"/>
        <v>292</v>
      </c>
      <c r="E514" s="81">
        <f t="shared" ca="1" si="124"/>
        <v>106779</v>
      </c>
      <c r="G514" s="88">
        <f t="shared" ca="1" si="125"/>
        <v>1215720</v>
      </c>
      <c r="H514" s="78">
        <f t="shared" ca="1" si="126"/>
        <v>806796</v>
      </c>
      <c r="I514" s="78">
        <f t="shared" ca="1" si="127"/>
        <v>408924</v>
      </c>
      <c r="J514" s="78">
        <f t="shared" ca="1" si="128"/>
        <v>106779</v>
      </c>
      <c r="K514" s="78">
        <v>175000</v>
      </c>
      <c r="L514" s="78">
        <f t="shared" ca="1" si="129"/>
        <v>127145</v>
      </c>
      <c r="M514" s="78">
        <f t="shared" ca="1" si="130"/>
        <v>43229.3</v>
      </c>
      <c r="N514" s="78">
        <f t="shared" ca="1" si="131"/>
        <v>83915.7</v>
      </c>
      <c r="O514" s="81">
        <f t="shared" ca="1" si="132"/>
        <v>258915.7</v>
      </c>
      <c r="Q514" s="78">
        <v>-700000</v>
      </c>
      <c r="R514" s="78">
        <f t="shared" ca="1" si="133"/>
        <v>258915.7</v>
      </c>
      <c r="S514" s="78">
        <f t="shared" ca="1" si="134"/>
        <v>258915.7</v>
      </c>
      <c r="T514" s="78">
        <f t="shared" ca="1" si="134"/>
        <v>258915.7</v>
      </c>
      <c r="U514" s="78">
        <f t="shared" ca="1" si="134"/>
        <v>258915.7</v>
      </c>
      <c r="V514" s="91">
        <f t="shared" ca="1" si="135"/>
        <v>86417.432226318284</v>
      </c>
      <c r="W514" s="47">
        <f t="shared" ca="1" si="136"/>
        <v>1</v>
      </c>
    </row>
    <row r="515" spans="1:23" x14ac:dyDescent="0.25">
      <c r="A515" s="52">
        <v>494</v>
      </c>
      <c r="B515" s="57">
        <f t="shared" ca="1" si="121"/>
        <v>3200</v>
      </c>
      <c r="C515" s="78">
        <f t="shared" ca="1" si="122"/>
        <v>439</v>
      </c>
      <c r="D515" s="79">
        <f t="shared" ca="1" si="123"/>
        <v>297</v>
      </c>
      <c r="E515" s="81">
        <f t="shared" ca="1" si="124"/>
        <v>101265</v>
      </c>
      <c r="G515" s="88">
        <f t="shared" ca="1" si="125"/>
        <v>1404800</v>
      </c>
      <c r="H515" s="78">
        <f t="shared" ca="1" si="126"/>
        <v>950400</v>
      </c>
      <c r="I515" s="78">
        <f t="shared" ca="1" si="127"/>
        <v>454400</v>
      </c>
      <c r="J515" s="78">
        <f t="shared" ca="1" si="128"/>
        <v>101265</v>
      </c>
      <c r="K515" s="78">
        <v>175000</v>
      </c>
      <c r="L515" s="78">
        <f t="shared" ca="1" si="129"/>
        <v>178135</v>
      </c>
      <c r="M515" s="78">
        <f t="shared" ca="1" si="130"/>
        <v>60565.9</v>
      </c>
      <c r="N515" s="78">
        <f t="shared" ca="1" si="131"/>
        <v>117569.1</v>
      </c>
      <c r="O515" s="81">
        <f t="shared" ca="1" si="132"/>
        <v>292569.09999999998</v>
      </c>
      <c r="Q515" s="78">
        <v>-700000</v>
      </c>
      <c r="R515" s="78">
        <f t="shared" ca="1" si="133"/>
        <v>292569.09999999998</v>
      </c>
      <c r="S515" s="78">
        <f t="shared" ca="1" si="134"/>
        <v>292569.09999999998</v>
      </c>
      <c r="T515" s="78">
        <f t="shared" ca="1" si="134"/>
        <v>292569.09999999998</v>
      </c>
      <c r="U515" s="78">
        <f t="shared" ca="1" si="134"/>
        <v>292569.09999999998</v>
      </c>
      <c r="V515" s="91">
        <f t="shared" ca="1" si="135"/>
        <v>188634.56472807529</v>
      </c>
      <c r="W515" s="47">
        <f t="shared" ca="1" si="136"/>
        <v>1</v>
      </c>
    </row>
    <row r="516" spans="1:23" x14ac:dyDescent="0.25">
      <c r="A516" s="52">
        <v>495</v>
      </c>
      <c r="B516" s="57">
        <f t="shared" ca="1" si="121"/>
        <v>3023</v>
      </c>
      <c r="C516" s="78">
        <f t="shared" ca="1" si="122"/>
        <v>432</v>
      </c>
      <c r="D516" s="79">
        <f t="shared" ca="1" si="123"/>
        <v>293</v>
      </c>
      <c r="E516" s="81">
        <f t="shared" ca="1" si="124"/>
        <v>108458</v>
      </c>
      <c r="G516" s="88">
        <f t="shared" ca="1" si="125"/>
        <v>1305936</v>
      </c>
      <c r="H516" s="78">
        <f t="shared" ca="1" si="126"/>
        <v>885739</v>
      </c>
      <c r="I516" s="78">
        <f t="shared" ca="1" si="127"/>
        <v>420197</v>
      </c>
      <c r="J516" s="78">
        <f t="shared" ca="1" si="128"/>
        <v>108458</v>
      </c>
      <c r="K516" s="78">
        <v>175000</v>
      </c>
      <c r="L516" s="78">
        <f t="shared" ca="1" si="129"/>
        <v>136739</v>
      </c>
      <c r="M516" s="78">
        <f t="shared" ca="1" si="130"/>
        <v>46491.26</v>
      </c>
      <c r="N516" s="78">
        <f t="shared" ca="1" si="131"/>
        <v>90247.739999999991</v>
      </c>
      <c r="O516" s="81">
        <f t="shared" ca="1" si="132"/>
        <v>265247.74</v>
      </c>
      <c r="Q516" s="78">
        <v>-700000</v>
      </c>
      <c r="R516" s="78">
        <f t="shared" ca="1" si="133"/>
        <v>265247.74</v>
      </c>
      <c r="S516" s="78">
        <f t="shared" ca="1" si="134"/>
        <v>265247.74</v>
      </c>
      <c r="T516" s="78">
        <f t="shared" ca="1" si="134"/>
        <v>265247.74</v>
      </c>
      <c r="U516" s="78">
        <f t="shared" ca="1" si="134"/>
        <v>265247.74</v>
      </c>
      <c r="V516" s="91">
        <f t="shared" ca="1" si="135"/>
        <v>105650.04978313053</v>
      </c>
      <c r="W516" s="47">
        <f t="shared" ca="1" si="136"/>
        <v>1</v>
      </c>
    </row>
    <row r="517" spans="1:23" x14ac:dyDescent="0.25">
      <c r="A517" s="52">
        <v>496</v>
      </c>
      <c r="B517" s="57">
        <f t="shared" ca="1" si="121"/>
        <v>2645</v>
      </c>
      <c r="C517" s="78">
        <f t="shared" ca="1" si="122"/>
        <v>425</v>
      </c>
      <c r="D517" s="79">
        <f t="shared" ca="1" si="123"/>
        <v>278</v>
      </c>
      <c r="E517" s="81">
        <f t="shared" ca="1" si="124"/>
        <v>118927</v>
      </c>
      <c r="G517" s="88">
        <f t="shared" ca="1" si="125"/>
        <v>1124125</v>
      </c>
      <c r="H517" s="78">
        <f t="shared" ca="1" si="126"/>
        <v>735310</v>
      </c>
      <c r="I517" s="78">
        <f t="shared" ca="1" si="127"/>
        <v>388815</v>
      </c>
      <c r="J517" s="78">
        <f t="shared" ca="1" si="128"/>
        <v>118927</v>
      </c>
      <c r="K517" s="78">
        <v>175000</v>
      </c>
      <c r="L517" s="78">
        <f t="shared" ca="1" si="129"/>
        <v>94888</v>
      </c>
      <c r="M517" s="78">
        <f t="shared" ca="1" si="130"/>
        <v>32261.920000000002</v>
      </c>
      <c r="N517" s="78">
        <f t="shared" ca="1" si="131"/>
        <v>62626.080000000002</v>
      </c>
      <c r="O517" s="81">
        <f t="shared" ca="1" si="132"/>
        <v>237626.08000000002</v>
      </c>
      <c r="Q517" s="78">
        <v>-700000</v>
      </c>
      <c r="R517" s="78">
        <f t="shared" ca="1" si="133"/>
        <v>237626.08000000002</v>
      </c>
      <c r="S517" s="78">
        <f t="shared" ca="1" si="134"/>
        <v>237626.08000000002</v>
      </c>
      <c r="T517" s="78">
        <f t="shared" ca="1" si="134"/>
        <v>237626.08000000002</v>
      </c>
      <c r="U517" s="78">
        <f t="shared" ca="1" si="134"/>
        <v>237626.08000000002</v>
      </c>
      <c r="V517" s="91">
        <f t="shared" ca="1" si="135"/>
        <v>21753.418829393806</v>
      </c>
      <c r="W517" s="47">
        <f t="shared" ca="1" si="136"/>
        <v>1</v>
      </c>
    </row>
    <row r="518" spans="1:23" x14ac:dyDescent="0.25">
      <c r="A518" s="52">
        <v>497</v>
      </c>
      <c r="B518" s="57">
        <f t="shared" ca="1" si="121"/>
        <v>2828</v>
      </c>
      <c r="C518" s="78">
        <f t="shared" ca="1" si="122"/>
        <v>469</v>
      </c>
      <c r="D518" s="79">
        <f t="shared" ca="1" si="123"/>
        <v>285</v>
      </c>
      <c r="E518" s="81">
        <f t="shared" ca="1" si="124"/>
        <v>115112</v>
      </c>
      <c r="G518" s="88">
        <f t="shared" ca="1" si="125"/>
        <v>1326332</v>
      </c>
      <c r="H518" s="78">
        <f t="shared" ca="1" si="126"/>
        <v>805980</v>
      </c>
      <c r="I518" s="78">
        <f t="shared" ca="1" si="127"/>
        <v>520352</v>
      </c>
      <c r="J518" s="78">
        <f t="shared" ca="1" si="128"/>
        <v>115112</v>
      </c>
      <c r="K518" s="78">
        <v>175000</v>
      </c>
      <c r="L518" s="78">
        <f t="shared" ca="1" si="129"/>
        <v>230240</v>
      </c>
      <c r="M518" s="78">
        <f t="shared" ca="1" si="130"/>
        <v>78281.600000000006</v>
      </c>
      <c r="N518" s="78">
        <f t="shared" ca="1" si="131"/>
        <v>151958.39999999999</v>
      </c>
      <c r="O518" s="81">
        <f t="shared" ca="1" si="132"/>
        <v>326958.40000000002</v>
      </c>
      <c r="Q518" s="78">
        <v>-700000</v>
      </c>
      <c r="R518" s="78">
        <f t="shared" ca="1" si="133"/>
        <v>326958.40000000002</v>
      </c>
      <c r="S518" s="78">
        <f t="shared" ca="1" si="134"/>
        <v>326958.40000000002</v>
      </c>
      <c r="T518" s="78">
        <f t="shared" ca="1" si="134"/>
        <v>326958.40000000002</v>
      </c>
      <c r="U518" s="78">
        <f t="shared" ca="1" si="134"/>
        <v>326958.40000000002</v>
      </c>
      <c r="V518" s="91">
        <f t="shared" ca="1" si="135"/>
        <v>293086.88261401479</v>
      </c>
      <c r="W518" s="47">
        <f t="shared" ca="1" si="136"/>
        <v>1</v>
      </c>
    </row>
    <row r="519" spans="1:23" x14ac:dyDescent="0.25">
      <c r="A519" s="52">
        <v>498</v>
      </c>
      <c r="B519" s="57">
        <f t="shared" ca="1" si="121"/>
        <v>3100</v>
      </c>
      <c r="C519" s="78">
        <f t="shared" ca="1" si="122"/>
        <v>419</v>
      </c>
      <c r="D519" s="79">
        <f t="shared" ca="1" si="123"/>
        <v>271</v>
      </c>
      <c r="E519" s="81">
        <f t="shared" ca="1" si="124"/>
        <v>93060</v>
      </c>
      <c r="G519" s="88">
        <f t="shared" ca="1" si="125"/>
        <v>1298900</v>
      </c>
      <c r="H519" s="78">
        <f t="shared" ca="1" si="126"/>
        <v>840100</v>
      </c>
      <c r="I519" s="78">
        <f t="shared" ca="1" si="127"/>
        <v>458800</v>
      </c>
      <c r="J519" s="78">
        <f t="shared" ca="1" si="128"/>
        <v>93060</v>
      </c>
      <c r="K519" s="78">
        <v>175000</v>
      </c>
      <c r="L519" s="78">
        <f t="shared" ca="1" si="129"/>
        <v>190740</v>
      </c>
      <c r="M519" s="78">
        <f t="shared" ca="1" si="130"/>
        <v>64851.600000000006</v>
      </c>
      <c r="N519" s="78">
        <f t="shared" ca="1" si="131"/>
        <v>125888.4</v>
      </c>
      <c r="O519" s="81">
        <f t="shared" ca="1" si="132"/>
        <v>300888.40000000002</v>
      </c>
      <c r="Q519" s="78">
        <v>-700000</v>
      </c>
      <c r="R519" s="78">
        <f t="shared" ca="1" si="133"/>
        <v>300888.40000000002</v>
      </c>
      <c r="S519" s="78">
        <f t="shared" ca="1" si="134"/>
        <v>300888.40000000002</v>
      </c>
      <c r="T519" s="78">
        <f t="shared" ca="1" si="134"/>
        <v>300888.40000000002</v>
      </c>
      <c r="U519" s="78">
        <f t="shared" ca="1" si="134"/>
        <v>300888.40000000002</v>
      </c>
      <c r="V519" s="91">
        <f t="shared" ca="1" si="135"/>
        <v>213903.18514746439</v>
      </c>
      <c r="W519" s="47">
        <f t="shared" ca="1" si="136"/>
        <v>1</v>
      </c>
    </row>
    <row r="520" spans="1:23" x14ac:dyDescent="0.25">
      <c r="A520" s="52">
        <v>499</v>
      </c>
      <c r="B520" s="57">
        <f t="shared" ca="1" si="121"/>
        <v>2289</v>
      </c>
      <c r="C520" s="78">
        <f t="shared" ca="1" si="122"/>
        <v>454</v>
      </c>
      <c r="D520" s="79">
        <f t="shared" ca="1" si="123"/>
        <v>285</v>
      </c>
      <c r="E520" s="81">
        <f t="shared" ca="1" si="124"/>
        <v>113601</v>
      </c>
      <c r="G520" s="88">
        <f t="shared" ca="1" si="125"/>
        <v>1039206</v>
      </c>
      <c r="H520" s="78">
        <f t="shared" ca="1" si="126"/>
        <v>652365</v>
      </c>
      <c r="I520" s="78">
        <f t="shared" ca="1" si="127"/>
        <v>386841</v>
      </c>
      <c r="J520" s="78">
        <f t="shared" ca="1" si="128"/>
        <v>113601</v>
      </c>
      <c r="K520" s="78">
        <v>175000</v>
      </c>
      <c r="L520" s="78">
        <f t="shared" ca="1" si="129"/>
        <v>98240</v>
      </c>
      <c r="M520" s="78">
        <f t="shared" ca="1" si="130"/>
        <v>33401.600000000006</v>
      </c>
      <c r="N520" s="78">
        <f t="shared" ca="1" si="131"/>
        <v>64838.399999999994</v>
      </c>
      <c r="O520" s="81">
        <f t="shared" ca="1" si="132"/>
        <v>239838.4</v>
      </c>
      <c r="Q520" s="78">
        <v>-700000</v>
      </c>
      <c r="R520" s="78">
        <f t="shared" ca="1" si="133"/>
        <v>239838.4</v>
      </c>
      <c r="S520" s="78">
        <f t="shared" ca="1" si="134"/>
        <v>239838.4</v>
      </c>
      <c r="T520" s="78">
        <f t="shared" ca="1" si="134"/>
        <v>239838.4</v>
      </c>
      <c r="U520" s="78">
        <f t="shared" ca="1" si="134"/>
        <v>239838.4</v>
      </c>
      <c r="V520" s="91">
        <f t="shared" ca="1" si="135"/>
        <v>28473.007535922457</v>
      </c>
      <c r="W520" s="47">
        <f t="shared" ca="1" si="136"/>
        <v>1</v>
      </c>
    </row>
    <row r="521" spans="1:23" x14ac:dyDescent="0.25">
      <c r="A521" s="52">
        <v>500</v>
      </c>
      <c r="B521" s="57">
        <f t="shared" ca="1" si="121"/>
        <v>2715</v>
      </c>
      <c r="C521" s="78">
        <f t="shared" ca="1" si="122"/>
        <v>458</v>
      </c>
      <c r="D521" s="79">
        <f t="shared" ca="1" si="123"/>
        <v>287</v>
      </c>
      <c r="E521" s="81">
        <f t="shared" ca="1" si="124"/>
        <v>110847</v>
      </c>
      <c r="G521" s="88">
        <f t="shared" ca="1" si="125"/>
        <v>1243470</v>
      </c>
      <c r="H521" s="78">
        <f t="shared" ca="1" si="126"/>
        <v>779205</v>
      </c>
      <c r="I521" s="78">
        <f t="shared" ca="1" si="127"/>
        <v>464265</v>
      </c>
      <c r="J521" s="78">
        <f t="shared" ca="1" si="128"/>
        <v>110847</v>
      </c>
      <c r="K521" s="78">
        <v>175000</v>
      </c>
      <c r="L521" s="78">
        <f t="shared" ca="1" si="129"/>
        <v>178418</v>
      </c>
      <c r="M521" s="78">
        <f t="shared" ca="1" si="130"/>
        <v>60662.12</v>
      </c>
      <c r="N521" s="78">
        <f t="shared" ca="1" si="131"/>
        <v>117755.88</v>
      </c>
      <c r="O521" s="81">
        <f t="shared" ca="1" si="132"/>
        <v>292755.88</v>
      </c>
      <c r="Q521" s="78">
        <v>-700000</v>
      </c>
      <c r="R521" s="78">
        <f t="shared" ca="1" si="133"/>
        <v>292755.88</v>
      </c>
      <c r="S521" s="78">
        <f t="shared" ca="1" si="134"/>
        <v>292755.88</v>
      </c>
      <c r="T521" s="78">
        <f t="shared" ca="1" si="134"/>
        <v>292755.88</v>
      </c>
      <c r="U521" s="78">
        <f t="shared" ca="1" si="134"/>
        <v>292755.88</v>
      </c>
      <c r="V521" s="91">
        <f t="shared" ca="1" si="135"/>
        <v>189201.88083903817</v>
      </c>
      <c r="W521" s="47">
        <f t="shared" ca="1" si="136"/>
        <v>1</v>
      </c>
    </row>
    <row r="522" spans="1:23" x14ac:dyDescent="0.25">
      <c r="A522" s="52">
        <v>501</v>
      </c>
      <c r="B522" s="57">
        <f t="shared" ca="1" si="121"/>
        <v>3157</v>
      </c>
      <c r="C522" s="78">
        <f t="shared" ca="1" si="122"/>
        <v>444</v>
      </c>
      <c r="D522" s="79">
        <f t="shared" ca="1" si="123"/>
        <v>293</v>
      </c>
      <c r="E522" s="81">
        <f t="shared" ca="1" si="124"/>
        <v>107059</v>
      </c>
      <c r="G522" s="88">
        <f t="shared" ca="1" si="125"/>
        <v>1401708</v>
      </c>
      <c r="H522" s="78">
        <f t="shared" ca="1" si="126"/>
        <v>925001</v>
      </c>
      <c r="I522" s="78">
        <f t="shared" ca="1" si="127"/>
        <v>476707</v>
      </c>
      <c r="J522" s="78">
        <f t="shared" ca="1" si="128"/>
        <v>107059</v>
      </c>
      <c r="K522" s="78">
        <v>175000</v>
      </c>
      <c r="L522" s="78">
        <f t="shared" ca="1" si="129"/>
        <v>194648</v>
      </c>
      <c r="M522" s="78">
        <f t="shared" ca="1" si="130"/>
        <v>66180.320000000007</v>
      </c>
      <c r="N522" s="78">
        <f t="shared" ca="1" si="131"/>
        <v>128467.68</v>
      </c>
      <c r="O522" s="81">
        <f t="shared" ca="1" si="132"/>
        <v>303467.68</v>
      </c>
      <c r="Q522" s="78">
        <v>-700000</v>
      </c>
      <c r="R522" s="78">
        <f t="shared" ca="1" si="133"/>
        <v>303467.68</v>
      </c>
      <c r="S522" s="78">
        <f t="shared" ca="1" si="134"/>
        <v>303467.68</v>
      </c>
      <c r="T522" s="78">
        <f t="shared" ca="1" si="134"/>
        <v>303467.68</v>
      </c>
      <c r="U522" s="78">
        <f t="shared" ca="1" si="134"/>
        <v>303467.68</v>
      </c>
      <c r="V522" s="91">
        <f t="shared" ca="1" si="135"/>
        <v>221737.35957023094</v>
      </c>
      <c r="W522" s="47">
        <f t="shared" ca="1" si="136"/>
        <v>1</v>
      </c>
    </row>
    <row r="523" spans="1:23" x14ac:dyDescent="0.25">
      <c r="A523" s="52">
        <v>502</v>
      </c>
      <c r="B523" s="57">
        <f t="shared" ca="1" si="121"/>
        <v>2554</v>
      </c>
      <c r="C523" s="78">
        <f t="shared" ca="1" si="122"/>
        <v>425</v>
      </c>
      <c r="D523" s="79">
        <f t="shared" ca="1" si="123"/>
        <v>282</v>
      </c>
      <c r="E523" s="81">
        <f t="shared" ca="1" si="124"/>
        <v>101324</v>
      </c>
      <c r="G523" s="88">
        <f t="shared" ca="1" si="125"/>
        <v>1085450</v>
      </c>
      <c r="H523" s="78">
        <f t="shared" ca="1" si="126"/>
        <v>720228</v>
      </c>
      <c r="I523" s="78">
        <f t="shared" ca="1" si="127"/>
        <v>365222</v>
      </c>
      <c r="J523" s="78">
        <f t="shared" ca="1" si="128"/>
        <v>101324</v>
      </c>
      <c r="K523" s="78">
        <v>175000</v>
      </c>
      <c r="L523" s="78">
        <f t="shared" ca="1" si="129"/>
        <v>88898</v>
      </c>
      <c r="M523" s="78">
        <f t="shared" ca="1" si="130"/>
        <v>30225.320000000003</v>
      </c>
      <c r="N523" s="78">
        <f t="shared" ca="1" si="131"/>
        <v>58672.679999999993</v>
      </c>
      <c r="O523" s="81">
        <f t="shared" ca="1" si="132"/>
        <v>233672.68</v>
      </c>
      <c r="Q523" s="78">
        <v>-700000</v>
      </c>
      <c r="R523" s="78">
        <f t="shared" ca="1" si="133"/>
        <v>233672.68</v>
      </c>
      <c r="S523" s="78">
        <f t="shared" ca="1" si="134"/>
        <v>233672.68</v>
      </c>
      <c r="T523" s="78">
        <f t="shared" ca="1" si="134"/>
        <v>233672.68</v>
      </c>
      <c r="U523" s="78">
        <f t="shared" ca="1" si="134"/>
        <v>233672.68</v>
      </c>
      <c r="V523" s="91">
        <f t="shared" ca="1" si="135"/>
        <v>9745.5619224410038</v>
      </c>
      <c r="W523" s="47">
        <f t="shared" ca="1" si="136"/>
        <v>1</v>
      </c>
    </row>
    <row r="524" spans="1:23" x14ac:dyDescent="0.25">
      <c r="A524" s="52">
        <v>503</v>
      </c>
      <c r="B524" s="57">
        <f t="shared" ca="1" si="121"/>
        <v>2689</v>
      </c>
      <c r="C524" s="78">
        <f t="shared" ca="1" si="122"/>
        <v>412</v>
      </c>
      <c r="D524" s="79">
        <f t="shared" ca="1" si="123"/>
        <v>295</v>
      </c>
      <c r="E524" s="81">
        <f t="shared" ca="1" si="124"/>
        <v>117272</v>
      </c>
      <c r="G524" s="88">
        <f t="shared" ca="1" si="125"/>
        <v>1107868</v>
      </c>
      <c r="H524" s="78">
        <f t="shared" ca="1" si="126"/>
        <v>793255</v>
      </c>
      <c r="I524" s="78">
        <f t="shared" ca="1" si="127"/>
        <v>314613</v>
      </c>
      <c r="J524" s="78">
        <f t="shared" ca="1" si="128"/>
        <v>117272</v>
      </c>
      <c r="K524" s="78">
        <v>175000</v>
      </c>
      <c r="L524" s="78">
        <f t="shared" ca="1" si="129"/>
        <v>22341</v>
      </c>
      <c r="M524" s="78">
        <f t="shared" ca="1" si="130"/>
        <v>7595.9400000000005</v>
      </c>
      <c r="N524" s="78">
        <f t="shared" ca="1" si="131"/>
        <v>14745.06</v>
      </c>
      <c r="O524" s="81">
        <f t="shared" ca="1" si="132"/>
        <v>189745.06</v>
      </c>
      <c r="Q524" s="78">
        <v>-700000</v>
      </c>
      <c r="R524" s="78">
        <f t="shared" ca="1" si="133"/>
        <v>189745.06</v>
      </c>
      <c r="S524" s="78">
        <f t="shared" ca="1" si="134"/>
        <v>189745.06</v>
      </c>
      <c r="T524" s="78">
        <f t="shared" ca="1" si="134"/>
        <v>189745.06</v>
      </c>
      <c r="U524" s="78">
        <f t="shared" ca="1" si="134"/>
        <v>189745.06</v>
      </c>
      <c r="V524" s="91">
        <f t="shared" ca="1" si="135"/>
        <v>-123677.965983412</v>
      </c>
      <c r="W524" s="47">
        <f t="shared" ca="1" si="136"/>
        <v>0</v>
      </c>
    </row>
    <row r="525" spans="1:23" x14ac:dyDescent="0.25">
      <c r="A525" s="52">
        <v>504</v>
      </c>
      <c r="B525" s="57">
        <f t="shared" ca="1" si="121"/>
        <v>3033</v>
      </c>
      <c r="C525" s="78">
        <f t="shared" ca="1" si="122"/>
        <v>450</v>
      </c>
      <c r="D525" s="79">
        <f t="shared" ca="1" si="123"/>
        <v>274</v>
      </c>
      <c r="E525" s="81">
        <f t="shared" ca="1" si="124"/>
        <v>113428</v>
      </c>
      <c r="G525" s="88">
        <f t="shared" ca="1" si="125"/>
        <v>1364850</v>
      </c>
      <c r="H525" s="78">
        <f t="shared" ca="1" si="126"/>
        <v>831042</v>
      </c>
      <c r="I525" s="78">
        <f t="shared" ca="1" si="127"/>
        <v>533808</v>
      </c>
      <c r="J525" s="78">
        <f t="shared" ca="1" si="128"/>
        <v>113428</v>
      </c>
      <c r="K525" s="78">
        <v>175000</v>
      </c>
      <c r="L525" s="78">
        <f t="shared" ca="1" si="129"/>
        <v>245380</v>
      </c>
      <c r="M525" s="78">
        <f t="shared" ca="1" si="130"/>
        <v>83429.200000000012</v>
      </c>
      <c r="N525" s="78">
        <f t="shared" ca="1" si="131"/>
        <v>161950.79999999999</v>
      </c>
      <c r="O525" s="81">
        <f t="shared" ca="1" si="132"/>
        <v>336950.8</v>
      </c>
      <c r="Q525" s="78">
        <v>-700000</v>
      </c>
      <c r="R525" s="78">
        <f t="shared" ca="1" si="133"/>
        <v>336950.8</v>
      </c>
      <c r="S525" s="78">
        <f t="shared" ca="1" si="134"/>
        <v>336950.8</v>
      </c>
      <c r="T525" s="78">
        <f t="shared" ca="1" si="134"/>
        <v>336950.8</v>
      </c>
      <c r="U525" s="78">
        <f t="shared" ca="1" si="134"/>
        <v>336950.8</v>
      </c>
      <c r="V525" s="91">
        <f t="shared" ca="1" si="135"/>
        <v>323437.29222524446</v>
      </c>
      <c r="W525" s="47">
        <f t="shared" ca="1" si="136"/>
        <v>1</v>
      </c>
    </row>
    <row r="526" spans="1:23" x14ac:dyDescent="0.25">
      <c r="A526" s="52">
        <v>505</v>
      </c>
      <c r="B526" s="57">
        <f t="shared" ca="1" si="121"/>
        <v>2451</v>
      </c>
      <c r="C526" s="78">
        <f t="shared" ca="1" si="122"/>
        <v>445</v>
      </c>
      <c r="D526" s="79">
        <f t="shared" ca="1" si="123"/>
        <v>296</v>
      </c>
      <c r="E526" s="81">
        <f t="shared" ca="1" si="124"/>
        <v>110139</v>
      </c>
      <c r="G526" s="88">
        <f t="shared" ca="1" si="125"/>
        <v>1090695</v>
      </c>
      <c r="H526" s="78">
        <f t="shared" ca="1" si="126"/>
        <v>725496</v>
      </c>
      <c r="I526" s="78">
        <f t="shared" ca="1" si="127"/>
        <v>365199</v>
      </c>
      <c r="J526" s="78">
        <f t="shared" ca="1" si="128"/>
        <v>110139</v>
      </c>
      <c r="K526" s="78">
        <v>175000</v>
      </c>
      <c r="L526" s="78">
        <f t="shared" ca="1" si="129"/>
        <v>80060</v>
      </c>
      <c r="M526" s="78">
        <f t="shared" ca="1" si="130"/>
        <v>27220.400000000001</v>
      </c>
      <c r="N526" s="78">
        <f t="shared" ca="1" si="131"/>
        <v>52839.6</v>
      </c>
      <c r="O526" s="81">
        <f t="shared" ca="1" si="132"/>
        <v>227839.6</v>
      </c>
      <c r="Q526" s="78">
        <v>-700000</v>
      </c>
      <c r="R526" s="78">
        <f t="shared" ca="1" si="133"/>
        <v>227839.6</v>
      </c>
      <c r="S526" s="78">
        <f t="shared" ca="1" si="134"/>
        <v>227839.6</v>
      </c>
      <c r="T526" s="78">
        <f t="shared" ca="1" si="134"/>
        <v>227839.6</v>
      </c>
      <c r="U526" s="78">
        <f t="shared" ca="1" si="134"/>
        <v>227839.6</v>
      </c>
      <c r="V526" s="91">
        <f t="shared" ca="1" si="135"/>
        <v>-7971.539804378408</v>
      </c>
      <c r="W526" s="47">
        <f t="shared" ca="1" si="136"/>
        <v>0</v>
      </c>
    </row>
    <row r="527" spans="1:23" x14ac:dyDescent="0.25">
      <c r="A527" s="52">
        <v>506</v>
      </c>
      <c r="B527" s="57">
        <f t="shared" ca="1" si="121"/>
        <v>2286</v>
      </c>
      <c r="C527" s="78">
        <f t="shared" ca="1" si="122"/>
        <v>414</v>
      </c>
      <c r="D527" s="79">
        <f t="shared" ca="1" si="123"/>
        <v>293</v>
      </c>
      <c r="E527" s="81">
        <f t="shared" ca="1" si="124"/>
        <v>108001</v>
      </c>
      <c r="G527" s="88">
        <f t="shared" ca="1" si="125"/>
        <v>946404</v>
      </c>
      <c r="H527" s="78">
        <f t="shared" ca="1" si="126"/>
        <v>669798</v>
      </c>
      <c r="I527" s="78">
        <f t="shared" ca="1" si="127"/>
        <v>276606</v>
      </c>
      <c r="J527" s="78">
        <f t="shared" ca="1" si="128"/>
        <v>108001</v>
      </c>
      <c r="K527" s="78">
        <v>175000</v>
      </c>
      <c r="L527" s="78">
        <f t="shared" ca="1" si="129"/>
        <v>-6395</v>
      </c>
      <c r="M527" s="78">
        <f t="shared" ca="1" si="130"/>
        <v>-2174.3000000000002</v>
      </c>
      <c r="N527" s="78">
        <f t="shared" ca="1" si="131"/>
        <v>-4220.7</v>
      </c>
      <c r="O527" s="81">
        <f t="shared" ca="1" si="132"/>
        <v>170779.3</v>
      </c>
      <c r="Q527" s="78">
        <v>-700000</v>
      </c>
      <c r="R527" s="78">
        <f t="shared" ca="1" si="133"/>
        <v>170779.3</v>
      </c>
      <c r="S527" s="78">
        <f t="shared" ca="1" si="134"/>
        <v>170779.3</v>
      </c>
      <c r="T527" s="78">
        <f t="shared" ca="1" si="134"/>
        <v>170779.3</v>
      </c>
      <c r="U527" s="78">
        <f t="shared" ca="1" si="134"/>
        <v>170779.3</v>
      </c>
      <c r="V527" s="91">
        <f t="shared" ca="1" si="135"/>
        <v>-181283.60472768516</v>
      </c>
      <c r="W527" s="47">
        <f t="shared" ca="1" si="136"/>
        <v>0</v>
      </c>
    </row>
    <row r="528" spans="1:23" x14ac:dyDescent="0.25">
      <c r="A528" s="52">
        <v>507</v>
      </c>
      <c r="B528" s="57">
        <f t="shared" ca="1" si="121"/>
        <v>2934</v>
      </c>
      <c r="C528" s="78">
        <f t="shared" ca="1" si="122"/>
        <v>416</v>
      </c>
      <c r="D528" s="79">
        <f t="shared" ca="1" si="123"/>
        <v>295</v>
      </c>
      <c r="E528" s="81">
        <f t="shared" ca="1" si="124"/>
        <v>99292</v>
      </c>
      <c r="G528" s="88">
        <f t="shared" ca="1" si="125"/>
        <v>1220544</v>
      </c>
      <c r="H528" s="78">
        <f t="shared" ca="1" si="126"/>
        <v>865530</v>
      </c>
      <c r="I528" s="78">
        <f t="shared" ca="1" si="127"/>
        <v>355014</v>
      </c>
      <c r="J528" s="78">
        <f t="shared" ca="1" si="128"/>
        <v>99292</v>
      </c>
      <c r="K528" s="78">
        <v>175000</v>
      </c>
      <c r="L528" s="78">
        <f t="shared" ca="1" si="129"/>
        <v>80722</v>
      </c>
      <c r="M528" s="78">
        <f t="shared" ca="1" si="130"/>
        <v>27445.480000000003</v>
      </c>
      <c r="N528" s="78">
        <f t="shared" ca="1" si="131"/>
        <v>53276.52</v>
      </c>
      <c r="O528" s="81">
        <f t="shared" ca="1" si="132"/>
        <v>228276.52</v>
      </c>
      <c r="Q528" s="78">
        <v>-700000</v>
      </c>
      <c r="R528" s="78">
        <f t="shared" ca="1" si="133"/>
        <v>228276.52</v>
      </c>
      <c r="S528" s="78">
        <f t="shared" ca="1" si="134"/>
        <v>228276.52</v>
      </c>
      <c r="T528" s="78">
        <f t="shared" ca="1" si="134"/>
        <v>228276.52</v>
      </c>
      <c r="U528" s="78">
        <f t="shared" ca="1" si="134"/>
        <v>228276.52</v>
      </c>
      <c r="V528" s="91">
        <f t="shared" ca="1" si="135"/>
        <v>-6644.4611278505763</v>
      </c>
      <c r="W528" s="47">
        <f t="shared" ca="1" si="136"/>
        <v>0</v>
      </c>
    </row>
    <row r="529" spans="1:23" x14ac:dyDescent="0.25">
      <c r="A529" s="52">
        <v>508</v>
      </c>
      <c r="B529" s="57">
        <f t="shared" ca="1" si="121"/>
        <v>3096</v>
      </c>
      <c r="C529" s="78">
        <f t="shared" ca="1" si="122"/>
        <v>469</v>
      </c>
      <c r="D529" s="79">
        <f t="shared" ca="1" si="123"/>
        <v>300</v>
      </c>
      <c r="E529" s="81">
        <f t="shared" ca="1" si="124"/>
        <v>90777</v>
      </c>
      <c r="G529" s="88">
        <f t="shared" ca="1" si="125"/>
        <v>1452024</v>
      </c>
      <c r="H529" s="78">
        <f t="shared" ca="1" si="126"/>
        <v>928800</v>
      </c>
      <c r="I529" s="78">
        <f t="shared" ca="1" si="127"/>
        <v>523224</v>
      </c>
      <c r="J529" s="78">
        <f t="shared" ca="1" si="128"/>
        <v>90777</v>
      </c>
      <c r="K529" s="78">
        <v>175000</v>
      </c>
      <c r="L529" s="78">
        <f t="shared" ca="1" si="129"/>
        <v>257447</v>
      </c>
      <c r="M529" s="78">
        <f t="shared" ca="1" si="130"/>
        <v>87531.98000000001</v>
      </c>
      <c r="N529" s="78">
        <f t="shared" ca="1" si="131"/>
        <v>169915.02</v>
      </c>
      <c r="O529" s="81">
        <f t="shared" ca="1" si="132"/>
        <v>344915.02</v>
      </c>
      <c r="Q529" s="78">
        <v>-700000</v>
      </c>
      <c r="R529" s="78">
        <f t="shared" ca="1" si="133"/>
        <v>344915.02</v>
      </c>
      <c r="S529" s="78">
        <f t="shared" ca="1" si="134"/>
        <v>344915.02</v>
      </c>
      <c r="T529" s="78">
        <f t="shared" ca="1" si="134"/>
        <v>344915.02</v>
      </c>
      <c r="U529" s="78">
        <f t="shared" ca="1" si="134"/>
        <v>344915.02</v>
      </c>
      <c r="V529" s="91">
        <f t="shared" ca="1" si="135"/>
        <v>347627.41063863353</v>
      </c>
      <c r="W529" s="47">
        <f t="shared" ca="1" si="136"/>
        <v>1</v>
      </c>
    </row>
    <row r="530" spans="1:23" x14ac:dyDescent="0.25">
      <c r="A530" s="52">
        <v>509</v>
      </c>
      <c r="B530" s="57">
        <f t="shared" ca="1" si="121"/>
        <v>2727</v>
      </c>
      <c r="C530" s="78">
        <f t="shared" ca="1" si="122"/>
        <v>437</v>
      </c>
      <c r="D530" s="79">
        <f t="shared" ca="1" si="123"/>
        <v>282</v>
      </c>
      <c r="E530" s="81">
        <f t="shared" ca="1" si="124"/>
        <v>106064</v>
      </c>
      <c r="G530" s="88">
        <f t="shared" ca="1" si="125"/>
        <v>1191699</v>
      </c>
      <c r="H530" s="78">
        <f t="shared" ca="1" si="126"/>
        <v>769014</v>
      </c>
      <c r="I530" s="78">
        <f t="shared" ca="1" si="127"/>
        <v>422685</v>
      </c>
      <c r="J530" s="78">
        <f t="shared" ca="1" si="128"/>
        <v>106064</v>
      </c>
      <c r="K530" s="78">
        <v>175000</v>
      </c>
      <c r="L530" s="78">
        <f t="shared" ca="1" si="129"/>
        <v>141621</v>
      </c>
      <c r="M530" s="78">
        <f t="shared" ca="1" si="130"/>
        <v>48151.140000000007</v>
      </c>
      <c r="N530" s="78">
        <f t="shared" ca="1" si="131"/>
        <v>93469.859999999986</v>
      </c>
      <c r="O530" s="81">
        <f t="shared" ca="1" si="132"/>
        <v>268469.86</v>
      </c>
      <c r="Q530" s="78">
        <v>-700000</v>
      </c>
      <c r="R530" s="78">
        <f t="shared" ca="1" si="133"/>
        <v>268469.86</v>
      </c>
      <c r="S530" s="78">
        <f t="shared" ca="1" si="134"/>
        <v>268469.86</v>
      </c>
      <c r="T530" s="78">
        <f t="shared" ca="1" si="134"/>
        <v>268469.86</v>
      </c>
      <c r="U530" s="78">
        <f t="shared" ca="1" si="134"/>
        <v>268469.86</v>
      </c>
      <c r="V530" s="91">
        <f t="shared" ca="1" si="135"/>
        <v>115436.75385988248</v>
      </c>
      <c r="W530" s="47">
        <f t="shared" ca="1" si="136"/>
        <v>1</v>
      </c>
    </row>
    <row r="531" spans="1:23" x14ac:dyDescent="0.25">
      <c r="A531" s="52">
        <v>510</v>
      </c>
      <c r="B531" s="57">
        <f t="shared" ca="1" si="121"/>
        <v>2345</v>
      </c>
      <c r="C531" s="78">
        <f t="shared" ca="1" si="122"/>
        <v>433</v>
      </c>
      <c r="D531" s="79">
        <f t="shared" ca="1" si="123"/>
        <v>273</v>
      </c>
      <c r="E531" s="81">
        <f t="shared" ca="1" si="124"/>
        <v>116151</v>
      </c>
      <c r="G531" s="88">
        <f t="shared" ca="1" si="125"/>
        <v>1015385</v>
      </c>
      <c r="H531" s="78">
        <f t="shared" ca="1" si="126"/>
        <v>640185</v>
      </c>
      <c r="I531" s="78">
        <f t="shared" ca="1" si="127"/>
        <v>375200</v>
      </c>
      <c r="J531" s="78">
        <f t="shared" ca="1" si="128"/>
        <v>116151</v>
      </c>
      <c r="K531" s="78">
        <v>175000</v>
      </c>
      <c r="L531" s="78">
        <f t="shared" ca="1" si="129"/>
        <v>84049</v>
      </c>
      <c r="M531" s="78">
        <f t="shared" ca="1" si="130"/>
        <v>28576.660000000003</v>
      </c>
      <c r="N531" s="78">
        <f t="shared" ca="1" si="131"/>
        <v>55472.34</v>
      </c>
      <c r="O531" s="81">
        <f t="shared" ca="1" si="132"/>
        <v>230472.34</v>
      </c>
      <c r="Q531" s="78">
        <v>-700000</v>
      </c>
      <c r="R531" s="78">
        <f t="shared" ca="1" si="133"/>
        <v>230472.34</v>
      </c>
      <c r="S531" s="78">
        <f t="shared" ca="1" si="134"/>
        <v>230472.34</v>
      </c>
      <c r="T531" s="78">
        <f t="shared" ca="1" si="134"/>
        <v>230472.34</v>
      </c>
      <c r="U531" s="78">
        <f t="shared" ca="1" si="134"/>
        <v>230472.34</v>
      </c>
      <c r="V531" s="91">
        <f t="shared" ca="1" si="135"/>
        <v>25.011314458679408</v>
      </c>
      <c r="W531" s="47">
        <f t="shared" ca="1" si="136"/>
        <v>1</v>
      </c>
    </row>
    <row r="532" spans="1:23" x14ac:dyDescent="0.25">
      <c r="A532" s="52">
        <v>511</v>
      </c>
      <c r="B532" s="57">
        <f t="shared" ca="1" si="121"/>
        <v>3072</v>
      </c>
      <c r="C532" s="78">
        <f t="shared" ca="1" si="122"/>
        <v>455</v>
      </c>
      <c r="D532" s="79">
        <f t="shared" ca="1" si="123"/>
        <v>286</v>
      </c>
      <c r="E532" s="81">
        <f t="shared" ca="1" si="124"/>
        <v>110159</v>
      </c>
      <c r="G532" s="88">
        <f t="shared" ca="1" si="125"/>
        <v>1397760</v>
      </c>
      <c r="H532" s="78">
        <f t="shared" ca="1" si="126"/>
        <v>878592</v>
      </c>
      <c r="I532" s="78">
        <f t="shared" ca="1" si="127"/>
        <v>519168</v>
      </c>
      <c r="J532" s="78">
        <f t="shared" ca="1" si="128"/>
        <v>110159</v>
      </c>
      <c r="K532" s="78">
        <v>175000</v>
      </c>
      <c r="L532" s="78">
        <f t="shared" ca="1" si="129"/>
        <v>234009</v>
      </c>
      <c r="M532" s="78">
        <f t="shared" ca="1" si="130"/>
        <v>79563.060000000012</v>
      </c>
      <c r="N532" s="78">
        <f t="shared" ca="1" si="131"/>
        <v>154445.94</v>
      </c>
      <c r="O532" s="81">
        <f t="shared" ca="1" si="132"/>
        <v>329445.94</v>
      </c>
      <c r="Q532" s="78">
        <v>-700000</v>
      </c>
      <c r="R532" s="78">
        <f t="shared" ca="1" si="133"/>
        <v>329445.94</v>
      </c>
      <c r="S532" s="78">
        <f t="shared" ca="1" si="134"/>
        <v>329445.94</v>
      </c>
      <c r="T532" s="78">
        <f t="shared" ca="1" si="134"/>
        <v>329445.94</v>
      </c>
      <c r="U532" s="78">
        <f t="shared" ca="1" si="134"/>
        <v>329445.94</v>
      </c>
      <c r="V532" s="91">
        <f t="shared" ca="1" si="135"/>
        <v>300642.41060772177</v>
      </c>
      <c r="W532" s="47">
        <f t="shared" ca="1" si="136"/>
        <v>1</v>
      </c>
    </row>
    <row r="533" spans="1:23" x14ac:dyDescent="0.25">
      <c r="A533" s="52">
        <v>512</v>
      </c>
      <c r="B533" s="57">
        <f t="shared" ca="1" si="121"/>
        <v>2842</v>
      </c>
      <c r="C533" s="78">
        <f t="shared" ca="1" si="122"/>
        <v>410</v>
      </c>
      <c r="D533" s="79">
        <f t="shared" ca="1" si="123"/>
        <v>280</v>
      </c>
      <c r="E533" s="81">
        <f t="shared" ca="1" si="124"/>
        <v>94028</v>
      </c>
      <c r="G533" s="88">
        <f t="shared" ca="1" si="125"/>
        <v>1165220</v>
      </c>
      <c r="H533" s="78">
        <f t="shared" ca="1" si="126"/>
        <v>795760</v>
      </c>
      <c r="I533" s="78">
        <f t="shared" ca="1" si="127"/>
        <v>369460</v>
      </c>
      <c r="J533" s="78">
        <f t="shared" ca="1" si="128"/>
        <v>94028</v>
      </c>
      <c r="K533" s="78">
        <v>175000</v>
      </c>
      <c r="L533" s="78">
        <f t="shared" ca="1" si="129"/>
        <v>100432</v>
      </c>
      <c r="M533" s="78">
        <f t="shared" ca="1" si="130"/>
        <v>34146.880000000005</v>
      </c>
      <c r="N533" s="78">
        <f t="shared" ca="1" si="131"/>
        <v>66285.119999999995</v>
      </c>
      <c r="O533" s="81">
        <f t="shared" ca="1" si="132"/>
        <v>241285.12</v>
      </c>
      <c r="Q533" s="78">
        <v>-700000</v>
      </c>
      <c r="R533" s="78">
        <f t="shared" ca="1" si="133"/>
        <v>241285.12</v>
      </c>
      <c r="S533" s="78">
        <f t="shared" ca="1" si="134"/>
        <v>241285.12</v>
      </c>
      <c r="T533" s="78">
        <f t="shared" ca="1" si="134"/>
        <v>241285.12</v>
      </c>
      <c r="U533" s="78">
        <f t="shared" ca="1" si="134"/>
        <v>241285.12</v>
      </c>
      <c r="V533" s="91">
        <f t="shared" ca="1" si="135"/>
        <v>32867.201582673704</v>
      </c>
      <c r="W533" s="47">
        <f t="shared" ca="1" si="136"/>
        <v>1</v>
      </c>
    </row>
    <row r="534" spans="1:23" x14ac:dyDescent="0.25">
      <c r="A534" s="52">
        <v>513</v>
      </c>
      <c r="B534" s="57">
        <f t="shared" ca="1" si="121"/>
        <v>2476</v>
      </c>
      <c r="C534" s="78">
        <f t="shared" ca="1" si="122"/>
        <v>414</v>
      </c>
      <c r="D534" s="79">
        <f t="shared" ca="1" si="123"/>
        <v>290</v>
      </c>
      <c r="E534" s="81">
        <f t="shared" ca="1" si="124"/>
        <v>107115</v>
      </c>
      <c r="G534" s="88">
        <f t="shared" ca="1" si="125"/>
        <v>1025064</v>
      </c>
      <c r="H534" s="78">
        <f t="shared" ca="1" si="126"/>
        <v>718040</v>
      </c>
      <c r="I534" s="78">
        <f t="shared" ca="1" si="127"/>
        <v>307024</v>
      </c>
      <c r="J534" s="78">
        <f t="shared" ca="1" si="128"/>
        <v>107115</v>
      </c>
      <c r="K534" s="78">
        <v>175000</v>
      </c>
      <c r="L534" s="78">
        <f t="shared" ca="1" si="129"/>
        <v>24909</v>
      </c>
      <c r="M534" s="78">
        <f t="shared" ca="1" si="130"/>
        <v>8469.0600000000013</v>
      </c>
      <c r="N534" s="78">
        <f t="shared" ca="1" si="131"/>
        <v>16439.939999999999</v>
      </c>
      <c r="O534" s="81">
        <f t="shared" ca="1" si="132"/>
        <v>191439.94</v>
      </c>
      <c r="Q534" s="78">
        <v>-700000</v>
      </c>
      <c r="R534" s="78">
        <f t="shared" ca="1" si="133"/>
        <v>191439.94</v>
      </c>
      <c r="S534" s="78">
        <f t="shared" ca="1" si="134"/>
        <v>191439.94</v>
      </c>
      <c r="T534" s="78">
        <f t="shared" ca="1" si="134"/>
        <v>191439.94</v>
      </c>
      <c r="U534" s="78">
        <f t="shared" ca="1" si="134"/>
        <v>191439.94</v>
      </c>
      <c r="V534" s="91">
        <f t="shared" ca="1" si="135"/>
        <v>-118530.0233228018</v>
      </c>
      <c r="W534" s="47">
        <f t="shared" ca="1" si="136"/>
        <v>0</v>
      </c>
    </row>
    <row r="535" spans="1:23" x14ac:dyDescent="0.25">
      <c r="A535" s="52">
        <v>514</v>
      </c>
      <c r="B535" s="57">
        <f t="shared" ref="B535:B598" ca="1" si="137">RANDBETWEEN(2200,3200)</f>
        <v>2792</v>
      </c>
      <c r="C535" s="78">
        <f t="shared" ref="C535:C598" ca="1" si="138">RANDBETWEEN(410,470)</f>
        <v>465</v>
      </c>
      <c r="D535" s="79">
        <f t="shared" ref="D535:D598" ca="1" si="139">RANDBETWEEN(270,300)</f>
        <v>282</v>
      </c>
      <c r="E535" s="81">
        <f t="shared" ref="E535:E598" ca="1" si="140">RANDBETWEEN(90000,120000)</f>
        <v>96793</v>
      </c>
      <c r="G535" s="88">
        <f t="shared" ref="G535:G598" ca="1" si="141">B535*C535</f>
        <v>1298280</v>
      </c>
      <c r="H535" s="78">
        <f t="shared" ref="H535:H598" ca="1" si="142">B535*D535</f>
        <v>787344</v>
      </c>
      <c r="I535" s="78">
        <f t="shared" ref="I535:I598" ca="1" si="143">G535-H535</f>
        <v>510936</v>
      </c>
      <c r="J535" s="78">
        <f t="shared" ref="J535:J598" ca="1" si="144">E535</f>
        <v>96793</v>
      </c>
      <c r="K535" s="78">
        <v>175000</v>
      </c>
      <c r="L535" s="78">
        <f t="shared" ref="L535:L598" ca="1" si="145">I535-J535-K535</f>
        <v>239143</v>
      </c>
      <c r="M535" s="78">
        <f t="shared" ref="M535:M598" ca="1" si="146">L535*0.34</f>
        <v>81308.62000000001</v>
      </c>
      <c r="N535" s="78">
        <f t="shared" ref="N535:N598" ca="1" si="147">L535-M535</f>
        <v>157834.38</v>
      </c>
      <c r="O535" s="81">
        <f t="shared" ref="O535:O598" ca="1" si="148">N535+K535</f>
        <v>332834.38</v>
      </c>
      <c r="Q535" s="78">
        <v>-700000</v>
      </c>
      <c r="R535" s="78">
        <f t="shared" ref="R535:R598" ca="1" si="149">O535</f>
        <v>332834.38</v>
      </c>
      <c r="S535" s="78">
        <f t="shared" ref="S535:U598" ca="1" si="150">R535</f>
        <v>332834.38</v>
      </c>
      <c r="T535" s="78">
        <f t="shared" ca="1" si="150"/>
        <v>332834.38</v>
      </c>
      <c r="U535" s="78">
        <f t="shared" ca="1" si="150"/>
        <v>332834.38</v>
      </c>
      <c r="V535" s="91">
        <f t="shared" ref="V535:V598" ca="1" si="151">Q535+NPV(0.12,R535:U535)</f>
        <v>310934.28662780451</v>
      </c>
      <c r="W535" s="47">
        <f t="shared" ref="W535:W598" ca="1" si="152">IF(V535&gt;=0,1,0)</f>
        <v>1</v>
      </c>
    </row>
    <row r="536" spans="1:23" x14ac:dyDescent="0.25">
      <c r="A536" s="52">
        <v>515</v>
      </c>
      <c r="B536" s="57">
        <f t="shared" ca="1" si="137"/>
        <v>2509</v>
      </c>
      <c r="C536" s="78">
        <f t="shared" ca="1" si="138"/>
        <v>410</v>
      </c>
      <c r="D536" s="79">
        <f t="shared" ca="1" si="139"/>
        <v>299</v>
      </c>
      <c r="E536" s="81">
        <f t="shared" ca="1" si="140"/>
        <v>94480</v>
      </c>
      <c r="G536" s="88">
        <f t="shared" ca="1" si="141"/>
        <v>1028690</v>
      </c>
      <c r="H536" s="78">
        <f t="shared" ca="1" si="142"/>
        <v>750191</v>
      </c>
      <c r="I536" s="78">
        <f t="shared" ca="1" si="143"/>
        <v>278499</v>
      </c>
      <c r="J536" s="78">
        <f t="shared" ca="1" si="144"/>
        <v>94480</v>
      </c>
      <c r="K536" s="78">
        <v>175000</v>
      </c>
      <c r="L536" s="78">
        <f t="shared" ca="1" si="145"/>
        <v>9019</v>
      </c>
      <c r="M536" s="78">
        <f t="shared" ca="1" si="146"/>
        <v>3066.46</v>
      </c>
      <c r="N536" s="78">
        <f t="shared" ca="1" si="147"/>
        <v>5952.54</v>
      </c>
      <c r="O536" s="81">
        <f t="shared" ca="1" si="148"/>
        <v>180952.54</v>
      </c>
      <c r="Q536" s="78">
        <v>-700000</v>
      </c>
      <c r="R536" s="78">
        <f t="shared" ca="1" si="149"/>
        <v>180952.54</v>
      </c>
      <c r="S536" s="78">
        <f t="shared" ca="1" si="150"/>
        <v>180952.54</v>
      </c>
      <c r="T536" s="78">
        <f t="shared" ca="1" si="150"/>
        <v>180952.54</v>
      </c>
      <c r="U536" s="78">
        <f t="shared" ca="1" si="150"/>
        <v>180952.54</v>
      </c>
      <c r="V536" s="91">
        <f t="shared" ca="1" si="151"/>
        <v>-150383.9208606116</v>
      </c>
      <c r="W536" s="47">
        <f t="shared" ca="1" si="152"/>
        <v>0</v>
      </c>
    </row>
    <row r="537" spans="1:23" x14ac:dyDescent="0.25">
      <c r="A537" s="52">
        <v>516</v>
      </c>
      <c r="B537" s="57">
        <f t="shared" ca="1" si="137"/>
        <v>3190</v>
      </c>
      <c r="C537" s="78">
        <f t="shared" ca="1" si="138"/>
        <v>438</v>
      </c>
      <c r="D537" s="79">
        <f t="shared" ca="1" si="139"/>
        <v>270</v>
      </c>
      <c r="E537" s="81">
        <f t="shared" ca="1" si="140"/>
        <v>105381</v>
      </c>
      <c r="G537" s="88">
        <f t="shared" ca="1" si="141"/>
        <v>1397220</v>
      </c>
      <c r="H537" s="78">
        <f t="shared" ca="1" si="142"/>
        <v>861300</v>
      </c>
      <c r="I537" s="78">
        <f t="shared" ca="1" si="143"/>
        <v>535920</v>
      </c>
      <c r="J537" s="78">
        <f t="shared" ca="1" si="144"/>
        <v>105381</v>
      </c>
      <c r="K537" s="78">
        <v>175000</v>
      </c>
      <c r="L537" s="78">
        <f t="shared" ca="1" si="145"/>
        <v>255539</v>
      </c>
      <c r="M537" s="78">
        <f t="shared" ca="1" si="146"/>
        <v>86883.260000000009</v>
      </c>
      <c r="N537" s="78">
        <f t="shared" ca="1" si="147"/>
        <v>168655.74</v>
      </c>
      <c r="O537" s="81">
        <f t="shared" ca="1" si="148"/>
        <v>343655.74</v>
      </c>
      <c r="Q537" s="78">
        <v>-700000</v>
      </c>
      <c r="R537" s="78">
        <f t="shared" ca="1" si="149"/>
        <v>343655.74</v>
      </c>
      <c r="S537" s="78">
        <f t="shared" ca="1" si="150"/>
        <v>343655.74</v>
      </c>
      <c r="T537" s="78">
        <f t="shared" ca="1" si="150"/>
        <v>343655.74</v>
      </c>
      <c r="U537" s="78">
        <f t="shared" ca="1" si="150"/>
        <v>343655.74</v>
      </c>
      <c r="V537" s="91">
        <f t="shared" ca="1" si="151"/>
        <v>343802.53735341365</v>
      </c>
      <c r="W537" s="47">
        <f t="shared" ca="1" si="152"/>
        <v>1</v>
      </c>
    </row>
    <row r="538" spans="1:23" x14ac:dyDescent="0.25">
      <c r="A538" s="52">
        <v>517</v>
      </c>
      <c r="B538" s="57">
        <f t="shared" ca="1" si="137"/>
        <v>3012</v>
      </c>
      <c r="C538" s="78">
        <f t="shared" ca="1" si="138"/>
        <v>463</v>
      </c>
      <c r="D538" s="79">
        <f t="shared" ca="1" si="139"/>
        <v>288</v>
      </c>
      <c r="E538" s="81">
        <f t="shared" ca="1" si="140"/>
        <v>90409</v>
      </c>
      <c r="G538" s="88">
        <f t="shared" ca="1" si="141"/>
        <v>1394556</v>
      </c>
      <c r="H538" s="78">
        <f t="shared" ca="1" si="142"/>
        <v>867456</v>
      </c>
      <c r="I538" s="78">
        <f t="shared" ca="1" si="143"/>
        <v>527100</v>
      </c>
      <c r="J538" s="78">
        <f t="shared" ca="1" si="144"/>
        <v>90409</v>
      </c>
      <c r="K538" s="78">
        <v>175000</v>
      </c>
      <c r="L538" s="78">
        <f t="shared" ca="1" si="145"/>
        <v>261691</v>
      </c>
      <c r="M538" s="78">
        <f t="shared" ca="1" si="146"/>
        <v>88974.94</v>
      </c>
      <c r="N538" s="78">
        <f t="shared" ca="1" si="147"/>
        <v>172716.06</v>
      </c>
      <c r="O538" s="81">
        <f t="shared" ca="1" si="148"/>
        <v>347716.06</v>
      </c>
      <c r="Q538" s="78">
        <v>-700000</v>
      </c>
      <c r="R538" s="78">
        <f t="shared" ca="1" si="149"/>
        <v>347716.06</v>
      </c>
      <c r="S538" s="78">
        <f t="shared" ca="1" si="150"/>
        <v>347716.06</v>
      </c>
      <c r="T538" s="78">
        <f t="shared" ca="1" si="150"/>
        <v>347716.06</v>
      </c>
      <c r="U538" s="78">
        <f t="shared" ca="1" si="150"/>
        <v>347716.06</v>
      </c>
      <c r="V538" s="91">
        <f t="shared" ca="1" si="151"/>
        <v>356135.14765250776</v>
      </c>
      <c r="W538" s="47">
        <f t="shared" ca="1" si="152"/>
        <v>1</v>
      </c>
    </row>
    <row r="539" spans="1:23" x14ac:dyDescent="0.25">
      <c r="A539" s="52">
        <v>518</v>
      </c>
      <c r="B539" s="57">
        <f t="shared" ca="1" si="137"/>
        <v>2714</v>
      </c>
      <c r="C539" s="78">
        <f t="shared" ca="1" si="138"/>
        <v>413</v>
      </c>
      <c r="D539" s="79">
        <f t="shared" ca="1" si="139"/>
        <v>278</v>
      </c>
      <c r="E539" s="81">
        <f t="shared" ca="1" si="140"/>
        <v>103115</v>
      </c>
      <c r="G539" s="88">
        <f t="shared" ca="1" si="141"/>
        <v>1120882</v>
      </c>
      <c r="H539" s="78">
        <f t="shared" ca="1" si="142"/>
        <v>754492</v>
      </c>
      <c r="I539" s="78">
        <f t="shared" ca="1" si="143"/>
        <v>366390</v>
      </c>
      <c r="J539" s="78">
        <f t="shared" ca="1" si="144"/>
        <v>103115</v>
      </c>
      <c r="K539" s="78">
        <v>175000</v>
      </c>
      <c r="L539" s="78">
        <f t="shared" ca="1" si="145"/>
        <v>88275</v>
      </c>
      <c r="M539" s="78">
        <f t="shared" ca="1" si="146"/>
        <v>30013.500000000004</v>
      </c>
      <c r="N539" s="78">
        <f t="shared" ca="1" si="147"/>
        <v>58261.5</v>
      </c>
      <c r="O539" s="81">
        <f t="shared" ca="1" si="148"/>
        <v>233261.5</v>
      </c>
      <c r="Q539" s="78">
        <v>-700000</v>
      </c>
      <c r="R539" s="78">
        <f t="shared" ca="1" si="149"/>
        <v>233261.5</v>
      </c>
      <c r="S539" s="78">
        <f t="shared" ca="1" si="150"/>
        <v>233261.5</v>
      </c>
      <c r="T539" s="78">
        <f t="shared" ca="1" si="150"/>
        <v>233261.5</v>
      </c>
      <c r="U539" s="78">
        <f t="shared" ca="1" si="150"/>
        <v>233261.5</v>
      </c>
      <c r="V539" s="91">
        <f t="shared" ca="1" si="151"/>
        <v>8496.6646180951502</v>
      </c>
      <c r="W539" s="47">
        <f t="shared" ca="1" si="152"/>
        <v>1</v>
      </c>
    </row>
    <row r="540" spans="1:23" x14ac:dyDescent="0.25">
      <c r="A540" s="52">
        <v>519</v>
      </c>
      <c r="B540" s="57">
        <f t="shared" ca="1" si="137"/>
        <v>2541</v>
      </c>
      <c r="C540" s="78">
        <f t="shared" ca="1" si="138"/>
        <v>465</v>
      </c>
      <c r="D540" s="79">
        <f t="shared" ca="1" si="139"/>
        <v>271</v>
      </c>
      <c r="E540" s="81">
        <f t="shared" ca="1" si="140"/>
        <v>97325</v>
      </c>
      <c r="G540" s="88">
        <f t="shared" ca="1" si="141"/>
        <v>1181565</v>
      </c>
      <c r="H540" s="78">
        <f t="shared" ca="1" si="142"/>
        <v>688611</v>
      </c>
      <c r="I540" s="78">
        <f t="shared" ca="1" si="143"/>
        <v>492954</v>
      </c>
      <c r="J540" s="78">
        <f t="shared" ca="1" si="144"/>
        <v>97325</v>
      </c>
      <c r="K540" s="78">
        <v>175000</v>
      </c>
      <c r="L540" s="78">
        <f t="shared" ca="1" si="145"/>
        <v>220629</v>
      </c>
      <c r="M540" s="78">
        <f t="shared" ca="1" si="146"/>
        <v>75013.86</v>
      </c>
      <c r="N540" s="78">
        <f t="shared" ca="1" si="147"/>
        <v>145615.14000000001</v>
      </c>
      <c r="O540" s="81">
        <f t="shared" ca="1" si="148"/>
        <v>320615.14</v>
      </c>
      <c r="Q540" s="78">
        <v>-700000</v>
      </c>
      <c r="R540" s="78">
        <f t="shared" ca="1" si="149"/>
        <v>320615.14</v>
      </c>
      <c r="S540" s="78">
        <f t="shared" ca="1" si="150"/>
        <v>320615.14</v>
      </c>
      <c r="T540" s="78">
        <f t="shared" ca="1" si="150"/>
        <v>320615.14</v>
      </c>
      <c r="U540" s="78">
        <f t="shared" ca="1" si="150"/>
        <v>320615.14</v>
      </c>
      <c r="V540" s="91">
        <f t="shared" ca="1" si="151"/>
        <v>273820.1859975335</v>
      </c>
      <c r="W540" s="47">
        <f t="shared" ca="1" si="152"/>
        <v>1</v>
      </c>
    </row>
    <row r="541" spans="1:23" x14ac:dyDescent="0.25">
      <c r="A541" s="52">
        <v>520</v>
      </c>
      <c r="B541" s="57">
        <f t="shared" ca="1" si="137"/>
        <v>3105</v>
      </c>
      <c r="C541" s="78">
        <f t="shared" ca="1" si="138"/>
        <v>465</v>
      </c>
      <c r="D541" s="79">
        <f t="shared" ca="1" si="139"/>
        <v>292</v>
      </c>
      <c r="E541" s="81">
        <f t="shared" ca="1" si="140"/>
        <v>118015</v>
      </c>
      <c r="G541" s="88">
        <f t="shared" ca="1" si="141"/>
        <v>1443825</v>
      </c>
      <c r="H541" s="78">
        <f t="shared" ca="1" si="142"/>
        <v>906660</v>
      </c>
      <c r="I541" s="78">
        <f t="shared" ca="1" si="143"/>
        <v>537165</v>
      </c>
      <c r="J541" s="78">
        <f t="shared" ca="1" si="144"/>
        <v>118015</v>
      </c>
      <c r="K541" s="78">
        <v>175000</v>
      </c>
      <c r="L541" s="78">
        <f t="shared" ca="1" si="145"/>
        <v>244150</v>
      </c>
      <c r="M541" s="78">
        <f t="shared" ca="1" si="146"/>
        <v>83011</v>
      </c>
      <c r="N541" s="78">
        <f t="shared" ca="1" si="147"/>
        <v>161139</v>
      </c>
      <c r="O541" s="81">
        <f t="shared" ca="1" si="148"/>
        <v>336139</v>
      </c>
      <c r="Q541" s="78">
        <v>-700000</v>
      </c>
      <c r="R541" s="78">
        <f t="shared" ca="1" si="149"/>
        <v>336139</v>
      </c>
      <c r="S541" s="78">
        <f t="shared" ca="1" si="150"/>
        <v>336139</v>
      </c>
      <c r="T541" s="78">
        <f t="shared" ca="1" si="150"/>
        <v>336139</v>
      </c>
      <c r="U541" s="78">
        <f t="shared" ca="1" si="150"/>
        <v>336139</v>
      </c>
      <c r="V541" s="91">
        <f t="shared" ca="1" si="151"/>
        <v>320971.57202565297</v>
      </c>
      <c r="W541" s="47">
        <f t="shared" ca="1" si="152"/>
        <v>1</v>
      </c>
    </row>
    <row r="542" spans="1:23" x14ac:dyDescent="0.25">
      <c r="A542" s="52">
        <v>521</v>
      </c>
      <c r="B542" s="57">
        <f t="shared" ca="1" si="137"/>
        <v>2447</v>
      </c>
      <c r="C542" s="78">
        <f t="shared" ca="1" si="138"/>
        <v>417</v>
      </c>
      <c r="D542" s="79">
        <f t="shared" ca="1" si="139"/>
        <v>298</v>
      </c>
      <c r="E542" s="81">
        <f t="shared" ca="1" si="140"/>
        <v>104753</v>
      </c>
      <c r="G542" s="88">
        <f t="shared" ca="1" si="141"/>
        <v>1020399</v>
      </c>
      <c r="H542" s="78">
        <f t="shared" ca="1" si="142"/>
        <v>729206</v>
      </c>
      <c r="I542" s="78">
        <f t="shared" ca="1" si="143"/>
        <v>291193</v>
      </c>
      <c r="J542" s="78">
        <f t="shared" ca="1" si="144"/>
        <v>104753</v>
      </c>
      <c r="K542" s="78">
        <v>175000</v>
      </c>
      <c r="L542" s="78">
        <f t="shared" ca="1" si="145"/>
        <v>11440</v>
      </c>
      <c r="M542" s="78">
        <f t="shared" ca="1" si="146"/>
        <v>3889.6000000000004</v>
      </c>
      <c r="N542" s="78">
        <f t="shared" ca="1" si="147"/>
        <v>7550.4</v>
      </c>
      <c r="O542" s="81">
        <f t="shared" ca="1" si="148"/>
        <v>182550.39999999999</v>
      </c>
      <c r="Q542" s="78">
        <v>-700000</v>
      </c>
      <c r="R542" s="78">
        <f t="shared" ca="1" si="149"/>
        <v>182550.39999999999</v>
      </c>
      <c r="S542" s="78">
        <f t="shared" ca="1" si="150"/>
        <v>182550.39999999999</v>
      </c>
      <c r="T542" s="78">
        <f t="shared" ca="1" si="150"/>
        <v>182550.39999999999</v>
      </c>
      <c r="U542" s="78">
        <f t="shared" ca="1" si="150"/>
        <v>182550.39999999999</v>
      </c>
      <c r="V542" s="91">
        <f t="shared" ca="1" si="151"/>
        <v>-145530.6618336112</v>
      </c>
      <c r="W542" s="47">
        <f t="shared" ca="1" si="152"/>
        <v>0</v>
      </c>
    </row>
    <row r="543" spans="1:23" x14ac:dyDescent="0.25">
      <c r="A543" s="52">
        <v>522</v>
      </c>
      <c r="B543" s="57">
        <f t="shared" ca="1" si="137"/>
        <v>2634</v>
      </c>
      <c r="C543" s="78">
        <f t="shared" ca="1" si="138"/>
        <v>464</v>
      </c>
      <c r="D543" s="79">
        <f t="shared" ca="1" si="139"/>
        <v>285</v>
      </c>
      <c r="E543" s="81">
        <f t="shared" ca="1" si="140"/>
        <v>104499</v>
      </c>
      <c r="G543" s="88">
        <f t="shared" ca="1" si="141"/>
        <v>1222176</v>
      </c>
      <c r="H543" s="78">
        <f t="shared" ca="1" si="142"/>
        <v>750690</v>
      </c>
      <c r="I543" s="78">
        <f t="shared" ca="1" si="143"/>
        <v>471486</v>
      </c>
      <c r="J543" s="78">
        <f t="shared" ca="1" si="144"/>
        <v>104499</v>
      </c>
      <c r="K543" s="78">
        <v>175000</v>
      </c>
      <c r="L543" s="78">
        <f t="shared" ca="1" si="145"/>
        <v>191987</v>
      </c>
      <c r="M543" s="78">
        <f t="shared" ca="1" si="146"/>
        <v>65275.58</v>
      </c>
      <c r="N543" s="78">
        <f t="shared" ca="1" si="147"/>
        <v>126711.42</v>
      </c>
      <c r="O543" s="81">
        <f t="shared" ca="1" si="148"/>
        <v>301711.42</v>
      </c>
      <c r="Q543" s="78">
        <v>-700000</v>
      </c>
      <c r="R543" s="78">
        <f t="shared" ca="1" si="149"/>
        <v>301711.42</v>
      </c>
      <c r="S543" s="78">
        <f t="shared" ca="1" si="150"/>
        <v>301711.42</v>
      </c>
      <c r="T543" s="78">
        <f t="shared" ca="1" si="150"/>
        <v>301711.42</v>
      </c>
      <c r="U543" s="78">
        <f t="shared" ca="1" si="150"/>
        <v>301711.42</v>
      </c>
      <c r="V543" s="91">
        <f t="shared" ca="1" si="151"/>
        <v>216402.98440672469</v>
      </c>
      <c r="W543" s="47">
        <f t="shared" ca="1" si="152"/>
        <v>1</v>
      </c>
    </row>
    <row r="544" spans="1:23" x14ac:dyDescent="0.25">
      <c r="A544" s="52">
        <v>523</v>
      </c>
      <c r="B544" s="57">
        <f t="shared" ca="1" si="137"/>
        <v>2942</v>
      </c>
      <c r="C544" s="78">
        <f t="shared" ca="1" si="138"/>
        <v>468</v>
      </c>
      <c r="D544" s="79">
        <f t="shared" ca="1" si="139"/>
        <v>299</v>
      </c>
      <c r="E544" s="81">
        <f t="shared" ca="1" si="140"/>
        <v>112428</v>
      </c>
      <c r="G544" s="88">
        <f t="shared" ca="1" si="141"/>
        <v>1376856</v>
      </c>
      <c r="H544" s="78">
        <f t="shared" ca="1" si="142"/>
        <v>879658</v>
      </c>
      <c r="I544" s="78">
        <f t="shared" ca="1" si="143"/>
        <v>497198</v>
      </c>
      <c r="J544" s="78">
        <f t="shared" ca="1" si="144"/>
        <v>112428</v>
      </c>
      <c r="K544" s="78">
        <v>175000</v>
      </c>
      <c r="L544" s="78">
        <f t="shared" ca="1" si="145"/>
        <v>209770</v>
      </c>
      <c r="M544" s="78">
        <f t="shared" ca="1" si="146"/>
        <v>71321.8</v>
      </c>
      <c r="N544" s="78">
        <f t="shared" ca="1" si="147"/>
        <v>138448.20000000001</v>
      </c>
      <c r="O544" s="81">
        <f t="shared" ca="1" si="148"/>
        <v>313448.2</v>
      </c>
      <c r="Q544" s="78">
        <v>-700000</v>
      </c>
      <c r="R544" s="78">
        <f t="shared" ca="1" si="149"/>
        <v>313448.2</v>
      </c>
      <c r="S544" s="78">
        <f t="shared" ca="1" si="150"/>
        <v>313448.2</v>
      </c>
      <c r="T544" s="78">
        <f t="shared" ca="1" si="150"/>
        <v>313448.2</v>
      </c>
      <c r="U544" s="78">
        <f t="shared" ca="1" si="150"/>
        <v>313448.2</v>
      </c>
      <c r="V544" s="91">
        <f t="shared" ca="1" si="151"/>
        <v>252051.68547122274</v>
      </c>
      <c r="W544" s="47">
        <f t="shared" ca="1" si="152"/>
        <v>1</v>
      </c>
    </row>
    <row r="545" spans="1:23" x14ac:dyDescent="0.25">
      <c r="A545" s="52">
        <v>524</v>
      </c>
      <c r="B545" s="57">
        <f t="shared" ca="1" si="137"/>
        <v>2819</v>
      </c>
      <c r="C545" s="78">
        <f t="shared" ca="1" si="138"/>
        <v>468</v>
      </c>
      <c r="D545" s="79">
        <f t="shared" ca="1" si="139"/>
        <v>277</v>
      </c>
      <c r="E545" s="81">
        <f t="shared" ca="1" si="140"/>
        <v>112638</v>
      </c>
      <c r="G545" s="88">
        <f t="shared" ca="1" si="141"/>
        <v>1319292</v>
      </c>
      <c r="H545" s="78">
        <f t="shared" ca="1" si="142"/>
        <v>780863</v>
      </c>
      <c r="I545" s="78">
        <f t="shared" ca="1" si="143"/>
        <v>538429</v>
      </c>
      <c r="J545" s="78">
        <f t="shared" ca="1" si="144"/>
        <v>112638</v>
      </c>
      <c r="K545" s="78">
        <v>175000</v>
      </c>
      <c r="L545" s="78">
        <f t="shared" ca="1" si="145"/>
        <v>250791</v>
      </c>
      <c r="M545" s="78">
        <f t="shared" ca="1" si="146"/>
        <v>85268.94</v>
      </c>
      <c r="N545" s="78">
        <f t="shared" ca="1" si="147"/>
        <v>165522.06</v>
      </c>
      <c r="O545" s="81">
        <f t="shared" ca="1" si="148"/>
        <v>340522.06</v>
      </c>
      <c r="Q545" s="78">
        <v>-700000</v>
      </c>
      <c r="R545" s="78">
        <f t="shared" ca="1" si="149"/>
        <v>340522.06</v>
      </c>
      <c r="S545" s="78">
        <f t="shared" ca="1" si="150"/>
        <v>340522.06</v>
      </c>
      <c r="T545" s="78">
        <f t="shared" ca="1" si="150"/>
        <v>340522.06</v>
      </c>
      <c r="U545" s="78">
        <f t="shared" ca="1" si="150"/>
        <v>340522.06</v>
      </c>
      <c r="V545" s="91">
        <f t="shared" ca="1" si="151"/>
        <v>334284.45645287726</v>
      </c>
      <c r="W545" s="47">
        <f t="shared" ca="1" si="152"/>
        <v>1</v>
      </c>
    </row>
    <row r="546" spans="1:23" x14ac:dyDescent="0.25">
      <c r="A546" s="52">
        <v>525</v>
      </c>
      <c r="B546" s="57">
        <f t="shared" ca="1" si="137"/>
        <v>2443</v>
      </c>
      <c r="C546" s="78">
        <f t="shared" ca="1" si="138"/>
        <v>411</v>
      </c>
      <c r="D546" s="79">
        <f t="shared" ca="1" si="139"/>
        <v>280</v>
      </c>
      <c r="E546" s="81">
        <f t="shared" ca="1" si="140"/>
        <v>110330</v>
      </c>
      <c r="G546" s="88">
        <f t="shared" ca="1" si="141"/>
        <v>1004073</v>
      </c>
      <c r="H546" s="78">
        <f t="shared" ca="1" si="142"/>
        <v>684040</v>
      </c>
      <c r="I546" s="78">
        <f t="shared" ca="1" si="143"/>
        <v>320033</v>
      </c>
      <c r="J546" s="78">
        <f t="shared" ca="1" si="144"/>
        <v>110330</v>
      </c>
      <c r="K546" s="78">
        <v>175000</v>
      </c>
      <c r="L546" s="78">
        <f t="shared" ca="1" si="145"/>
        <v>34703</v>
      </c>
      <c r="M546" s="78">
        <f t="shared" ca="1" si="146"/>
        <v>11799.02</v>
      </c>
      <c r="N546" s="78">
        <f t="shared" ca="1" si="147"/>
        <v>22903.98</v>
      </c>
      <c r="O546" s="81">
        <f t="shared" ca="1" si="148"/>
        <v>197903.98</v>
      </c>
      <c r="Q546" s="78">
        <v>-700000</v>
      </c>
      <c r="R546" s="78">
        <f t="shared" ca="1" si="149"/>
        <v>197903.98</v>
      </c>
      <c r="S546" s="78">
        <f t="shared" ca="1" si="150"/>
        <v>197903.98</v>
      </c>
      <c r="T546" s="78">
        <f t="shared" ca="1" si="150"/>
        <v>197903.98</v>
      </c>
      <c r="U546" s="78">
        <f t="shared" ca="1" si="150"/>
        <v>197903.98</v>
      </c>
      <c r="V546" s="91">
        <f t="shared" ca="1" si="151"/>
        <v>-98896.475652234862</v>
      </c>
      <c r="W546" s="47">
        <f t="shared" ca="1" si="152"/>
        <v>0</v>
      </c>
    </row>
    <row r="547" spans="1:23" x14ac:dyDescent="0.25">
      <c r="A547" s="52">
        <v>526</v>
      </c>
      <c r="B547" s="57">
        <f t="shared" ca="1" si="137"/>
        <v>2631</v>
      </c>
      <c r="C547" s="78">
        <f t="shared" ca="1" si="138"/>
        <v>423</v>
      </c>
      <c r="D547" s="79">
        <f t="shared" ca="1" si="139"/>
        <v>289</v>
      </c>
      <c r="E547" s="81">
        <f t="shared" ca="1" si="140"/>
        <v>97470</v>
      </c>
      <c r="G547" s="88">
        <f t="shared" ca="1" si="141"/>
        <v>1112913</v>
      </c>
      <c r="H547" s="78">
        <f t="shared" ca="1" si="142"/>
        <v>760359</v>
      </c>
      <c r="I547" s="78">
        <f t="shared" ca="1" si="143"/>
        <v>352554</v>
      </c>
      <c r="J547" s="78">
        <f t="shared" ca="1" si="144"/>
        <v>97470</v>
      </c>
      <c r="K547" s="78">
        <v>175000</v>
      </c>
      <c r="L547" s="78">
        <f t="shared" ca="1" si="145"/>
        <v>80084</v>
      </c>
      <c r="M547" s="78">
        <f t="shared" ca="1" si="146"/>
        <v>27228.560000000001</v>
      </c>
      <c r="N547" s="78">
        <f t="shared" ca="1" si="147"/>
        <v>52855.44</v>
      </c>
      <c r="O547" s="81">
        <f t="shared" ca="1" si="148"/>
        <v>227855.44</v>
      </c>
      <c r="Q547" s="78">
        <v>-700000</v>
      </c>
      <c r="R547" s="78">
        <f t="shared" ca="1" si="149"/>
        <v>227855.44</v>
      </c>
      <c r="S547" s="78">
        <f t="shared" ca="1" si="150"/>
        <v>227855.44</v>
      </c>
      <c r="T547" s="78">
        <f t="shared" ca="1" si="150"/>
        <v>227855.44</v>
      </c>
      <c r="U547" s="78">
        <f t="shared" ca="1" si="150"/>
        <v>227855.44</v>
      </c>
      <c r="V547" s="91">
        <f t="shared" ca="1" si="151"/>
        <v>-7923.428190727951</v>
      </c>
      <c r="W547" s="47">
        <f t="shared" ca="1" si="152"/>
        <v>0</v>
      </c>
    </row>
    <row r="548" spans="1:23" x14ac:dyDescent="0.25">
      <c r="A548" s="52">
        <v>527</v>
      </c>
      <c r="B548" s="57">
        <f t="shared" ca="1" si="137"/>
        <v>2407</v>
      </c>
      <c r="C548" s="78">
        <f t="shared" ca="1" si="138"/>
        <v>457</v>
      </c>
      <c r="D548" s="79">
        <f t="shared" ca="1" si="139"/>
        <v>286</v>
      </c>
      <c r="E548" s="81">
        <f t="shared" ca="1" si="140"/>
        <v>107490</v>
      </c>
      <c r="G548" s="88">
        <f t="shared" ca="1" si="141"/>
        <v>1099999</v>
      </c>
      <c r="H548" s="78">
        <f t="shared" ca="1" si="142"/>
        <v>688402</v>
      </c>
      <c r="I548" s="78">
        <f t="shared" ca="1" si="143"/>
        <v>411597</v>
      </c>
      <c r="J548" s="78">
        <f t="shared" ca="1" si="144"/>
        <v>107490</v>
      </c>
      <c r="K548" s="78">
        <v>175000</v>
      </c>
      <c r="L548" s="78">
        <f t="shared" ca="1" si="145"/>
        <v>129107</v>
      </c>
      <c r="M548" s="78">
        <f t="shared" ca="1" si="146"/>
        <v>43896.380000000005</v>
      </c>
      <c r="N548" s="78">
        <f t="shared" ca="1" si="147"/>
        <v>85210.62</v>
      </c>
      <c r="O548" s="81">
        <f t="shared" ca="1" si="148"/>
        <v>260210.62</v>
      </c>
      <c r="Q548" s="78">
        <v>-700000</v>
      </c>
      <c r="R548" s="78">
        <f t="shared" ca="1" si="149"/>
        <v>260210.62</v>
      </c>
      <c r="S548" s="78">
        <f t="shared" ca="1" si="150"/>
        <v>260210.62</v>
      </c>
      <c r="T548" s="78">
        <f t="shared" ca="1" si="150"/>
        <v>260210.62</v>
      </c>
      <c r="U548" s="78">
        <f t="shared" ca="1" si="150"/>
        <v>260210.62</v>
      </c>
      <c r="V548" s="91">
        <f t="shared" ca="1" si="151"/>
        <v>90350.556642251671</v>
      </c>
      <c r="W548" s="47">
        <f t="shared" ca="1" si="152"/>
        <v>1</v>
      </c>
    </row>
    <row r="549" spans="1:23" x14ac:dyDescent="0.25">
      <c r="A549" s="52">
        <v>528</v>
      </c>
      <c r="B549" s="57">
        <f t="shared" ca="1" si="137"/>
        <v>2602</v>
      </c>
      <c r="C549" s="78">
        <f t="shared" ca="1" si="138"/>
        <v>451</v>
      </c>
      <c r="D549" s="79">
        <f t="shared" ca="1" si="139"/>
        <v>271</v>
      </c>
      <c r="E549" s="81">
        <f t="shared" ca="1" si="140"/>
        <v>98705</v>
      </c>
      <c r="G549" s="88">
        <f t="shared" ca="1" si="141"/>
        <v>1173502</v>
      </c>
      <c r="H549" s="78">
        <f t="shared" ca="1" si="142"/>
        <v>705142</v>
      </c>
      <c r="I549" s="78">
        <f t="shared" ca="1" si="143"/>
        <v>468360</v>
      </c>
      <c r="J549" s="78">
        <f t="shared" ca="1" si="144"/>
        <v>98705</v>
      </c>
      <c r="K549" s="78">
        <v>175000</v>
      </c>
      <c r="L549" s="78">
        <f t="shared" ca="1" si="145"/>
        <v>194655</v>
      </c>
      <c r="M549" s="78">
        <f t="shared" ca="1" si="146"/>
        <v>66182.700000000012</v>
      </c>
      <c r="N549" s="78">
        <f t="shared" ca="1" si="147"/>
        <v>128472.29999999999</v>
      </c>
      <c r="O549" s="81">
        <f t="shared" ca="1" si="148"/>
        <v>303472.3</v>
      </c>
      <c r="Q549" s="78">
        <v>-700000</v>
      </c>
      <c r="R549" s="78">
        <f t="shared" ca="1" si="149"/>
        <v>303472.3</v>
      </c>
      <c r="S549" s="78">
        <f t="shared" ca="1" si="150"/>
        <v>303472.3</v>
      </c>
      <c r="T549" s="78">
        <f t="shared" ca="1" si="150"/>
        <v>303472.3</v>
      </c>
      <c r="U549" s="78">
        <f t="shared" ca="1" si="150"/>
        <v>303472.3</v>
      </c>
      <c r="V549" s="91">
        <f t="shared" ca="1" si="151"/>
        <v>221751.39212421246</v>
      </c>
      <c r="W549" s="47">
        <f t="shared" ca="1" si="152"/>
        <v>1</v>
      </c>
    </row>
    <row r="550" spans="1:23" x14ac:dyDescent="0.25">
      <c r="A550" s="52">
        <v>529</v>
      </c>
      <c r="B550" s="57">
        <f t="shared" ca="1" si="137"/>
        <v>2509</v>
      </c>
      <c r="C550" s="78">
        <f t="shared" ca="1" si="138"/>
        <v>446</v>
      </c>
      <c r="D550" s="79">
        <f t="shared" ca="1" si="139"/>
        <v>275</v>
      </c>
      <c r="E550" s="81">
        <f t="shared" ca="1" si="140"/>
        <v>96745</v>
      </c>
      <c r="G550" s="88">
        <f t="shared" ca="1" si="141"/>
        <v>1119014</v>
      </c>
      <c r="H550" s="78">
        <f t="shared" ca="1" si="142"/>
        <v>689975</v>
      </c>
      <c r="I550" s="78">
        <f t="shared" ca="1" si="143"/>
        <v>429039</v>
      </c>
      <c r="J550" s="78">
        <f t="shared" ca="1" si="144"/>
        <v>96745</v>
      </c>
      <c r="K550" s="78">
        <v>175000</v>
      </c>
      <c r="L550" s="78">
        <f t="shared" ca="1" si="145"/>
        <v>157294</v>
      </c>
      <c r="M550" s="78">
        <f t="shared" ca="1" si="146"/>
        <v>53479.960000000006</v>
      </c>
      <c r="N550" s="78">
        <f t="shared" ca="1" si="147"/>
        <v>103814.04</v>
      </c>
      <c r="O550" s="81">
        <f t="shared" ca="1" si="148"/>
        <v>278814.03999999998</v>
      </c>
      <c r="Q550" s="78">
        <v>-700000</v>
      </c>
      <c r="R550" s="78">
        <f t="shared" ca="1" si="149"/>
        <v>278814.03999999998</v>
      </c>
      <c r="S550" s="78">
        <f t="shared" ca="1" si="150"/>
        <v>278814.03999999998</v>
      </c>
      <c r="T550" s="78">
        <f t="shared" ca="1" si="150"/>
        <v>278814.03999999998</v>
      </c>
      <c r="U550" s="78">
        <f t="shared" ca="1" si="150"/>
        <v>278814.03999999998</v>
      </c>
      <c r="V550" s="91">
        <f t="shared" ca="1" si="151"/>
        <v>146855.64222426841</v>
      </c>
      <c r="W550" s="47">
        <f t="shared" ca="1" si="152"/>
        <v>1</v>
      </c>
    </row>
    <row r="551" spans="1:23" x14ac:dyDescent="0.25">
      <c r="A551" s="52">
        <v>530</v>
      </c>
      <c r="B551" s="57">
        <f t="shared" ca="1" si="137"/>
        <v>2886</v>
      </c>
      <c r="C551" s="78">
        <f t="shared" ca="1" si="138"/>
        <v>422</v>
      </c>
      <c r="D551" s="79">
        <f t="shared" ca="1" si="139"/>
        <v>290</v>
      </c>
      <c r="E551" s="81">
        <f t="shared" ca="1" si="140"/>
        <v>114066</v>
      </c>
      <c r="G551" s="88">
        <f t="shared" ca="1" si="141"/>
        <v>1217892</v>
      </c>
      <c r="H551" s="78">
        <f t="shared" ca="1" si="142"/>
        <v>836940</v>
      </c>
      <c r="I551" s="78">
        <f t="shared" ca="1" si="143"/>
        <v>380952</v>
      </c>
      <c r="J551" s="78">
        <f t="shared" ca="1" si="144"/>
        <v>114066</v>
      </c>
      <c r="K551" s="78">
        <v>175000</v>
      </c>
      <c r="L551" s="78">
        <f t="shared" ca="1" si="145"/>
        <v>91886</v>
      </c>
      <c r="M551" s="78">
        <f t="shared" ca="1" si="146"/>
        <v>31241.24</v>
      </c>
      <c r="N551" s="78">
        <f t="shared" ca="1" si="147"/>
        <v>60644.759999999995</v>
      </c>
      <c r="O551" s="81">
        <f t="shared" ca="1" si="148"/>
        <v>235644.76</v>
      </c>
      <c r="Q551" s="78">
        <v>-700000</v>
      </c>
      <c r="R551" s="78">
        <f t="shared" ca="1" si="149"/>
        <v>235644.76</v>
      </c>
      <c r="S551" s="78">
        <f t="shared" ca="1" si="150"/>
        <v>235644.76</v>
      </c>
      <c r="T551" s="78">
        <f t="shared" ca="1" si="150"/>
        <v>235644.76</v>
      </c>
      <c r="U551" s="78">
        <f t="shared" ca="1" si="150"/>
        <v>235644.76</v>
      </c>
      <c r="V551" s="91">
        <f t="shared" ca="1" si="151"/>
        <v>15735.457821935997</v>
      </c>
      <c r="W551" s="47">
        <f t="shared" ca="1" si="152"/>
        <v>1</v>
      </c>
    </row>
    <row r="552" spans="1:23" x14ac:dyDescent="0.25">
      <c r="A552" s="52">
        <v>531</v>
      </c>
      <c r="B552" s="57">
        <f t="shared" ca="1" si="137"/>
        <v>2289</v>
      </c>
      <c r="C552" s="78">
        <f t="shared" ca="1" si="138"/>
        <v>422</v>
      </c>
      <c r="D552" s="79">
        <f t="shared" ca="1" si="139"/>
        <v>273</v>
      </c>
      <c r="E552" s="81">
        <f t="shared" ca="1" si="140"/>
        <v>93716</v>
      </c>
      <c r="G552" s="88">
        <f t="shared" ca="1" si="141"/>
        <v>965958</v>
      </c>
      <c r="H552" s="78">
        <f t="shared" ca="1" si="142"/>
        <v>624897</v>
      </c>
      <c r="I552" s="78">
        <f t="shared" ca="1" si="143"/>
        <v>341061</v>
      </c>
      <c r="J552" s="78">
        <f t="shared" ca="1" si="144"/>
        <v>93716</v>
      </c>
      <c r="K552" s="78">
        <v>175000</v>
      </c>
      <c r="L552" s="78">
        <f t="shared" ca="1" si="145"/>
        <v>72345</v>
      </c>
      <c r="M552" s="78">
        <f t="shared" ca="1" si="146"/>
        <v>24597.300000000003</v>
      </c>
      <c r="N552" s="78">
        <f t="shared" ca="1" si="147"/>
        <v>47747.7</v>
      </c>
      <c r="O552" s="81">
        <f t="shared" ca="1" si="148"/>
        <v>222747.7</v>
      </c>
      <c r="Q552" s="78">
        <v>-700000</v>
      </c>
      <c r="R552" s="78">
        <f t="shared" ca="1" si="149"/>
        <v>222747.7</v>
      </c>
      <c r="S552" s="78">
        <f t="shared" ca="1" si="150"/>
        <v>222747.7</v>
      </c>
      <c r="T552" s="78">
        <f t="shared" ca="1" si="150"/>
        <v>222747.7</v>
      </c>
      <c r="U552" s="78">
        <f t="shared" ca="1" si="150"/>
        <v>222747.7</v>
      </c>
      <c r="V552" s="91">
        <f t="shared" ca="1" si="151"/>
        <v>-23437.418942465447</v>
      </c>
      <c r="W552" s="47">
        <f t="shared" ca="1" si="152"/>
        <v>0</v>
      </c>
    </row>
    <row r="553" spans="1:23" x14ac:dyDescent="0.25">
      <c r="A553" s="52">
        <v>532</v>
      </c>
      <c r="B553" s="57">
        <f t="shared" ca="1" si="137"/>
        <v>3150</v>
      </c>
      <c r="C553" s="78">
        <f t="shared" ca="1" si="138"/>
        <v>440</v>
      </c>
      <c r="D553" s="79">
        <f t="shared" ca="1" si="139"/>
        <v>287</v>
      </c>
      <c r="E553" s="81">
        <f t="shared" ca="1" si="140"/>
        <v>118059</v>
      </c>
      <c r="G553" s="88">
        <f t="shared" ca="1" si="141"/>
        <v>1386000</v>
      </c>
      <c r="H553" s="78">
        <f t="shared" ca="1" si="142"/>
        <v>904050</v>
      </c>
      <c r="I553" s="78">
        <f t="shared" ca="1" si="143"/>
        <v>481950</v>
      </c>
      <c r="J553" s="78">
        <f t="shared" ca="1" si="144"/>
        <v>118059</v>
      </c>
      <c r="K553" s="78">
        <v>175000</v>
      </c>
      <c r="L553" s="78">
        <f t="shared" ca="1" si="145"/>
        <v>188891</v>
      </c>
      <c r="M553" s="78">
        <f t="shared" ca="1" si="146"/>
        <v>64222.94</v>
      </c>
      <c r="N553" s="78">
        <f t="shared" ca="1" si="147"/>
        <v>124668.06</v>
      </c>
      <c r="O553" s="81">
        <f t="shared" ca="1" si="148"/>
        <v>299668.06</v>
      </c>
      <c r="Q553" s="78">
        <v>-700000</v>
      </c>
      <c r="R553" s="78">
        <f t="shared" ca="1" si="149"/>
        <v>299668.06</v>
      </c>
      <c r="S553" s="78">
        <f t="shared" ca="1" si="150"/>
        <v>299668.06</v>
      </c>
      <c r="T553" s="78">
        <f t="shared" ca="1" si="150"/>
        <v>299668.06</v>
      </c>
      <c r="U553" s="78">
        <f t="shared" ca="1" si="150"/>
        <v>299668.06</v>
      </c>
      <c r="V553" s="91">
        <f t="shared" ca="1" si="151"/>
        <v>210196.58624580235</v>
      </c>
      <c r="W553" s="47">
        <f t="shared" ca="1" si="152"/>
        <v>1</v>
      </c>
    </row>
    <row r="554" spans="1:23" x14ac:dyDescent="0.25">
      <c r="A554" s="52">
        <v>533</v>
      </c>
      <c r="B554" s="57">
        <f t="shared" ca="1" si="137"/>
        <v>3077</v>
      </c>
      <c r="C554" s="78">
        <f t="shared" ca="1" si="138"/>
        <v>463</v>
      </c>
      <c r="D554" s="79">
        <f t="shared" ca="1" si="139"/>
        <v>277</v>
      </c>
      <c r="E554" s="81">
        <f t="shared" ca="1" si="140"/>
        <v>102276</v>
      </c>
      <c r="G554" s="88">
        <f t="shared" ca="1" si="141"/>
        <v>1424651</v>
      </c>
      <c r="H554" s="78">
        <f t="shared" ca="1" si="142"/>
        <v>852329</v>
      </c>
      <c r="I554" s="78">
        <f t="shared" ca="1" si="143"/>
        <v>572322</v>
      </c>
      <c r="J554" s="78">
        <f t="shared" ca="1" si="144"/>
        <v>102276</v>
      </c>
      <c r="K554" s="78">
        <v>175000</v>
      </c>
      <c r="L554" s="78">
        <f t="shared" ca="1" si="145"/>
        <v>295046</v>
      </c>
      <c r="M554" s="78">
        <f t="shared" ca="1" si="146"/>
        <v>100315.64000000001</v>
      </c>
      <c r="N554" s="78">
        <f t="shared" ca="1" si="147"/>
        <v>194730.36</v>
      </c>
      <c r="O554" s="81">
        <f t="shared" ca="1" si="148"/>
        <v>369730.36</v>
      </c>
      <c r="Q554" s="78">
        <v>-700000</v>
      </c>
      <c r="R554" s="78">
        <f t="shared" ca="1" si="149"/>
        <v>369730.36</v>
      </c>
      <c r="S554" s="78">
        <f t="shared" ca="1" si="150"/>
        <v>369730.36</v>
      </c>
      <c r="T554" s="78">
        <f t="shared" ca="1" si="150"/>
        <v>369730.36</v>
      </c>
      <c r="U554" s="78">
        <f t="shared" ca="1" si="150"/>
        <v>369730.36</v>
      </c>
      <c r="V554" s="91">
        <f t="shared" ca="1" si="151"/>
        <v>423000.26737394533</v>
      </c>
      <c r="W554" s="47">
        <f t="shared" ca="1" si="152"/>
        <v>1</v>
      </c>
    </row>
    <row r="555" spans="1:23" x14ac:dyDescent="0.25">
      <c r="A555" s="52">
        <v>534</v>
      </c>
      <c r="B555" s="57">
        <f t="shared" ca="1" si="137"/>
        <v>3014</v>
      </c>
      <c r="C555" s="78">
        <f t="shared" ca="1" si="138"/>
        <v>432</v>
      </c>
      <c r="D555" s="79">
        <f t="shared" ca="1" si="139"/>
        <v>276</v>
      </c>
      <c r="E555" s="81">
        <f t="shared" ca="1" si="140"/>
        <v>95376</v>
      </c>
      <c r="G555" s="88">
        <f t="shared" ca="1" si="141"/>
        <v>1302048</v>
      </c>
      <c r="H555" s="78">
        <f t="shared" ca="1" si="142"/>
        <v>831864</v>
      </c>
      <c r="I555" s="78">
        <f t="shared" ca="1" si="143"/>
        <v>470184</v>
      </c>
      <c r="J555" s="78">
        <f t="shared" ca="1" si="144"/>
        <v>95376</v>
      </c>
      <c r="K555" s="78">
        <v>175000</v>
      </c>
      <c r="L555" s="78">
        <f t="shared" ca="1" si="145"/>
        <v>199808</v>
      </c>
      <c r="M555" s="78">
        <f t="shared" ca="1" si="146"/>
        <v>67934.720000000001</v>
      </c>
      <c r="N555" s="78">
        <f t="shared" ca="1" si="147"/>
        <v>131873.28</v>
      </c>
      <c r="O555" s="81">
        <f t="shared" ca="1" si="148"/>
        <v>306873.28000000003</v>
      </c>
      <c r="Q555" s="78">
        <v>-700000</v>
      </c>
      <c r="R555" s="78">
        <f t="shared" ca="1" si="149"/>
        <v>306873.28000000003</v>
      </c>
      <c r="S555" s="78">
        <f t="shared" ca="1" si="150"/>
        <v>306873.28000000003</v>
      </c>
      <c r="T555" s="78">
        <f t="shared" ca="1" si="150"/>
        <v>306873.28000000003</v>
      </c>
      <c r="U555" s="78">
        <f t="shared" ca="1" si="150"/>
        <v>306873.28000000003</v>
      </c>
      <c r="V555" s="91">
        <f t="shared" ca="1" si="151"/>
        <v>232081.3565051019</v>
      </c>
      <c r="W555" s="47">
        <f t="shared" ca="1" si="152"/>
        <v>1</v>
      </c>
    </row>
    <row r="556" spans="1:23" x14ac:dyDescent="0.25">
      <c r="A556" s="52">
        <v>535</v>
      </c>
      <c r="B556" s="57">
        <f t="shared" ca="1" si="137"/>
        <v>2493</v>
      </c>
      <c r="C556" s="78">
        <f t="shared" ca="1" si="138"/>
        <v>441</v>
      </c>
      <c r="D556" s="79">
        <f t="shared" ca="1" si="139"/>
        <v>280</v>
      </c>
      <c r="E556" s="81">
        <f t="shared" ca="1" si="140"/>
        <v>113356</v>
      </c>
      <c r="G556" s="88">
        <f t="shared" ca="1" si="141"/>
        <v>1099413</v>
      </c>
      <c r="H556" s="78">
        <f t="shared" ca="1" si="142"/>
        <v>698040</v>
      </c>
      <c r="I556" s="78">
        <f t="shared" ca="1" si="143"/>
        <v>401373</v>
      </c>
      <c r="J556" s="78">
        <f t="shared" ca="1" si="144"/>
        <v>113356</v>
      </c>
      <c r="K556" s="78">
        <v>175000</v>
      </c>
      <c r="L556" s="78">
        <f t="shared" ca="1" si="145"/>
        <v>113017</v>
      </c>
      <c r="M556" s="78">
        <f t="shared" ca="1" si="146"/>
        <v>38425.780000000006</v>
      </c>
      <c r="N556" s="78">
        <f t="shared" ca="1" si="147"/>
        <v>74591.22</v>
      </c>
      <c r="O556" s="81">
        <f t="shared" ca="1" si="148"/>
        <v>249591.22</v>
      </c>
      <c r="Q556" s="78">
        <v>-700000</v>
      </c>
      <c r="R556" s="78">
        <f t="shared" ca="1" si="149"/>
        <v>249591.22</v>
      </c>
      <c r="S556" s="78">
        <f t="shared" ca="1" si="150"/>
        <v>249591.22</v>
      </c>
      <c r="T556" s="78">
        <f t="shared" ca="1" si="150"/>
        <v>249591.22</v>
      </c>
      <c r="U556" s="78">
        <f t="shared" ca="1" si="150"/>
        <v>249591.22</v>
      </c>
      <c r="V556" s="91">
        <f t="shared" ca="1" si="151"/>
        <v>58095.72899068729</v>
      </c>
      <c r="W556" s="47">
        <f t="shared" ca="1" si="152"/>
        <v>1</v>
      </c>
    </row>
    <row r="557" spans="1:23" x14ac:dyDescent="0.25">
      <c r="A557" s="52">
        <v>536</v>
      </c>
      <c r="B557" s="57">
        <f t="shared" ca="1" si="137"/>
        <v>2558</v>
      </c>
      <c r="C557" s="78">
        <f t="shared" ca="1" si="138"/>
        <v>412</v>
      </c>
      <c r="D557" s="79">
        <f t="shared" ca="1" si="139"/>
        <v>279</v>
      </c>
      <c r="E557" s="81">
        <f t="shared" ca="1" si="140"/>
        <v>117930</v>
      </c>
      <c r="G557" s="88">
        <f t="shared" ca="1" si="141"/>
        <v>1053896</v>
      </c>
      <c r="H557" s="78">
        <f t="shared" ca="1" si="142"/>
        <v>713682</v>
      </c>
      <c r="I557" s="78">
        <f t="shared" ca="1" si="143"/>
        <v>340214</v>
      </c>
      <c r="J557" s="78">
        <f t="shared" ca="1" si="144"/>
        <v>117930</v>
      </c>
      <c r="K557" s="78">
        <v>175000</v>
      </c>
      <c r="L557" s="78">
        <f t="shared" ca="1" si="145"/>
        <v>47284</v>
      </c>
      <c r="M557" s="78">
        <f t="shared" ca="1" si="146"/>
        <v>16076.560000000001</v>
      </c>
      <c r="N557" s="78">
        <f t="shared" ca="1" si="147"/>
        <v>31207.439999999999</v>
      </c>
      <c r="O557" s="81">
        <f t="shared" ca="1" si="148"/>
        <v>206207.44</v>
      </c>
      <c r="Q557" s="78">
        <v>-700000</v>
      </c>
      <c r="R557" s="78">
        <f t="shared" ca="1" si="149"/>
        <v>206207.44</v>
      </c>
      <c r="S557" s="78">
        <f t="shared" ca="1" si="150"/>
        <v>206207.44</v>
      </c>
      <c r="T557" s="78">
        <f t="shared" ca="1" si="150"/>
        <v>206207.44</v>
      </c>
      <c r="U557" s="78">
        <f t="shared" ca="1" si="150"/>
        <v>206207.44</v>
      </c>
      <c r="V557" s="91">
        <f t="shared" ca="1" si="151"/>
        <v>-73675.966846496332</v>
      </c>
      <c r="W557" s="47">
        <f t="shared" ca="1" si="152"/>
        <v>0</v>
      </c>
    </row>
    <row r="558" spans="1:23" x14ac:dyDescent="0.25">
      <c r="A558" s="52">
        <v>537</v>
      </c>
      <c r="B558" s="57">
        <f t="shared" ca="1" si="137"/>
        <v>3147</v>
      </c>
      <c r="C558" s="78">
        <f t="shared" ca="1" si="138"/>
        <v>435</v>
      </c>
      <c r="D558" s="79">
        <f t="shared" ca="1" si="139"/>
        <v>275</v>
      </c>
      <c r="E558" s="81">
        <f t="shared" ca="1" si="140"/>
        <v>101333</v>
      </c>
      <c r="G558" s="88">
        <f t="shared" ca="1" si="141"/>
        <v>1368945</v>
      </c>
      <c r="H558" s="78">
        <f t="shared" ca="1" si="142"/>
        <v>865425</v>
      </c>
      <c r="I558" s="78">
        <f t="shared" ca="1" si="143"/>
        <v>503520</v>
      </c>
      <c r="J558" s="78">
        <f t="shared" ca="1" si="144"/>
        <v>101333</v>
      </c>
      <c r="K558" s="78">
        <v>175000</v>
      </c>
      <c r="L558" s="78">
        <f t="shared" ca="1" si="145"/>
        <v>227187</v>
      </c>
      <c r="M558" s="78">
        <f t="shared" ca="1" si="146"/>
        <v>77243.58</v>
      </c>
      <c r="N558" s="78">
        <f t="shared" ca="1" si="147"/>
        <v>149943.41999999998</v>
      </c>
      <c r="O558" s="81">
        <f t="shared" ca="1" si="148"/>
        <v>324943.42</v>
      </c>
      <c r="Q558" s="78">
        <v>-700000</v>
      </c>
      <c r="R558" s="78">
        <f t="shared" ca="1" si="149"/>
        <v>324943.42</v>
      </c>
      <c r="S558" s="78">
        <f t="shared" ca="1" si="150"/>
        <v>324943.42</v>
      </c>
      <c r="T558" s="78">
        <f t="shared" ca="1" si="150"/>
        <v>324943.42</v>
      </c>
      <c r="U558" s="78">
        <f t="shared" ca="1" si="150"/>
        <v>324943.42</v>
      </c>
      <c r="V558" s="91">
        <f t="shared" ca="1" si="151"/>
        <v>286966.68442754948</v>
      </c>
      <c r="W558" s="47">
        <f t="shared" ca="1" si="152"/>
        <v>1</v>
      </c>
    </row>
    <row r="559" spans="1:23" x14ac:dyDescent="0.25">
      <c r="A559" s="52">
        <v>538</v>
      </c>
      <c r="B559" s="57">
        <f t="shared" ca="1" si="137"/>
        <v>2509</v>
      </c>
      <c r="C559" s="78">
        <f t="shared" ca="1" si="138"/>
        <v>438</v>
      </c>
      <c r="D559" s="79">
        <f t="shared" ca="1" si="139"/>
        <v>270</v>
      </c>
      <c r="E559" s="81">
        <f t="shared" ca="1" si="140"/>
        <v>109863</v>
      </c>
      <c r="G559" s="88">
        <f t="shared" ca="1" si="141"/>
        <v>1098942</v>
      </c>
      <c r="H559" s="78">
        <f t="shared" ca="1" si="142"/>
        <v>677430</v>
      </c>
      <c r="I559" s="78">
        <f t="shared" ca="1" si="143"/>
        <v>421512</v>
      </c>
      <c r="J559" s="78">
        <f t="shared" ca="1" si="144"/>
        <v>109863</v>
      </c>
      <c r="K559" s="78">
        <v>175000</v>
      </c>
      <c r="L559" s="78">
        <f t="shared" ca="1" si="145"/>
        <v>136649</v>
      </c>
      <c r="M559" s="78">
        <f t="shared" ca="1" si="146"/>
        <v>46460.66</v>
      </c>
      <c r="N559" s="78">
        <f t="shared" ca="1" si="147"/>
        <v>90188.34</v>
      </c>
      <c r="O559" s="81">
        <f t="shared" ca="1" si="148"/>
        <v>265188.33999999997</v>
      </c>
      <c r="Q559" s="78">
        <v>-700000</v>
      </c>
      <c r="R559" s="78">
        <f t="shared" ca="1" si="149"/>
        <v>265188.33999999997</v>
      </c>
      <c r="S559" s="78">
        <f t="shared" ca="1" si="150"/>
        <v>265188.33999999997</v>
      </c>
      <c r="T559" s="78">
        <f t="shared" ca="1" si="150"/>
        <v>265188.33999999997</v>
      </c>
      <c r="U559" s="78">
        <f t="shared" ca="1" si="150"/>
        <v>265188.33999999997</v>
      </c>
      <c r="V559" s="91">
        <f t="shared" ca="1" si="151"/>
        <v>105469.63123194082</v>
      </c>
      <c r="W559" s="47">
        <f t="shared" ca="1" si="152"/>
        <v>1</v>
      </c>
    </row>
    <row r="560" spans="1:23" x14ac:dyDescent="0.25">
      <c r="A560" s="52">
        <v>539</v>
      </c>
      <c r="B560" s="57">
        <f t="shared" ca="1" si="137"/>
        <v>2482</v>
      </c>
      <c r="C560" s="78">
        <f t="shared" ca="1" si="138"/>
        <v>453</v>
      </c>
      <c r="D560" s="79">
        <f t="shared" ca="1" si="139"/>
        <v>290</v>
      </c>
      <c r="E560" s="81">
        <f t="shared" ca="1" si="140"/>
        <v>118420</v>
      </c>
      <c r="G560" s="88">
        <f t="shared" ca="1" si="141"/>
        <v>1124346</v>
      </c>
      <c r="H560" s="78">
        <f t="shared" ca="1" si="142"/>
        <v>719780</v>
      </c>
      <c r="I560" s="78">
        <f t="shared" ca="1" si="143"/>
        <v>404566</v>
      </c>
      <c r="J560" s="78">
        <f t="shared" ca="1" si="144"/>
        <v>118420</v>
      </c>
      <c r="K560" s="78">
        <v>175000</v>
      </c>
      <c r="L560" s="78">
        <f t="shared" ca="1" si="145"/>
        <v>111146</v>
      </c>
      <c r="M560" s="78">
        <f t="shared" ca="1" si="146"/>
        <v>37789.64</v>
      </c>
      <c r="N560" s="78">
        <f t="shared" ca="1" si="147"/>
        <v>73356.36</v>
      </c>
      <c r="O560" s="81">
        <f t="shared" ca="1" si="148"/>
        <v>248356.36</v>
      </c>
      <c r="Q560" s="78">
        <v>-700000</v>
      </c>
      <c r="R560" s="78">
        <f t="shared" ca="1" si="149"/>
        <v>248356.36</v>
      </c>
      <c r="S560" s="78">
        <f t="shared" ca="1" si="150"/>
        <v>248356.36</v>
      </c>
      <c r="T560" s="78">
        <f t="shared" ca="1" si="150"/>
        <v>248356.36</v>
      </c>
      <c r="U560" s="78">
        <f t="shared" ca="1" si="150"/>
        <v>248356.36</v>
      </c>
      <c r="V560" s="91">
        <f t="shared" ca="1" si="151"/>
        <v>54345.027776512317</v>
      </c>
      <c r="W560" s="47">
        <f t="shared" ca="1" si="152"/>
        <v>1</v>
      </c>
    </row>
    <row r="561" spans="1:23" x14ac:dyDescent="0.25">
      <c r="A561" s="52">
        <v>540</v>
      </c>
      <c r="B561" s="57">
        <f t="shared" ca="1" si="137"/>
        <v>2811</v>
      </c>
      <c r="C561" s="78">
        <f t="shared" ca="1" si="138"/>
        <v>442</v>
      </c>
      <c r="D561" s="79">
        <f t="shared" ca="1" si="139"/>
        <v>292</v>
      </c>
      <c r="E561" s="81">
        <f t="shared" ca="1" si="140"/>
        <v>94483</v>
      </c>
      <c r="G561" s="88">
        <f t="shared" ca="1" si="141"/>
        <v>1242462</v>
      </c>
      <c r="H561" s="78">
        <f t="shared" ca="1" si="142"/>
        <v>820812</v>
      </c>
      <c r="I561" s="78">
        <f t="shared" ca="1" si="143"/>
        <v>421650</v>
      </c>
      <c r="J561" s="78">
        <f t="shared" ca="1" si="144"/>
        <v>94483</v>
      </c>
      <c r="K561" s="78">
        <v>175000</v>
      </c>
      <c r="L561" s="78">
        <f t="shared" ca="1" si="145"/>
        <v>152167</v>
      </c>
      <c r="M561" s="78">
        <f t="shared" ca="1" si="146"/>
        <v>51736.780000000006</v>
      </c>
      <c r="N561" s="78">
        <f t="shared" ca="1" si="147"/>
        <v>100430.22</v>
      </c>
      <c r="O561" s="81">
        <f t="shared" ca="1" si="148"/>
        <v>275430.21999999997</v>
      </c>
      <c r="Q561" s="78">
        <v>-700000</v>
      </c>
      <c r="R561" s="78">
        <f t="shared" ca="1" si="149"/>
        <v>275430.21999999997</v>
      </c>
      <c r="S561" s="78">
        <f t="shared" ca="1" si="150"/>
        <v>275430.21999999997</v>
      </c>
      <c r="T561" s="78">
        <f t="shared" ca="1" si="150"/>
        <v>275430.21999999997</v>
      </c>
      <c r="U561" s="78">
        <f t="shared" ca="1" si="150"/>
        <v>275430.21999999997</v>
      </c>
      <c r="V561" s="91">
        <f t="shared" ca="1" si="151"/>
        <v>136577.79875816684</v>
      </c>
      <c r="W561" s="47">
        <f t="shared" ca="1" si="152"/>
        <v>1</v>
      </c>
    </row>
    <row r="562" spans="1:23" x14ac:dyDescent="0.25">
      <c r="A562" s="52">
        <v>541</v>
      </c>
      <c r="B562" s="57">
        <f t="shared" ca="1" si="137"/>
        <v>2948</v>
      </c>
      <c r="C562" s="78">
        <f t="shared" ca="1" si="138"/>
        <v>451</v>
      </c>
      <c r="D562" s="79">
        <f t="shared" ca="1" si="139"/>
        <v>275</v>
      </c>
      <c r="E562" s="81">
        <f t="shared" ca="1" si="140"/>
        <v>116001</v>
      </c>
      <c r="G562" s="88">
        <f t="shared" ca="1" si="141"/>
        <v>1329548</v>
      </c>
      <c r="H562" s="78">
        <f t="shared" ca="1" si="142"/>
        <v>810700</v>
      </c>
      <c r="I562" s="78">
        <f t="shared" ca="1" si="143"/>
        <v>518848</v>
      </c>
      <c r="J562" s="78">
        <f t="shared" ca="1" si="144"/>
        <v>116001</v>
      </c>
      <c r="K562" s="78">
        <v>175000</v>
      </c>
      <c r="L562" s="78">
        <f t="shared" ca="1" si="145"/>
        <v>227847</v>
      </c>
      <c r="M562" s="78">
        <f t="shared" ca="1" si="146"/>
        <v>77467.98000000001</v>
      </c>
      <c r="N562" s="78">
        <f t="shared" ca="1" si="147"/>
        <v>150379.01999999999</v>
      </c>
      <c r="O562" s="81">
        <f t="shared" ca="1" si="148"/>
        <v>325379.02</v>
      </c>
      <c r="Q562" s="78">
        <v>-700000</v>
      </c>
      <c r="R562" s="78">
        <f t="shared" ca="1" si="149"/>
        <v>325379.02</v>
      </c>
      <c r="S562" s="78">
        <f t="shared" ca="1" si="150"/>
        <v>325379.02</v>
      </c>
      <c r="T562" s="78">
        <f t="shared" ca="1" si="150"/>
        <v>325379.02</v>
      </c>
      <c r="U562" s="78">
        <f t="shared" ca="1" si="150"/>
        <v>325379.02</v>
      </c>
      <c r="V562" s="91">
        <f t="shared" ca="1" si="151"/>
        <v>288289.75380294002</v>
      </c>
      <c r="W562" s="47">
        <f t="shared" ca="1" si="152"/>
        <v>1</v>
      </c>
    </row>
    <row r="563" spans="1:23" x14ac:dyDescent="0.25">
      <c r="A563" s="52">
        <v>542</v>
      </c>
      <c r="B563" s="57">
        <f t="shared" ca="1" si="137"/>
        <v>2853</v>
      </c>
      <c r="C563" s="78">
        <f t="shared" ca="1" si="138"/>
        <v>411</v>
      </c>
      <c r="D563" s="79">
        <f t="shared" ca="1" si="139"/>
        <v>296</v>
      </c>
      <c r="E563" s="81">
        <f t="shared" ca="1" si="140"/>
        <v>108280</v>
      </c>
      <c r="G563" s="88">
        <f t="shared" ca="1" si="141"/>
        <v>1172583</v>
      </c>
      <c r="H563" s="78">
        <f t="shared" ca="1" si="142"/>
        <v>844488</v>
      </c>
      <c r="I563" s="78">
        <f t="shared" ca="1" si="143"/>
        <v>328095</v>
      </c>
      <c r="J563" s="78">
        <f t="shared" ca="1" si="144"/>
        <v>108280</v>
      </c>
      <c r="K563" s="78">
        <v>175000</v>
      </c>
      <c r="L563" s="78">
        <f t="shared" ca="1" si="145"/>
        <v>44815</v>
      </c>
      <c r="M563" s="78">
        <f t="shared" ca="1" si="146"/>
        <v>15237.1</v>
      </c>
      <c r="N563" s="78">
        <f t="shared" ca="1" si="147"/>
        <v>29577.9</v>
      </c>
      <c r="O563" s="81">
        <f t="shared" ca="1" si="148"/>
        <v>204577.9</v>
      </c>
      <c r="Q563" s="78">
        <v>-700000</v>
      </c>
      <c r="R563" s="78">
        <f t="shared" ca="1" si="149"/>
        <v>204577.9</v>
      </c>
      <c r="S563" s="78">
        <f t="shared" ca="1" si="150"/>
        <v>204577.9</v>
      </c>
      <c r="T563" s="78">
        <f t="shared" ca="1" si="150"/>
        <v>204577.9</v>
      </c>
      <c r="U563" s="78">
        <f t="shared" ca="1" si="150"/>
        <v>204577.9</v>
      </c>
      <c r="V563" s="91">
        <f t="shared" ca="1" si="151"/>
        <v>-78625.449100798112</v>
      </c>
      <c r="W563" s="47">
        <f t="shared" ca="1" si="152"/>
        <v>0</v>
      </c>
    </row>
    <row r="564" spans="1:23" x14ac:dyDescent="0.25">
      <c r="A564" s="52">
        <v>543</v>
      </c>
      <c r="B564" s="57">
        <f t="shared" ca="1" si="137"/>
        <v>2506</v>
      </c>
      <c r="C564" s="78">
        <f t="shared" ca="1" si="138"/>
        <v>427</v>
      </c>
      <c r="D564" s="79">
        <f t="shared" ca="1" si="139"/>
        <v>274</v>
      </c>
      <c r="E564" s="81">
        <f t="shared" ca="1" si="140"/>
        <v>100058</v>
      </c>
      <c r="G564" s="88">
        <f t="shared" ca="1" si="141"/>
        <v>1070062</v>
      </c>
      <c r="H564" s="78">
        <f t="shared" ca="1" si="142"/>
        <v>686644</v>
      </c>
      <c r="I564" s="78">
        <f t="shared" ca="1" si="143"/>
        <v>383418</v>
      </c>
      <c r="J564" s="78">
        <f t="shared" ca="1" si="144"/>
        <v>100058</v>
      </c>
      <c r="K564" s="78">
        <v>175000</v>
      </c>
      <c r="L564" s="78">
        <f t="shared" ca="1" si="145"/>
        <v>108360</v>
      </c>
      <c r="M564" s="78">
        <f t="shared" ca="1" si="146"/>
        <v>36842.400000000001</v>
      </c>
      <c r="N564" s="78">
        <f t="shared" ca="1" si="147"/>
        <v>71517.600000000006</v>
      </c>
      <c r="O564" s="81">
        <f t="shared" ca="1" si="148"/>
        <v>246517.6</v>
      </c>
      <c r="Q564" s="78">
        <v>-700000</v>
      </c>
      <c r="R564" s="78">
        <f t="shared" ca="1" si="149"/>
        <v>246517.6</v>
      </c>
      <c r="S564" s="78">
        <f t="shared" ca="1" si="150"/>
        <v>246517.6</v>
      </c>
      <c r="T564" s="78">
        <f t="shared" ca="1" si="150"/>
        <v>246517.6</v>
      </c>
      <c r="U564" s="78">
        <f t="shared" ca="1" si="150"/>
        <v>246517.6</v>
      </c>
      <c r="V564" s="91">
        <f t="shared" ca="1" si="151"/>
        <v>48760.071291909437</v>
      </c>
      <c r="W564" s="47">
        <f t="shared" ca="1" si="152"/>
        <v>1</v>
      </c>
    </row>
    <row r="565" spans="1:23" x14ac:dyDescent="0.25">
      <c r="A565" s="52">
        <v>544</v>
      </c>
      <c r="B565" s="57">
        <f t="shared" ca="1" si="137"/>
        <v>3003</v>
      </c>
      <c r="C565" s="78">
        <f t="shared" ca="1" si="138"/>
        <v>450</v>
      </c>
      <c r="D565" s="79">
        <f t="shared" ca="1" si="139"/>
        <v>299</v>
      </c>
      <c r="E565" s="81">
        <f t="shared" ca="1" si="140"/>
        <v>116540</v>
      </c>
      <c r="G565" s="88">
        <f t="shared" ca="1" si="141"/>
        <v>1351350</v>
      </c>
      <c r="H565" s="78">
        <f t="shared" ca="1" si="142"/>
        <v>897897</v>
      </c>
      <c r="I565" s="78">
        <f t="shared" ca="1" si="143"/>
        <v>453453</v>
      </c>
      <c r="J565" s="78">
        <f t="shared" ca="1" si="144"/>
        <v>116540</v>
      </c>
      <c r="K565" s="78">
        <v>175000</v>
      </c>
      <c r="L565" s="78">
        <f t="shared" ca="1" si="145"/>
        <v>161913</v>
      </c>
      <c r="M565" s="78">
        <f t="shared" ca="1" si="146"/>
        <v>55050.420000000006</v>
      </c>
      <c r="N565" s="78">
        <f t="shared" ca="1" si="147"/>
        <v>106862.57999999999</v>
      </c>
      <c r="O565" s="81">
        <f t="shared" ca="1" si="148"/>
        <v>281862.57999999996</v>
      </c>
      <c r="Q565" s="78">
        <v>-700000</v>
      </c>
      <c r="R565" s="78">
        <f t="shared" ca="1" si="149"/>
        <v>281862.57999999996</v>
      </c>
      <c r="S565" s="78">
        <f t="shared" ca="1" si="150"/>
        <v>281862.57999999996</v>
      </c>
      <c r="T565" s="78">
        <f t="shared" ca="1" si="150"/>
        <v>281862.57999999996</v>
      </c>
      <c r="U565" s="78">
        <f t="shared" ca="1" si="150"/>
        <v>281862.57999999996</v>
      </c>
      <c r="V565" s="91">
        <f t="shared" ca="1" si="151"/>
        <v>156115.12320143287</v>
      </c>
      <c r="W565" s="47">
        <f t="shared" ca="1" si="152"/>
        <v>1</v>
      </c>
    </row>
    <row r="566" spans="1:23" x14ac:dyDescent="0.25">
      <c r="A566" s="52">
        <v>545</v>
      </c>
      <c r="B566" s="57">
        <f t="shared" ca="1" si="137"/>
        <v>3181</v>
      </c>
      <c r="C566" s="78">
        <f t="shared" ca="1" si="138"/>
        <v>442</v>
      </c>
      <c r="D566" s="79">
        <f t="shared" ca="1" si="139"/>
        <v>277</v>
      </c>
      <c r="E566" s="81">
        <f t="shared" ca="1" si="140"/>
        <v>107739</v>
      </c>
      <c r="G566" s="88">
        <f t="shared" ca="1" si="141"/>
        <v>1406002</v>
      </c>
      <c r="H566" s="78">
        <f t="shared" ca="1" si="142"/>
        <v>881137</v>
      </c>
      <c r="I566" s="78">
        <f t="shared" ca="1" si="143"/>
        <v>524865</v>
      </c>
      <c r="J566" s="78">
        <f t="shared" ca="1" si="144"/>
        <v>107739</v>
      </c>
      <c r="K566" s="78">
        <v>175000</v>
      </c>
      <c r="L566" s="78">
        <f t="shared" ca="1" si="145"/>
        <v>242126</v>
      </c>
      <c r="M566" s="78">
        <f t="shared" ca="1" si="146"/>
        <v>82322.840000000011</v>
      </c>
      <c r="N566" s="78">
        <f t="shared" ca="1" si="147"/>
        <v>159803.15999999997</v>
      </c>
      <c r="O566" s="81">
        <f t="shared" ca="1" si="148"/>
        <v>334803.15999999997</v>
      </c>
      <c r="Q566" s="78">
        <v>-700000</v>
      </c>
      <c r="R566" s="78">
        <f t="shared" ca="1" si="149"/>
        <v>334803.15999999997</v>
      </c>
      <c r="S566" s="78">
        <f t="shared" ca="1" si="150"/>
        <v>334803.15999999997</v>
      </c>
      <c r="T566" s="78">
        <f t="shared" ca="1" si="150"/>
        <v>334803.15999999997</v>
      </c>
      <c r="U566" s="78">
        <f t="shared" ca="1" si="150"/>
        <v>334803.15999999997</v>
      </c>
      <c r="V566" s="91">
        <f t="shared" ca="1" si="151"/>
        <v>316914.15927445563</v>
      </c>
      <c r="W566" s="47">
        <f t="shared" ca="1" si="152"/>
        <v>1</v>
      </c>
    </row>
    <row r="567" spans="1:23" x14ac:dyDescent="0.25">
      <c r="A567" s="52">
        <v>546</v>
      </c>
      <c r="B567" s="57">
        <f t="shared" ca="1" si="137"/>
        <v>2347</v>
      </c>
      <c r="C567" s="78">
        <f t="shared" ca="1" si="138"/>
        <v>450</v>
      </c>
      <c r="D567" s="79">
        <f t="shared" ca="1" si="139"/>
        <v>275</v>
      </c>
      <c r="E567" s="81">
        <f t="shared" ca="1" si="140"/>
        <v>116226</v>
      </c>
      <c r="G567" s="88">
        <f t="shared" ca="1" si="141"/>
        <v>1056150</v>
      </c>
      <c r="H567" s="78">
        <f t="shared" ca="1" si="142"/>
        <v>645425</v>
      </c>
      <c r="I567" s="78">
        <f t="shared" ca="1" si="143"/>
        <v>410725</v>
      </c>
      <c r="J567" s="78">
        <f t="shared" ca="1" si="144"/>
        <v>116226</v>
      </c>
      <c r="K567" s="78">
        <v>175000</v>
      </c>
      <c r="L567" s="78">
        <f t="shared" ca="1" si="145"/>
        <v>119499</v>
      </c>
      <c r="M567" s="78">
        <f t="shared" ca="1" si="146"/>
        <v>40629.660000000003</v>
      </c>
      <c r="N567" s="78">
        <f t="shared" ca="1" si="147"/>
        <v>78869.34</v>
      </c>
      <c r="O567" s="81">
        <f t="shared" ca="1" si="148"/>
        <v>253869.34</v>
      </c>
      <c r="Q567" s="78">
        <v>-700000</v>
      </c>
      <c r="R567" s="78">
        <f t="shared" ca="1" si="149"/>
        <v>253869.34</v>
      </c>
      <c r="S567" s="78">
        <f t="shared" ca="1" si="150"/>
        <v>253869.34</v>
      </c>
      <c r="T567" s="78">
        <f t="shared" ca="1" si="150"/>
        <v>253869.34</v>
      </c>
      <c r="U567" s="78">
        <f t="shared" ca="1" si="150"/>
        <v>253869.34</v>
      </c>
      <c r="V567" s="91">
        <f t="shared" ca="1" si="151"/>
        <v>71089.873977476615</v>
      </c>
      <c r="W567" s="47">
        <f t="shared" ca="1" si="152"/>
        <v>1</v>
      </c>
    </row>
    <row r="568" spans="1:23" x14ac:dyDescent="0.25">
      <c r="A568" s="52">
        <v>547</v>
      </c>
      <c r="B568" s="57">
        <f t="shared" ca="1" si="137"/>
        <v>2524</v>
      </c>
      <c r="C568" s="78">
        <f t="shared" ca="1" si="138"/>
        <v>431</v>
      </c>
      <c r="D568" s="79">
        <f t="shared" ca="1" si="139"/>
        <v>297</v>
      </c>
      <c r="E568" s="81">
        <f t="shared" ca="1" si="140"/>
        <v>108790</v>
      </c>
      <c r="G568" s="88">
        <f t="shared" ca="1" si="141"/>
        <v>1087844</v>
      </c>
      <c r="H568" s="78">
        <f t="shared" ca="1" si="142"/>
        <v>749628</v>
      </c>
      <c r="I568" s="78">
        <f t="shared" ca="1" si="143"/>
        <v>338216</v>
      </c>
      <c r="J568" s="78">
        <f t="shared" ca="1" si="144"/>
        <v>108790</v>
      </c>
      <c r="K568" s="78">
        <v>175000</v>
      </c>
      <c r="L568" s="78">
        <f t="shared" ca="1" si="145"/>
        <v>54426</v>
      </c>
      <c r="M568" s="78">
        <f t="shared" ca="1" si="146"/>
        <v>18504.84</v>
      </c>
      <c r="N568" s="78">
        <f t="shared" ca="1" si="147"/>
        <v>35921.160000000003</v>
      </c>
      <c r="O568" s="81">
        <f t="shared" ca="1" si="148"/>
        <v>210921.16</v>
      </c>
      <c r="Q568" s="78">
        <v>-700000</v>
      </c>
      <c r="R568" s="78">
        <f t="shared" ca="1" si="149"/>
        <v>210921.16</v>
      </c>
      <c r="S568" s="78">
        <f t="shared" ca="1" si="150"/>
        <v>210921.16</v>
      </c>
      <c r="T568" s="78">
        <f t="shared" ca="1" si="150"/>
        <v>210921.16</v>
      </c>
      <c r="U568" s="78">
        <f t="shared" ca="1" si="150"/>
        <v>210921.16</v>
      </c>
      <c r="V568" s="91">
        <f t="shared" ca="1" si="151"/>
        <v>-59358.752484316588</v>
      </c>
      <c r="W568" s="47">
        <f t="shared" ca="1" si="152"/>
        <v>0</v>
      </c>
    </row>
    <row r="569" spans="1:23" x14ac:dyDescent="0.25">
      <c r="A569" s="52">
        <v>548</v>
      </c>
      <c r="B569" s="57">
        <f t="shared" ca="1" si="137"/>
        <v>2753</v>
      </c>
      <c r="C569" s="78">
        <f t="shared" ca="1" si="138"/>
        <v>457</v>
      </c>
      <c r="D569" s="79">
        <f t="shared" ca="1" si="139"/>
        <v>279</v>
      </c>
      <c r="E569" s="81">
        <f t="shared" ca="1" si="140"/>
        <v>106353</v>
      </c>
      <c r="G569" s="88">
        <f t="shared" ca="1" si="141"/>
        <v>1258121</v>
      </c>
      <c r="H569" s="78">
        <f t="shared" ca="1" si="142"/>
        <v>768087</v>
      </c>
      <c r="I569" s="78">
        <f t="shared" ca="1" si="143"/>
        <v>490034</v>
      </c>
      <c r="J569" s="78">
        <f t="shared" ca="1" si="144"/>
        <v>106353</v>
      </c>
      <c r="K569" s="78">
        <v>175000</v>
      </c>
      <c r="L569" s="78">
        <f t="shared" ca="1" si="145"/>
        <v>208681</v>
      </c>
      <c r="M569" s="78">
        <f t="shared" ca="1" si="146"/>
        <v>70951.540000000008</v>
      </c>
      <c r="N569" s="78">
        <f t="shared" ca="1" si="147"/>
        <v>137729.46</v>
      </c>
      <c r="O569" s="81">
        <f t="shared" ca="1" si="148"/>
        <v>312729.45999999996</v>
      </c>
      <c r="Q569" s="78">
        <v>-700000</v>
      </c>
      <c r="R569" s="78">
        <f t="shared" ca="1" si="149"/>
        <v>312729.45999999996</v>
      </c>
      <c r="S569" s="78">
        <f t="shared" ca="1" si="150"/>
        <v>312729.45999999996</v>
      </c>
      <c r="T569" s="78">
        <f t="shared" ca="1" si="150"/>
        <v>312729.45999999996</v>
      </c>
      <c r="U569" s="78">
        <f t="shared" ca="1" si="150"/>
        <v>312729.45999999996</v>
      </c>
      <c r="V569" s="91">
        <f t="shared" ca="1" si="151"/>
        <v>249868.62100182823</v>
      </c>
      <c r="W569" s="47">
        <f t="shared" ca="1" si="152"/>
        <v>1</v>
      </c>
    </row>
    <row r="570" spans="1:23" x14ac:dyDescent="0.25">
      <c r="A570" s="52">
        <v>549</v>
      </c>
      <c r="B570" s="57">
        <f t="shared" ca="1" si="137"/>
        <v>2327</v>
      </c>
      <c r="C570" s="78">
        <f t="shared" ca="1" si="138"/>
        <v>443</v>
      </c>
      <c r="D570" s="79">
        <f t="shared" ca="1" si="139"/>
        <v>300</v>
      </c>
      <c r="E570" s="81">
        <f t="shared" ca="1" si="140"/>
        <v>92874</v>
      </c>
      <c r="G570" s="88">
        <f t="shared" ca="1" si="141"/>
        <v>1030861</v>
      </c>
      <c r="H570" s="78">
        <f t="shared" ca="1" si="142"/>
        <v>698100</v>
      </c>
      <c r="I570" s="78">
        <f t="shared" ca="1" si="143"/>
        <v>332761</v>
      </c>
      <c r="J570" s="78">
        <f t="shared" ca="1" si="144"/>
        <v>92874</v>
      </c>
      <c r="K570" s="78">
        <v>175000</v>
      </c>
      <c r="L570" s="78">
        <f t="shared" ca="1" si="145"/>
        <v>64887</v>
      </c>
      <c r="M570" s="78">
        <f t="shared" ca="1" si="146"/>
        <v>22061.58</v>
      </c>
      <c r="N570" s="78">
        <f t="shared" ca="1" si="147"/>
        <v>42825.42</v>
      </c>
      <c r="O570" s="81">
        <f t="shared" ca="1" si="148"/>
        <v>217825.41999999998</v>
      </c>
      <c r="Q570" s="78">
        <v>-700000</v>
      </c>
      <c r="R570" s="78">
        <f t="shared" ca="1" si="149"/>
        <v>217825.41999999998</v>
      </c>
      <c r="S570" s="78">
        <f t="shared" ca="1" si="150"/>
        <v>217825.41999999998</v>
      </c>
      <c r="T570" s="78">
        <f t="shared" ca="1" si="150"/>
        <v>217825.41999999998</v>
      </c>
      <c r="U570" s="78">
        <f t="shared" ca="1" si="150"/>
        <v>217825.41999999998</v>
      </c>
      <c r="V570" s="91">
        <f t="shared" ca="1" si="151"/>
        <v>-38388.102884377819</v>
      </c>
      <c r="W570" s="47">
        <f t="shared" ca="1" si="152"/>
        <v>0</v>
      </c>
    </row>
    <row r="571" spans="1:23" x14ac:dyDescent="0.25">
      <c r="A571" s="52">
        <v>550</v>
      </c>
      <c r="B571" s="57">
        <f t="shared" ca="1" si="137"/>
        <v>3164</v>
      </c>
      <c r="C571" s="78">
        <f t="shared" ca="1" si="138"/>
        <v>466</v>
      </c>
      <c r="D571" s="79">
        <f t="shared" ca="1" si="139"/>
        <v>272</v>
      </c>
      <c r="E571" s="81">
        <f t="shared" ca="1" si="140"/>
        <v>112274</v>
      </c>
      <c r="G571" s="88">
        <f t="shared" ca="1" si="141"/>
        <v>1474424</v>
      </c>
      <c r="H571" s="78">
        <f t="shared" ca="1" si="142"/>
        <v>860608</v>
      </c>
      <c r="I571" s="78">
        <f t="shared" ca="1" si="143"/>
        <v>613816</v>
      </c>
      <c r="J571" s="78">
        <f t="shared" ca="1" si="144"/>
        <v>112274</v>
      </c>
      <c r="K571" s="78">
        <v>175000</v>
      </c>
      <c r="L571" s="78">
        <f t="shared" ca="1" si="145"/>
        <v>326542</v>
      </c>
      <c r="M571" s="78">
        <f t="shared" ca="1" si="146"/>
        <v>111024.28000000001</v>
      </c>
      <c r="N571" s="78">
        <f t="shared" ca="1" si="147"/>
        <v>215517.71999999997</v>
      </c>
      <c r="O571" s="81">
        <f t="shared" ca="1" si="148"/>
        <v>390517.72</v>
      </c>
      <c r="Q571" s="78">
        <v>-700000</v>
      </c>
      <c r="R571" s="78">
        <f t="shared" ca="1" si="149"/>
        <v>390517.72</v>
      </c>
      <c r="S571" s="78">
        <f t="shared" ca="1" si="150"/>
        <v>390517.72</v>
      </c>
      <c r="T571" s="78">
        <f t="shared" ca="1" si="150"/>
        <v>390517.72</v>
      </c>
      <c r="U571" s="78">
        <f t="shared" ca="1" si="150"/>
        <v>390517.72</v>
      </c>
      <c r="V571" s="91">
        <f t="shared" ca="1" si="151"/>
        <v>486138.74168803333</v>
      </c>
      <c r="W571" s="47">
        <f t="shared" ca="1" si="152"/>
        <v>1</v>
      </c>
    </row>
    <row r="572" spans="1:23" x14ac:dyDescent="0.25">
      <c r="A572" s="52">
        <v>551</v>
      </c>
      <c r="B572" s="57">
        <f t="shared" ca="1" si="137"/>
        <v>2941</v>
      </c>
      <c r="C572" s="78">
        <f t="shared" ca="1" si="138"/>
        <v>468</v>
      </c>
      <c r="D572" s="79">
        <f t="shared" ca="1" si="139"/>
        <v>291</v>
      </c>
      <c r="E572" s="81">
        <f t="shared" ca="1" si="140"/>
        <v>107979</v>
      </c>
      <c r="G572" s="88">
        <f t="shared" ca="1" si="141"/>
        <v>1376388</v>
      </c>
      <c r="H572" s="78">
        <f t="shared" ca="1" si="142"/>
        <v>855831</v>
      </c>
      <c r="I572" s="78">
        <f t="shared" ca="1" si="143"/>
        <v>520557</v>
      </c>
      <c r="J572" s="78">
        <f t="shared" ca="1" si="144"/>
        <v>107979</v>
      </c>
      <c r="K572" s="78">
        <v>175000</v>
      </c>
      <c r="L572" s="78">
        <f t="shared" ca="1" si="145"/>
        <v>237578</v>
      </c>
      <c r="M572" s="78">
        <f t="shared" ca="1" si="146"/>
        <v>80776.52</v>
      </c>
      <c r="N572" s="78">
        <f t="shared" ca="1" si="147"/>
        <v>156801.47999999998</v>
      </c>
      <c r="O572" s="81">
        <f t="shared" ca="1" si="148"/>
        <v>331801.48</v>
      </c>
      <c r="Q572" s="78">
        <v>-700000</v>
      </c>
      <c r="R572" s="78">
        <f t="shared" ca="1" si="149"/>
        <v>331801.48</v>
      </c>
      <c r="S572" s="78">
        <f t="shared" ca="1" si="150"/>
        <v>331801.48</v>
      </c>
      <c r="T572" s="78">
        <f t="shared" ca="1" si="150"/>
        <v>331801.48</v>
      </c>
      <c r="U572" s="78">
        <f t="shared" ca="1" si="150"/>
        <v>331801.48</v>
      </c>
      <c r="V572" s="91">
        <f t="shared" ca="1" si="151"/>
        <v>307797.00848767417</v>
      </c>
      <c r="W572" s="47">
        <f t="shared" ca="1" si="152"/>
        <v>1</v>
      </c>
    </row>
    <row r="573" spans="1:23" x14ac:dyDescent="0.25">
      <c r="A573" s="52">
        <v>552</v>
      </c>
      <c r="B573" s="57">
        <f t="shared" ca="1" si="137"/>
        <v>2501</v>
      </c>
      <c r="C573" s="78">
        <f t="shared" ca="1" si="138"/>
        <v>431</v>
      </c>
      <c r="D573" s="79">
        <f t="shared" ca="1" si="139"/>
        <v>286</v>
      </c>
      <c r="E573" s="81">
        <f t="shared" ca="1" si="140"/>
        <v>117481</v>
      </c>
      <c r="G573" s="88">
        <f t="shared" ca="1" si="141"/>
        <v>1077931</v>
      </c>
      <c r="H573" s="78">
        <f t="shared" ca="1" si="142"/>
        <v>715286</v>
      </c>
      <c r="I573" s="78">
        <f t="shared" ca="1" si="143"/>
        <v>362645</v>
      </c>
      <c r="J573" s="78">
        <f t="shared" ca="1" si="144"/>
        <v>117481</v>
      </c>
      <c r="K573" s="78">
        <v>175000</v>
      </c>
      <c r="L573" s="78">
        <f t="shared" ca="1" si="145"/>
        <v>70164</v>
      </c>
      <c r="M573" s="78">
        <f t="shared" ca="1" si="146"/>
        <v>23855.760000000002</v>
      </c>
      <c r="N573" s="78">
        <f t="shared" ca="1" si="147"/>
        <v>46308.24</v>
      </c>
      <c r="O573" s="81">
        <f t="shared" ca="1" si="148"/>
        <v>221308.24</v>
      </c>
      <c r="Q573" s="78">
        <v>-700000</v>
      </c>
      <c r="R573" s="78">
        <f t="shared" ca="1" si="149"/>
        <v>221308.24</v>
      </c>
      <c r="S573" s="78">
        <f t="shared" ca="1" si="150"/>
        <v>221308.24</v>
      </c>
      <c r="T573" s="78">
        <f t="shared" ca="1" si="150"/>
        <v>221308.24</v>
      </c>
      <c r="U573" s="78">
        <f t="shared" ca="1" si="150"/>
        <v>221308.24</v>
      </c>
      <c r="V573" s="91">
        <f t="shared" ca="1" si="151"/>
        <v>-27809.561832960346</v>
      </c>
      <c r="W573" s="47">
        <f t="shared" ca="1" si="152"/>
        <v>0</v>
      </c>
    </row>
    <row r="574" spans="1:23" x14ac:dyDescent="0.25">
      <c r="A574" s="52">
        <v>553</v>
      </c>
      <c r="B574" s="57">
        <f t="shared" ca="1" si="137"/>
        <v>3031</v>
      </c>
      <c r="C574" s="78">
        <f t="shared" ca="1" si="138"/>
        <v>421</v>
      </c>
      <c r="D574" s="79">
        <f t="shared" ca="1" si="139"/>
        <v>274</v>
      </c>
      <c r="E574" s="81">
        <f t="shared" ca="1" si="140"/>
        <v>106144</v>
      </c>
      <c r="G574" s="88">
        <f t="shared" ca="1" si="141"/>
        <v>1276051</v>
      </c>
      <c r="H574" s="78">
        <f t="shared" ca="1" si="142"/>
        <v>830494</v>
      </c>
      <c r="I574" s="78">
        <f t="shared" ca="1" si="143"/>
        <v>445557</v>
      </c>
      <c r="J574" s="78">
        <f t="shared" ca="1" si="144"/>
        <v>106144</v>
      </c>
      <c r="K574" s="78">
        <v>175000</v>
      </c>
      <c r="L574" s="78">
        <f t="shared" ca="1" si="145"/>
        <v>164413</v>
      </c>
      <c r="M574" s="78">
        <f t="shared" ca="1" si="146"/>
        <v>55900.420000000006</v>
      </c>
      <c r="N574" s="78">
        <f t="shared" ca="1" si="147"/>
        <v>108512.57999999999</v>
      </c>
      <c r="O574" s="81">
        <f t="shared" ca="1" si="148"/>
        <v>283512.57999999996</v>
      </c>
      <c r="Q574" s="78">
        <v>-700000</v>
      </c>
      <c r="R574" s="78">
        <f t="shared" ca="1" si="149"/>
        <v>283512.57999999996</v>
      </c>
      <c r="S574" s="78">
        <f t="shared" ca="1" si="150"/>
        <v>283512.57999999996</v>
      </c>
      <c r="T574" s="78">
        <f t="shared" ca="1" si="150"/>
        <v>283512.57999999996</v>
      </c>
      <c r="U574" s="78">
        <f t="shared" ca="1" si="150"/>
        <v>283512.57999999996</v>
      </c>
      <c r="V574" s="91">
        <f t="shared" ca="1" si="151"/>
        <v>161126.74962336628</v>
      </c>
      <c r="W574" s="47">
        <f t="shared" ca="1" si="152"/>
        <v>1</v>
      </c>
    </row>
    <row r="575" spans="1:23" x14ac:dyDescent="0.25">
      <c r="A575" s="52">
        <v>554</v>
      </c>
      <c r="B575" s="57">
        <f t="shared" ca="1" si="137"/>
        <v>2662</v>
      </c>
      <c r="C575" s="78">
        <f t="shared" ca="1" si="138"/>
        <v>435</v>
      </c>
      <c r="D575" s="79">
        <f t="shared" ca="1" si="139"/>
        <v>270</v>
      </c>
      <c r="E575" s="81">
        <f t="shared" ca="1" si="140"/>
        <v>107506</v>
      </c>
      <c r="G575" s="88">
        <f t="shared" ca="1" si="141"/>
        <v>1157970</v>
      </c>
      <c r="H575" s="78">
        <f t="shared" ca="1" si="142"/>
        <v>718740</v>
      </c>
      <c r="I575" s="78">
        <f t="shared" ca="1" si="143"/>
        <v>439230</v>
      </c>
      <c r="J575" s="78">
        <f t="shared" ca="1" si="144"/>
        <v>107506</v>
      </c>
      <c r="K575" s="78">
        <v>175000</v>
      </c>
      <c r="L575" s="78">
        <f t="shared" ca="1" si="145"/>
        <v>156724</v>
      </c>
      <c r="M575" s="78">
        <f t="shared" ca="1" si="146"/>
        <v>53286.16</v>
      </c>
      <c r="N575" s="78">
        <f t="shared" ca="1" si="147"/>
        <v>103437.84</v>
      </c>
      <c r="O575" s="81">
        <f t="shared" ca="1" si="148"/>
        <v>278437.83999999997</v>
      </c>
      <c r="Q575" s="78">
        <v>-700000</v>
      </c>
      <c r="R575" s="78">
        <f t="shared" ca="1" si="149"/>
        <v>278437.83999999997</v>
      </c>
      <c r="S575" s="78">
        <f t="shared" ca="1" si="150"/>
        <v>278437.83999999997</v>
      </c>
      <c r="T575" s="78">
        <f t="shared" ca="1" si="150"/>
        <v>278437.83999999997</v>
      </c>
      <c r="U575" s="78">
        <f t="shared" ca="1" si="150"/>
        <v>278437.83999999997</v>
      </c>
      <c r="V575" s="91">
        <f t="shared" ca="1" si="151"/>
        <v>145712.99140006735</v>
      </c>
      <c r="W575" s="47">
        <f t="shared" ca="1" si="152"/>
        <v>1</v>
      </c>
    </row>
    <row r="576" spans="1:23" x14ac:dyDescent="0.25">
      <c r="A576" s="52">
        <v>555</v>
      </c>
      <c r="B576" s="57">
        <f t="shared" ca="1" si="137"/>
        <v>2340</v>
      </c>
      <c r="C576" s="78">
        <f t="shared" ca="1" si="138"/>
        <v>458</v>
      </c>
      <c r="D576" s="79">
        <f t="shared" ca="1" si="139"/>
        <v>288</v>
      </c>
      <c r="E576" s="81">
        <f t="shared" ca="1" si="140"/>
        <v>108661</v>
      </c>
      <c r="G576" s="88">
        <f t="shared" ca="1" si="141"/>
        <v>1071720</v>
      </c>
      <c r="H576" s="78">
        <f t="shared" ca="1" si="142"/>
        <v>673920</v>
      </c>
      <c r="I576" s="78">
        <f t="shared" ca="1" si="143"/>
        <v>397800</v>
      </c>
      <c r="J576" s="78">
        <f t="shared" ca="1" si="144"/>
        <v>108661</v>
      </c>
      <c r="K576" s="78">
        <v>175000</v>
      </c>
      <c r="L576" s="78">
        <f t="shared" ca="1" si="145"/>
        <v>114139</v>
      </c>
      <c r="M576" s="78">
        <f t="shared" ca="1" si="146"/>
        <v>38807.26</v>
      </c>
      <c r="N576" s="78">
        <f t="shared" ca="1" si="147"/>
        <v>75331.739999999991</v>
      </c>
      <c r="O576" s="81">
        <f t="shared" ca="1" si="148"/>
        <v>250331.74</v>
      </c>
      <c r="Q576" s="78">
        <v>-700000</v>
      </c>
      <c r="R576" s="78">
        <f t="shared" ca="1" si="149"/>
        <v>250331.74</v>
      </c>
      <c r="S576" s="78">
        <f t="shared" ca="1" si="150"/>
        <v>250331.74</v>
      </c>
      <c r="T576" s="78">
        <f t="shared" ca="1" si="150"/>
        <v>250331.74</v>
      </c>
      <c r="U576" s="78">
        <f t="shared" ca="1" si="150"/>
        <v>250331.74</v>
      </c>
      <c r="V576" s="91">
        <f t="shared" ca="1" si="151"/>
        <v>60344.946928851074</v>
      </c>
      <c r="W576" s="47">
        <f t="shared" ca="1" si="152"/>
        <v>1</v>
      </c>
    </row>
    <row r="577" spans="1:23" x14ac:dyDescent="0.25">
      <c r="A577" s="52">
        <v>556</v>
      </c>
      <c r="B577" s="57">
        <f t="shared" ca="1" si="137"/>
        <v>2511</v>
      </c>
      <c r="C577" s="78">
        <f t="shared" ca="1" si="138"/>
        <v>459</v>
      </c>
      <c r="D577" s="79">
        <f t="shared" ca="1" si="139"/>
        <v>275</v>
      </c>
      <c r="E577" s="81">
        <f t="shared" ca="1" si="140"/>
        <v>108170</v>
      </c>
      <c r="G577" s="88">
        <f t="shared" ca="1" si="141"/>
        <v>1152549</v>
      </c>
      <c r="H577" s="78">
        <f t="shared" ca="1" si="142"/>
        <v>690525</v>
      </c>
      <c r="I577" s="78">
        <f t="shared" ca="1" si="143"/>
        <v>462024</v>
      </c>
      <c r="J577" s="78">
        <f t="shared" ca="1" si="144"/>
        <v>108170</v>
      </c>
      <c r="K577" s="78">
        <v>175000</v>
      </c>
      <c r="L577" s="78">
        <f t="shared" ca="1" si="145"/>
        <v>178854</v>
      </c>
      <c r="M577" s="78">
        <f t="shared" ca="1" si="146"/>
        <v>60810.360000000008</v>
      </c>
      <c r="N577" s="78">
        <f t="shared" ca="1" si="147"/>
        <v>118043.63999999998</v>
      </c>
      <c r="O577" s="81">
        <f t="shared" ca="1" si="148"/>
        <v>293043.64</v>
      </c>
      <c r="Q577" s="78">
        <v>-700000</v>
      </c>
      <c r="R577" s="78">
        <f t="shared" ca="1" si="149"/>
        <v>293043.64</v>
      </c>
      <c r="S577" s="78">
        <f t="shared" ca="1" si="150"/>
        <v>293043.64</v>
      </c>
      <c r="T577" s="78">
        <f t="shared" ca="1" si="150"/>
        <v>293043.64</v>
      </c>
      <c r="U577" s="78">
        <f t="shared" ca="1" si="150"/>
        <v>293043.64</v>
      </c>
      <c r="V577" s="91">
        <f t="shared" ca="1" si="151"/>
        <v>190075.90848702355</v>
      </c>
      <c r="W577" s="47">
        <f t="shared" ca="1" si="152"/>
        <v>1</v>
      </c>
    </row>
    <row r="578" spans="1:23" x14ac:dyDescent="0.25">
      <c r="A578" s="52">
        <v>557</v>
      </c>
      <c r="B578" s="57">
        <f t="shared" ca="1" si="137"/>
        <v>2638</v>
      </c>
      <c r="C578" s="78">
        <f t="shared" ca="1" si="138"/>
        <v>463</v>
      </c>
      <c r="D578" s="79">
        <f t="shared" ca="1" si="139"/>
        <v>284</v>
      </c>
      <c r="E578" s="81">
        <f t="shared" ca="1" si="140"/>
        <v>108739</v>
      </c>
      <c r="G578" s="88">
        <f t="shared" ca="1" si="141"/>
        <v>1221394</v>
      </c>
      <c r="H578" s="78">
        <f t="shared" ca="1" si="142"/>
        <v>749192</v>
      </c>
      <c r="I578" s="78">
        <f t="shared" ca="1" si="143"/>
        <v>472202</v>
      </c>
      <c r="J578" s="78">
        <f t="shared" ca="1" si="144"/>
        <v>108739</v>
      </c>
      <c r="K578" s="78">
        <v>175000</v>
      </c>
      <c r="L578" s="78">
        <f t="shared" ca="1" si="145"/>
        <v>188463</v>
      </c>
      <c r="M578" s="78">
        <f t="shared" ca="1" si="146"/>
        <v>64077.420000000006</v>
      </c>
      <c r="N578" s="78">
        <f t="shared" ca="1" si="147"/>
        <v>124385.57999999999</v>
      </c>
      <c r="O578" s="81">
        <f t="shared" ca="1" si="148"/>
        <v>299385.57999999996</v>
      </c>
      <c r="Q578" s="78">
        <v>-700000</v>
      </c>
      <c r="R578" s="78">
        <f t="shared" ca="1" si="149"/>
        <v>299385.57999999996</v>
      </c>
      <c r="S578" s="78">
        <f t="shared" ca="1" si="150"/>
        <v>299385.57999999996</v>
      </c>
      <c r="T578" s="78">
        <f t="shared" ca="1" si="150"/>
        <v>299385.57999999996</v>
      </c>
      <c r="U578" s="78">
        <f t="shared" ca="1" si="150"/>
        <v>299385.57999999996</v>
      </c>
      <c r="V578" s="91">
        <f t="shared" ca="1" si="151"/>
        <v>209338.5958023672</v>
      </c>
      <c r="W578" s="47">
        <f t="shared" ca="1" si="152"/>
        <v>1</v>
      </c>
    </row>
    <row r="579" spans="1:23" x14ac:dyDescent="0.25">
      <c r="A579" s="52">
        <v>558</v>
      </c>
      <c r="B579" s="57">
        <f t="shared" ca="1" si="137"/>
        <v>2784</v>
      </c>
      <c r="C579" s="78">
        <f t="shared" ca="1" si="138"/>
        <v>462</v>
      </c>
      <c r="D579" s="79">
        <f t="shared" ca="1" si="139"/>
        <v>285</v>
      </c>
      <c r="E579" s="81">
        <f t="shared" ca="1" si="140"/>
        <v>102551</v>
      </c>
      <c r="G579" s="88">
        <f t="shared" ca="1" si="141"/>
        <v>1286208</v>
      </c>
      <c r="H579" s="78">
        <f t="shared" ca="1" si="142"/>
        <v>793440</v>
      </c>
      <c r="I579" s="78">
        <f t="shared" ca="1" si="143"/>
        <v>492768</v>
      </c>
      <c r="J579" s="78">
        <f t="shared" ca="1" si="144"/>
        <v>102551</v>
      </c>
      <c r="K579" s="78">
        <v>175000</v>
      </c>
      <c r="L579" s="78">
        <f t="shared" ca="1" si="145"/>
        <v>215217</v>
      </c>
      <c r="M579" s="78">
        <f t="shared" ca="1" si="146"/>
        <v>73173.78</v>
      </c>
      <c r="N579" s="78">
        <f t="shared" ca="1" si="147"/>
        <v>142043.22</v>
      </c>
      <c r="O579" s="81">
        <f t="shared" ca="1" si="148"/>
        <v>317043.21999999997</v>
      </c>
      <c r="Q579" s="78">
        <v>-700000</v>
      </c>
      <c r="R579" s="78">
        <f t="shared" ca="1" si="149"/>
        <v>317043.21999999997</v>
      </c>
      <c r="S579" s="78">
        <f t="shared" ca="1" si="150"/>
        <v>317043.21999999997</v>
      </c>
      <c r="T579" s="78">
        <f t="shared" ca="1" si="150"/>
        <v>317043.21999999997</v>
      </c>
      <c r="U579" s="78">
        <f t="shared" ca="1" si="150"/>
        <v>317043.21999999997</v>
      </c>
      <c r="V579" s="91">
        <f t="shared" ca="1" si="151"/>
        <v>262971.01711933163</v>
      </c>
      <c r="W579" s="47">
        <f t="shared" ca="1" si="152"/>
        <v>1</v>
      </c>
    </row>
    <row r="580" spans="1:23" x14ac:dyDescent="0.25">
      <c r="A580" s="52">
        <v>559</v>
      </c>
      <c r="B580" s="57">
        <f t="shared" ca="1" si="137"/>
        <v>2550</v>
      </c>
      <c r="C580" s="78">
        <f t="shared" ca="1" si="138"/>
        <v>432</v>
      </c>
      <c r="D580" s="79">
        <f t="shared" ca="1" si="139"/>
        <v>291</v>
      </c>
      <c r="E580" s="81">
        <f t="shared" ca="1" si="140"/>
        <v>101627</v>
      </c>
      <c r="G580" s="88">
        <f t="shared" ca="1" si="141"/>
        <v>1101600</v>
      </c>
      <c r="H580" s="78">
        <f t="shared" ca="1" si="142"/>
        <v>742050</v>
      </c>
      <c r="I580" s="78">
        <f t="shared" ca="1" si="143"/>
        <v>359550</v>
      </c>
      <c r="J580" s="78">
        <f t="shared" ca="1" si="144"/>
        <v>101627</v>
      </c>
      <c r="K580" s="78">
        <v>175000</v>
      </c>
      <c r="L580" s="78">
        <f t="shared" ca="1" si="145"/>
        <v>82923</v>
      </c>
      <c r="M580" s="78">
        <f t="shared" ca="1" si="146"/>
        <v>28193.820000000003</v>
      </c>
      <c r="N580" s="78">
        <f t="shared" ca="1" si="147"/>
        <v>54729.179999999993</v>
      </c>
      <c r="O580" s="81">
        <f t="shared" ca="1" si="148"/>
        <v>229729.18</v>
      </c>
      <c r="Q580" s="78">
        <v>-700000</v>
      </c>
      <c r="R580" s="78">
        <f t="shared" ca="1" si="149"/>
        <v>229729.18</v>
      </c>
      <c r="S580" s="78">
        <f t="shared" ca="1" si="150"/>
        <v>229729.18</v>
      </c>
      <c r="T580" s="78">
        <f t="shared" ca="1" si="150"/>
        <v>229729.18</v>
      </c>
      <c r="U580" s="78">
        <f t="shared" ca="1" si="150"/>
        <v>229729.18</v>
      </c>
      <c r="V580" s="91">
        <f t="shared" ca="1" si="151"/>
        <v>-2232.2252259802772</v>
      </c>
      <c r="W580" s="47">
        <f t="shared" ca="1" si="152"/>
        <v>0</v>
      </c>
    </row>
    <row r="581" spans="1:23" x14ac:dyDescent="0.25">
      <c r="A581" s="52">
        <v>560</v>
      </c>
      <c r="B581" s="57">
        <f t="shared" ca="1" si="137"/>
        <v>2752</v>
      </c>
      <c r="C581" s="78">
        <f t="shared" ca="1" si="138"/>
        <v>425</v>
      </c>
      <c r="D581" s="79">
        <f t="shared" ca="1" si="139"/>
        <v>292</v>
      </c>
      <c r="E581" s="81">
        <f t="shared" ca="1" si="140"/>
        <v>119107</v>
      </c>
      <c r="G581" s="88">
        <f t="shared" ca="1" si="141"/>
        <v>1169600</v>
      </c>
      <c r="H581" s="78">
        <f t="shared" ca="1" si="142"/>
        <v>803584</v>
      </c>
      <c r="I581" s="78">
        <f t="shared" ca="1" si="143"/>
        <v>366016</v>
      </c>
      <c r="J581" s="78">
        <f t="shared" ca="1" si="144"/>
        <v>119107</v>
      </c>
      <c r="K581" s="78">
        <v>175000</v>
      </c>
      <c r="L581" s="78">
        <f t="shared" ca="1" si="145"/>
        <v>71909</v>
      </c>
      <c r="M581" s="78">
        <f t="shared" ca="1" si="146"/>
        <v>24449.06</v>
      </c>
      <c r="N581" s="78">
        <f t="shared" ca="1" si="147"/>
        <v>47459.94</v>
      </c>
      <c r="O581" s="81">
        <f t="shared" ca="1" si="148"/>
        <v>222459.94</v>
      </c>
      <c r="Q581" s="78">
        <v>-700000</v>
      </c>
      <c r="R581" s="78">
        <f t="shared" ca="1" si="149"/>
        <v>222459.94</v>
      </c>
      <c r="S581" s="78">
        <f t="shared" ca="1" si="150"/>
        <v>222459.94</v>
      </c>
      <c r="T581" s="78">
        <f t="shared" ca="1" si="150"/>
        <v>222459.94</v>
      </c>
      <c r="U581" s="78">
        <f t="shared" ca="1" si="150"/>
        <v>222459.94</v>
      </c>
      <c r="V581" s="91">
        <f t="shared" ca="1" si="151"/>
        <v>-24311.446590450709</v>
      </c>
      <c r="W581" s="47">
        <f t="shared" ca="1" si="152"/>
        <v>0</v>
      </c>
    </row>
    <row r="582" spans="1:23" x14ac:dyDescent="0.25">
      <c r="A582" s="52">
        <v>561</v>
      </c>
      <c r="B582" s="57">
        <f t="shared" ca="1" si="137"/>
        <v>2548</v>
      </c>
      <c r="C582" s="78">
        <f t="shared" ca="1" si="138"/>
        <v>426</v>
      </c>
      <c r="D582" s="79">
        <f t="shared" ca="1" si="139"/>
        <v>279</v>
      </c>
      <c r="E582" s="81">
        <f t="shared" ca="1" si="140"/>
        <v>104957</v>
      </c>
      <c r="G582" s="88">
        <f t="shared" ca="1" si="141"/>
        <v>1085448</v>
      </c>
      <c r="H582" s="78">
        <f t="shared" ca="1" si="142"/>
        <v>710892</v>
      </c>
      <c r="I582" s="78">
        <f t="shared" ca="1" si="143"/>
        <v>374556</v>
      </c>
      <c r="J582" s="78">
        <f t="shared" ca="1" si="144"/>
        <v>104957</v>
      </c>
      <c r="K582" s="78">
        <v>175000</v>
      </c>
      <c r="L582" s="78">
        <f t="shared" ca="1" si="145"/>
        <v>94599</v>
      </c>
      <c r="M582" s="78">
        <f t="shared" ca="1" si="146"/>
        <v>32163.660000000003</v>
      </c>
      <c r="N582" s="78">
        <f t="shared" ca="1" si="147"/>
        <v>62435.34</v>
      </c>
      <c r="O582" s="81">
        <f t="shared" ca="1" si="148"/>
        <v>237435.34</v>
      </c>
      <c r="Q582" s="78">
        <v>-700000</v>
      </c>
      <c r="R582" s="78">
        <f t="shared" ca="1" si="149"/>
        <v>237435.34</v>
      </c>
      <c r="S582" s="78">
        <f t="shared" ca="1" si="150"/>
        <v>237435.34</v>
      </c>
      <c r="T582" s="78">
        <f t="shared" ca="1" si="150"/>
        <v>237435.34</v>
      </c>
      <c r="U582" s="78">
        <f t="shared" ca="1" si="150"/>
        <v>237435.34</v>
      </c>
      <c r="V582" s="91">
        <f t="shared" ca="1" si="151"/>
        <v>21174.074815018335</v>
      </c>
      <c r="W582" s="47">
        <f t="shared" ca="1" si="152"/>
        <v>1</v>
      </c>
    </row>
    <row r="583" spans="1:23" x14ac:dyDescent="0.25">
      <c r="A583" s="52">
        <v>562</v>
      </c>
      <c r="B583" s="57">
        <f t="shared" ca="1" si="137"/>
        <v>2671</v>
      </c>
      <c r="C583" s="78">
        <f t="shared" ca="1" si="138"/>
        <v>416</v>
      </c>
      <c r="D583" s="79">
        <f t="shared" ca="1" si="139"/>
        <v>278</v>
      </c>
      <c r="E583" s="81">
        <f t="shared" ca="1" si="140"/>
        <v>94103</v>
      </c>
      <c r="G583" s="88">
        <f t="shared" ca="1" si="141"/>
        <v>1111136</v>
      </c>
      <c r="H583" s="78">
        <f t="shared" ca="1" si="142"/>
        <v>742538</v>
      </c>
      <c r="I583" s="78">
        <f t="shared" ca="1" si="143"/>
        <v>368598</v>
      </c>
      <c r="J583" s="78">
        <f t="shared" ca="1" si="144"/>
        <v>94103</v>
      </c>
      <c r="K583" s="78">
        <v>175000</v>
      </c>
      <c r="L583" s="78">
        <f t="shared" ca="1" si="145"/>
        <v>99495</v>
      </c>
      <c r="M583" s="78">
        <f t="shared" ca="1" si="146"/>
        <v>33828.300000000003</v>
      </c>
      <c r="N583" s="78">
        <f t="shared" ca="1" si="147"/>
        <v>65666.7</v>
      </c>
      <c r="O583" s="81">
        <f t="shared" ca="1" si="148"/>
        <v>240666.7</v>
      </c>
      <c r="Q583" s="78">
        <v>-700000</v>
      </c>
      <c r="R583" s="78">
        <f t="shared" ca="1" si="149"/>
        <v>240666.7</v>
      </c>
      <c r="S583" s="78">
        <f t="shared" ca="1" si="150"/>
        <v>240666.7</v>
      </c>
      <c r="T583" s="78">
        <f t="shared" ca="1" si="150"/>
        <v>240666.7</v>
      </c>
      <c r="U583" s="78">
        <f t="shared" ca="1" si="150"/>
        <v>240666.7</v>
      </c>
      <c r="V583" s="91">
        <f t="shared" ca="1" si="151"/>
        <v>30988.843999733101</v>
      </c>
      <c r="W583" s="47">
        <f t="shared" ca="1" si="152"/>
        <v>1</v>
      </c>
    </row>
    <row r="584" spans="1:23" x14ac:dyDescent="0.25">
      <c r="A584" s="52">
        <v>563</v>
      </c>
      <c r="B584" s="57">
        <f t="shared" ca="1" si="137"/>
        <v>2305</v>
      </c>
      <c r="C584" s="78">
        <f t="shared" ca="1" si="138"/>
        <v>467</v>
      </c>
      <c r="D584" s="79">
        <f t="shared" ca="1" si="139"/>
        <v>287</v>
      </c>
      <c r="E584" s="81">
        <f t="shared" ca="1" si="140"/>
        <v>109465</v>
      </c>
      <c r="G584" s="88">
        <f t="shared" ca="1" si="141"/>
        <v>1076435</v>
      </c>
      <c r="H584" s="78">
        <f t="shared" ca="1" si="142"/>
        <v>661535</v>
      </c>
      <c r="I584" s="78">
        <f t="shared" ca="1" si="143"/>
        <v>414900</v>
      </c>
      <c r="J584" s="78">
        <f t="shared" ca="1" si="144"/>
        <v>109465</v>
      </c>
      <c r="K584" s="78">
        <v>175000</v>
      </c>
      <c r="L584" s="78">
        <f t="shared" ca="1" si="145"/>
        <v>130435</v>
      </c>
      <c r="M584" s="78">
        <f t="shared" ca="1" si="146"/>
        <v>44347.9</v>
      </c>
      <c r="N584" s="78">
        <f t="shared" ca="1" si="147"/>
        <v>86087.1</v>
      </c>
      <c r="O584" s="81">
        <f t="shared" ca="1" si="148"/>
        <v>261087.1</v>
      </c>
      <c r="Q584" s="78">
        <v>-700000</v>
      </c>
      <c r="R584" s="78">
        <f t="shared" ca="1" si="149"/>
        <v>261087.1</v>
      </c>
      <c r="S584" s="78">
        <f t="shared" ca="1" si="150"/>
        <v>261087.1</v>
      </c>
      <c r="T584" s="78">
        <f t="shared" ca="1" si="150"/>
        <v>261087.1</v>
      </c>
      <c r="U584" s="78">
        <f t="shared" ca="1" si="150"/>
        <v>261087.1</v>
      </c>
      <c r="V584" s="91">
        <f t="shared" ca="1" si="151"/>
        <v>93012.732597582857</v>
      </c>
      <c r="W584" s="47">
        <f t="shared" ca="1" si="152"/>
        <v>1</v>
      </c>
    </row>
    <row r="585" spans="1:23" x14ac:dyDescent="0.25">
      <c r="A585" s="52">
        <v>564</v>
      </c>
      <c r="B585" s="57">
        <f t="shared" ca="1" si="137"/>
        <v>2873</v>
      </c>
      <c r="C585" s="78">
        <f t="shared" ca="1" si="138"/>
        <v>424</v>
      </c>
      <c r="D585" s="79">
        <f t="shared" ca="1" si="139"/>
        <v>282</v>
      </c>
      <c r="E585" s="81">
        <f t="shared" ca="1" si="140"/>
        <v>91004</v>
      </c>
      <c r="G585" s="88">
        <f t="shared" ca="1" si="141"/>
        <v>1218152</v>
      </c>
      <c r="H585" s="78">
        <f t="shared" ca="1" si="142"/>
        <v>810186</v>
      </c>
      <c r="I585" s="78">
        <f t="shared" ca="1" si="143"/>
        <v>407966</v>
      </c>
      <c r="J585" s="78">
        <f t="shared" ca="1" si="144"/>
        <v>91004</v>
      </c>
      <c r="K585" s="78">
        <v>175000</v>
      </c>
      <c r="L585" s="78">
        <f t="shared" ca="1" si="145"/>
        <v>141962</v>
      </c>
      <c r="M585" s="78">
        <f t="shared" ca="1" si="146"/>
        <v>48267.08</v>
      </c>
      <c r="N585" s="78">
        <f t="shared" ca="1" si="147"/>
        <v>93694.92</v>
      </c>
      <c r="O585" s="81">
        <f t="shared" ca="1" si="148"/>
        <v>268694.92</v>
      </c>
      <c r="Q585" s="78">
        <v>-700000</v>
      </c>
      <c r="R585" s="78">
        <f t="shared" ca="1" si="149"/>
        <v>268694.92</v>
      </c>
      <c r="S585" s="78">
        <f t="shared" ca="1" si="150"/>
        <v>268694.92</v>
      </c>
      <c r="T585" s="78">
        <f t="shared" ca="1" si="150"/>
        <v>268694.92</v>
      </c>
      <c r="U585" s="78">
        <f t="shared" ca="1" si="150"/>
        <v>268694.92</v>
      </c>
      <c r="V585" s="91">
        <f t="shared" ca="1" si="151"/>
        <v>116120.33970383403</v>
      </c>
      <c r="W585" s="47">
        <f t="shared" ca="1" si="152"/>
        <v>1</v>
      </c>
    </row>
    <row r="586" spans="1:23" x14ac:dyDescent="0.25">
      <c r="A586" s="52">
        <v>565</v>
      </c>
      <c r="B586" s="57">
        <f t="shared" ca="1" si="137"/>
        <v>2958</v>
      </c>
      <c r="C586" s="78">
        <f t="shared" ca="1" si="138"/>
        <v>446</v>
      </c>
      <c r="D586" s="79">
        <f t="shared" ca="1" si="139"/>
        <v>297</v>
      </c>
      <c r="E586" s="81">
        <f t="shared" ca="1" si="140"/>
        <v>107651</v>
      </c>
      <c r="G586" s="88">
        <f t="shared" ca="1" si="141"/>
        <v>1319268</v>
      </c>
      <c r="H586" s="78">
        <f t="shared" ca="1" si="142"/>
        <v>878526</v>
      </c>
      <c r="I586" s="78">
        <f t="shared" ca="1" si="143"/>
        <v>440742</v>
      </c>
      <c r="J586" s="78">
        <f t="shared" ca="1" si="144"/>
        <v>107651</v>
      </c>
      <c r="K586" s="78">
        <v>175000</v>
      </c>
      <c r="L586" s="78">
        <f t="shared" ca="1" si="145"/>
        <v>158091</v>
      </c>
      <c r="M586" s="78">
        <f t="shared" ca="1" si="146"/>
        <v>53750.94</v>
      </c>
      <c r="N586" s="78">
        <f t="shared" ca="1" si="147"/>
        <v>104340.06</v>
      </c>
      <c r="O586" s="81">
        <f t="shared" ca="1" si="148"/>
        <v>279340.06</v>
      </c>
      <c r="Q586" s="78">
        <v>-700000</v>
      </c>
      <c r="R586" s="78">
        <f t="shared" ca="1" si="149"/>
        <v>279340.06</v>
      </c>
      <c r="S586" s="78">
        <f t="shared" ca="1" si="150"/>
        <v>279340.06</v>
      </c>
      <c r="T586" s="78">
        <f t="shared" ca="1" si="150"/>
        <v>279340.06</v>
      </c>
      <c r="U586" s="78">
        <f t="shared" ca="1" si="150"/>
        <v>279340.06</v>
      </c>
      <c r="V586" s="91">
        <f t="shared" ca="1" si="151"/>
        <v>148453.34872758074</v>
      </c>
      <c r="W586" s="47">
        <f t="shared" ca="1" si="152"/>
        <v>1</v>
      </c>
    </row>
    <row r="587" spans="1:23" x14ac:dyDescent="0.25">
      <c r="A587" s="52">
        <v>566</v>
      </c>
      <c r="B587" s="57">
        <f t="shared" ca="1" si="137"/>
        <v>2319</v>
      </c>
      <c r="C587" s="78">
        <f t="shared" ca="1" si="138"/>
        <v>451</v>
      </c>
      <c r="D587" s="79">
        <f t="shared" ca="1" si="139"/>
        <v>287</v>
      </c>
      <c r="E587" s="81">
        <f t="shared" ca="1" si="140"/>
        <v>94348</v>
      </c>
      <c r="G587" s="88">
        <f t="shared" ca="1" si="141"/>
        <v>1045869</v>
      </c>
      <c r="H587" s="78">
        <f t="shared" ca="1" si="142"/>
        <v>665553</v>
      </c>
      <c r="I587" s="78">
        <f t="shared" ca="1" si="143"/>
        <v>380316</v>
      </c>
      <c r="J587" s="78">
        <f t="shared" ca="1" si="144"/>
        <v>94348</v>
      </c>
      <c r="K587" s="78">
        <v>175000</v>
      </c>
      <c r="L587" s="78">
        <f t="shared" ca="1" si="145"/>
        <v>110968</v>
      </c>
      <c r="M587" s="78">
        <f t="shared" ca="1" si="146"/>
        <v>37729.120000000003</v>
      </c>
      <c r="N587" s="78">
        <f t="shared" ca="1" si="147"/>
        <v>73238.880000000005</v>
      </c>
      <c r="O587" s="81">
        <f t="shared" ca="1" si="148"/>
        <v>248238.88</v>
      </c>
      <c r="Q587" s="78">
        <v>-700000</v>
      </c>
      <c r="R587" s="78">
        <f t="shared" ca="1" si="149"/>
        <v>248238.88</v>
      </c>
      <c r="S587" s="78">
        <f t="shared" ca="1" si="150"/>
        <v>248238.88</v>
      </c>
      <c r="T587" s="78">
        <f t="shared" ca="1" si="150"/>
        <v>248238.88</v>
      </c>
      <c r="U587" s="78">
        <f t="shared" ca="1" si="150"/>
        <v>248238.88</v>
      </c>
      <c r="V587" s="91">
        <f t="shared" ca="1" si="151"/>
        <v>53988.199975270545</v>
      </c>
      <c r="W587" s="47">
        <f t="shared" ca="1" si="152"/>
        <v>1</v>
      </c>
    </row>
    <row r="588" spans="1:23" x14ac:dyDescent="0.25">
      <c r="A588" s="52">
        <v>567</v>
      </c>
      <c r="B588" s="57">
        <f t="shared" ca="1" si="137"/>
        <v>2906</v>
      </c>
      <c r="C588" s="78">
        <f t="shared" ca="1" si="138"/>
        <v>430</v>
      </c>
      <c r="D588" s="79">
        <f t="shared" ca="1" si="139"/>
        <v>281</v>
      </c>
      <c r="E588" s="81">
        <f t="shared" ca="1" si="140"/>
        <v>95218</v>
      </c>
      <c r="G588" s="88">
        <f t="shared" ca="1" si="141"/>
        <v>1249580</v>
      </c>
      <c r="H588" s="78">
        <f t="shared" ca="1" si="142"/>
        <v>816586</v>
      </c>
      <c r="I588" s="78">
        <f t="shared" ca="1" si="143"/>
        <v>432994</v>
      </c>
      <c r="J588" s="78">
        <f t="shared" ca="1" si="144"/>
        <v>95218</v>
      </c>
      <c r="K588" s="78">
        <v>175000</v>
      </c>
      <c r="L588" s="78">
        <f t="shared" ca="1" si="145"/>
        <v>162776</v>
      </c>
      <c r="M588" s="78">
        <f t="shared" ca="1" si="146"/>
        <v>55343.840000000004</v>
      </c>
      <c r="N588" s="78">
        <f t="shared" ca="1" si="147"/>
        <v>107432.16</v>
      </c>
      <c r="O588" s="81">
        <f t="shared" ca="1" si="148"/>
        <v>282432.16000000003</v>
      </c>
      <c r="Q588" s="78">
        <v>-700000</v>
      </c>
      <c r="R588" s="78">
        <f t="shared" ca="1" si="149"/>
        <v>282432.16000000003</v>
      </c>
      <c r="S588" s="78">
        <f t="shared" ca="1" si="150"/>
        <v>282432.16000000003</v>
      </c>
      <c r="T588" s="78">
        <f t="shared" ca="1" si="150"/>
        <v>282432.16000000003</v>
      </c>
      <c r="U588" s="78">
        <f t="shared" ca="1" si="150"/>
        <v>282432.16000000003</v>
      </c>
      <c r="V588" s="91">
        <f t="shared" ca="1" si="151"/>
        <v>157845.13664228434</v>
      </c>
      <c r="W588" s="47">
        <f t="shared" ca="1" si="152"/>
        <v>1</v>
      </c>
    </row>
    <row r="589" spans="1:23" x14ac:dyDescent="0.25">
      <c r="A589" s="52">
        <v>568</v>
      </c>
      <c r="B589" s="57">
        <f t="shared" ca="1" si="137"/>
        <v>3039</v>
      </c>
      <c r="C589" s="78">
        <f t="shared" ca="1" si="138"/>
        <v>412</v>
      </c>
      <c r="D589" s="79">
        <f t="shared" ca="1" si="139"/>
        <v>292</v>
      </c>
      <c r="E589" s="81">
        <f t="shared" ca="1" si="140"/>
        <v>95921</v>
      </c>
      <c r="G589" s="88">
        <f t="shared" ca="1" si="141"/>
        <v>1252068</v>
      </c>
      <c r="H589" s="78">
        <f t="shared" ca="1" si="142"/>
        <v>887388</v>
      </c>
      <c r="I589" s="78">
        <f t="shared" ca="1" si="143"/>
        <v>364680</v>
      </c>
      <c r="J589" s="78">
        <f t="shared" ca="1" si="144"/>
        <v>95921</v>
      </c>
      <c r="K589" s="78">
        <v>175000</v>
      </c>
      <c r="L589" s="78">
        <f t="shared" ca="1" si="145"/>
        <v>93759</v>
      </c>
      <c r="M589" s="78">
        <f t="shared" ca="1" si="146"/>
        <v>31878.06</v>
      </c>
      <c r="N589" s="78">
        <f t="shared" ca="1" si="147"/>
        <v>61880.94</v>
      </c>
      <c r="O589" s="81">
        <f t="shared" ca="1" si="148"/>
        <v>236880.94</v>
      </c>
      <c r="Q589" s="78">
        <v>-700000</v>
      </c>
      <c r="R589" s="78">
        <f t="shared" ca="1" si="149"/>
        <v>236880.94</v>
      </c>
      <c r="S589" s="78">
        <f t="shared" ca="1" si="150"/>
        <v>236880.94</v>
      </c>
      <c r="T589" s="78">
        <f t="shared" ca="1" si="150"/>
        <v>236880.94</v>
      </c>
      <c r="U589" s="78">
        <f t="shared" ca="1" si="150"/>
        <v>236880.94</v>
      </c>
      <c r="V589" s="91">
        <f t="shared" ca="1" si="151"/>
        <v>19490.168337248731</v>
      </c>
      <c r="W589" s="47">
        <f t="shared" ca="1" si="152"/>
        <v>1</v>
      </c>
    </row>
    <row r="590" spans="1:23" x14ac:dyDescent="0.25">
      <c r="A590" s="52">
        <v>569</v>
      </c>
      <c r="B590" s="57">
        <f t="shared" ca="1" si="137"/>
        <v>2751</v>
      </c>
      <c r="C590" s="78">
        <f t="shared" ca="1" si="138"/>
        <v>412</v>
      </c>
      <c r="D590" s="79">
        <f t="shared" ca="1" si="139"/>
        <v>289</v>
      </c>
      <c r="E590" s="81">
        <f t="shared" ca="1" si="140"/>
        <v>109630</v>
      </c>
      <c r="G590" s="88">
        <f t="shared" ca="1" si="141"/>
        <v>1133412</v>
      </c>
      <c r="H590" s="78">
        <f t="shared" ca="1" si="142"/>
        <v>795039</v>
      </c>
      <c r="I590" s="78">
        <f t="shared" ca="1" si="143"/>
        <v>338373</v>
      </c>
      <c r="J590" s="78">
        <f t="shared" ca="1" si="144"/>
        <v>109630</v>
      </c>
      <c r="K590" s="78">
        <v>175000</v>
      </c>
      <c r="L590" s="78">
        <f t="shared" ca="1" si="145"/>
        <v>53743</v>
      </c>
      <c r="M590" s="78">
        <f t="shared" ca="1" si="146"/>
        <v>18272.620000000003</v>
      </c>
      <c r="N590" s="78">
        <f t="shared" ca="1" si="147"/>
        <v>35470.379999999997</v>
      </c>
      <c r="O590" s="81">
        <f t="shared" ca="1" si="148"/>
        <v>210470.38</v>
      </c>
      <c r="Q590" s="78">
        <v>-700000</v>
      </c>
      <c r="R590" s="78">
        <f t="shared" ca="1" si="149"/>
        <v>210470.38</v>
      </c>
      <c r="S590" s="78">
        <f t="shared" ca="1" si="150"/>
        <v>210470.38</v>
      </c>
      <c r="T590" s="78">
        <f t="shared" ca="1" si="150"/>
        <v>210470.38</v>
      </c>
      <c r="U590" s="78">
        <f t="shared" ca="1" si="150"/>
        <v>210470.38</v>
      </c>
      <c r="V590" s="91">
        <f t="shared" ca="1" si="151"/>
        <v>-60727.928822788759</v>
      </c>
      <c r="W590" s="47">
        <f t="shared" ca="1" si="152"/>
        <v>0</v>
      </c>
    </row>
    <row r="591" spans="1:23" x14ac:dyDescent="0.25">
      <c r="A591" s="52">
        <v>570</v>
      </c>
      <c r="B591" s="57">
        <f t="shared" ca="1" si="137"/>
        <v>3019</v>
      </c>
      <c r="C591" s="78">
        <f t="shared" ca="1" si="138"/>
        <v>440</v>
      </c>
      <c r="D591" s="79">
        <f t="shared" ca="1" si="139"/>
        <v>280</v>
      </c>
      <c r="E591" s="81">
        <f t="shared" ca="1" si="140"/>
        <v>118948</v>
      </c>
      <c r="G591" s="88">
        <f t="shared" ca="1" si="141"/>
        <v>1328360</v>
      </c>
      <c r="H591" s="78">
        <f t="shared" ca="1" si="142"/>
        <v>845320</v>
      </c>
      <c r="I591" s="78">
        <f t="shared" ca="1" si="143"/>
        <v>483040</v>
      </c>
      <c r="J591" s="78">
        <f t="shared" ca="1" si="144"/>
        <v>118948</v>
      </c>
      <c r="K591" s="78">
        <v>175000</v>
      </c>
      <c r="L591" s="78">
        <f t="shared" ca="1" si="145"/>
        <v>189092</v>
      </c>
      <c r="M591" s="78">
        <f t="shared" ca="1" si="146"/>
        <v>64291.280000000006</v>
      </c>
      <c r="N591" s="78">
        <f t="shared" ca="1" si="147"/>
        <v>124800.72</v>
      </c>
      <c r="O591" s="81">
        <f t="shared" ca="1" si="148"/>
        <v>299800.71999999997</v>
      </c>
      <c r="Q591" s="78">
        <v>-700000</v>
      </c>
      <c r="R591" s="78">
        <f t="shared" ca="1" si="149"/>
        <v>299800.71999999997</v>
      </c>
      <c r="S591" s="78">
        <f t="shared" ca="1" si="150"/>
        <v>299800.71999999997</v>
      </c>
      <c r="T591" s="78">
        <f t="shared" ca="1" si="150"/>
        <v>299800.71999999997</v>
      </c>
      <c r="U591" s="78">
        <f t="shared" ca="1" si="150"/>
        <v>299800.71999999997</v>
      </c>
      <c r="V591" s="91">
        <f t="shared" ca="1" si="151"/>
        <v>210599.52101012575</v>
      </c>
      <c r="W591" s="47">
        <f t="shared" ca="1" si="152"/>
        <v>1</v>
      </c>
    </row>
    <row r="592" spans="1:23" x14ac:dyDescent="0.25">
      <c r="A592" s="52">
        <v>571</v>
      </c>
      <c r="B592" s="57">
        <f t="shared" ca="1" si="137"/>
        <v>3031</v>
      </c>
      <c r="C592" s="78">
        <f t="shared" ca="1" si="138"/>
        <v>425</v>
      </c>
      <c r="D592" s="79">
        <f t="shared" ca="1" si="139"/>
        <v>294</v>
      </c>
      <c r="E592" s="81">
        <f t="shared" ca="1" si="140"/>
        <v>110219</v>
      </c>
      <c r="G592" s="88">
        <f t="shared" ca="1" si="141"/>
        <v>1288175</v>
      </c>
      <c r="H592" s="78">
        <f t="shared" ca="1" si="142"/>
        <v>891114</v>
      </c>
      <c r="I592" s="78">
        <f t="shared" ca="1" si="143"/>
        <v>397061</v>
      </c>
      <c r="J592" s="78">
        <f t="shared" ca="1" si="144"/>
        <v>110219</v>
      </c>
      <c r="K592" s="78">
        <v>175000</v>
      </c>
      <c r="L592" s="78">
        <f t="shared" ca="1" si="145"/>
        <v>111842</v>
      </c>
      <c r="M592" s="78">
        <f t="shared" ca="1" si="146"/>
        <v>38026.280000000006</v>
      </c>
      <c r="N592" s="78">
        <f t="shared" ca="1" si="147"/>
        <v>73815.72</v>
      </c>
      <c r="O592" s="81">
        <f t="shared" ca="1" si="148"/>
        <v>248815.72</v>
      </c>
      <c r="Q592" s="78">
        <v>-700000</v>
      </c>
      <c r="R592" s="78">
        <f t="shared" ca="1" si="149"/>
        <v>248815.72</v>
      </c>
      <c r="S592" s="78">
        <f t="shared" ca="1" si="150"/>
        <v>248815.72</v>
      </c>
      <c r="T592" s="78">
        <f t="shared" ca="1" si="150"/>
        <v>248815.72</v>
      </c>
      <c r="U592" s="78">
        <f t="shared" ca="1" si="150"/>
        <v>248815.72</v>
      </c>
      <c r="V592" s="91">
        <f t="shared" ca="1" si="151"/>
        <v>55740.264572378597</v>
      </c>
      <c r="W592" s="47">
        <f t="shared" ca="1" si="152"/>
        <v>1</v>
      </c>
    </row>
    <row r="593" spans="1:23" x14ac:dyDescent="0.25">
      <c r="A593" s="52">
        <v>572</v>
      </c>
      <c r="B593" s="57">
        <f t="shared" ca="1" si="137"/>
        <v>3060</v>
      </c>
      <c r="C593" s="78">
        <f t="shared" ca="1" si="138"/>
        <v>433</v>
      </c>
      <c r="D593" s="79">
        <f t="shared" ca="1" si="139"/>
        <v>294</v>
      </c>
      <c r="E593" s="81">
        <f t="shared" ca="1" si="140"/>
        <v>113358</v>
      </c>
      <c r="G593" s="88">
        <f t="shared" ca="1" si="141"/>
        <v>1324980</v>
      </c>
      <c r="H593" s="78">
        <f t="shared" ca="1" si="142"/>
        <v>899640</v>
      </c>
      <c r="I593" s="78">
        <f t="shared" ca="1" si="143"/>
        <v>425340</v>
      </c>
      <c r="J593" s="78">
        <f t="shared" ca="1" si="144"/>
        <v>113358</v>
      </c>
      <c r="K593" s="78">
        <v>175000</v>
      </c>
      <c r="L593" s="78">
        <f t="shared" ca="1" si="145"/>
        <v>136982</v>
      </c>
      <c r="M593" s="78">
        <f t="shared" ca="1" si="146"/>
        <v>46573.880000000005</v>
      </c>
      <c r="N593" s="78">
        <f t="shared" ca="1" si="147"/>
        <v>90408.12</v>
      </c>
      <c r="O593" s="81">
        <f t="shared" ca="1" si="148"/>
        <v>265408.12</v>
      </c>
      <c r="Q593" s="78">
        <v>-700000</v>
      </c>
      <c r="R593" s="78">
        <f t="shared" ca="1" si="149"/>
        <v>265408.12</v>
      </c>
      <c r="S593" s="78">
        <f t="shared" ca="1" si="150"/>
        <v>265408.12</v>
      </c>
      <c r="T593" s="78">
        <f t="shared" ca="1" si="150"/>
        <v>265408.12</v>
      </c>
      <c r="U593" s="78">
        <f t="shared" ca="1" si="150"/>
        <v>265408.12</v>
      </c>
      <c r="V593" s="91">
        <f t="shared" ca="1" si="151"/>
        <v>106137.17987134249</v>
      </c>
      <c r="W593" s="47">
        <f t="shared" ca="1" si="152"/>
        <v>1</v>
      </c>
    </row>
    <row r="594" spans="1:23" x14ac:dyDescent="0.25">
      <c r="A594" s="52">
        <v>573</v>
      </c>
      <c r="B594" s="57">
        <f t="shared" ca="1" si="137"/>
        <v>2631</v>
      </c>
      <c r="C594" s="78">
        <f t="shared" ca="1" si="138"/>
        <v>437</v>
      </c>
      <c r="D594" s="79">
        <f t="shared" ca="1" si="139"/>
        <v>288</v>
      </c>
      <c r="E594" s="81">
        <f t="shared" ca="1" si="140"/>
        <v>90489</v>
      </c>
      <c r="G594" s="88">
        <f t="shared" ca="1" si="141"/>
        <v>1149747</v>
      </c>
      <c r="H594" s="78">
        <f t="shared" ca="1" si="142"/>
        <v>757728</v>
      </c>
      <c r="I594" s="78">
        <f t="shared" ca="1" si="143"/>
        <v>392019</v>
      </c>
      <c r="J594" s="78">
        <f t="shared" ca="1" si="144"/>
        <v>90489</v>
      </c>
      <c r="K594" s="78">
        <v>175000</v>
      </c>
      <c r="L594" s="78">
        <f t="shared" ca="1" si="145"/>
        <v>126530</v>
      </c>
      <c r="M594" s="78">
        <f t="shared" ca="1" si="146"/>
        <v>43020.200000000004</v>
      </c>
      <c r="N594" s="78">
        <f t="shared" ca="1" si="147"/>
        <v>83509.799999999988</v>
      </c>
      <c r="O594" s="81">
        <f t="shared" ca="1" si="148"/>
        <v>258509.8</v>
      </c>
      <c r="Q594" s="78">
        <v>-700000</v>
      </c>
      <c r="R594" s="78">
        <f t="shared" ca="1" si="149"/>
        <v>258509.8</v>
      </c>
      <c r="S594" s="78">
        <f t="shared" ca="1" si="150"/>
        <v>258509.8</v>
      </c>
      <c r="T594" s="78">
        <f t="shared" ca="1" si="150"/>
        <v>258509.8</v>
      </c>
      <c r="U594" s="78">
        <f t="shared" ca="1" si="150"/>
        <v>258509.8</v>
      </c>
      <c r="V594" s="91">
        <f t="shared" ca="1" si="151"/>
        <v>85184.572126522544</v>
      </c>
      <c r="W594" s="47">
        <f t="shared" ca="1" si="152"/>
        <v>1</v>
      </c>
    </row>
    <row r="595" spans="1:23" x14ac:dyDescent="0.25">
      <c r="A595" s="52">
        <v>574</v>
      </c>
      <c r="B595" s="57">
        <f t="shared" ca="1" si="137"/>
        <v>2888</v>
      </c>
      <c r="C595" s="78">
        <f t="shared" ca="1" si="138"/>
        <v>439</v>
      </c>
      <c r="D595" s="79">
        <f t="shared" ca="1" si="139"/>
        <v>297</v>
      </c>
      <c r="E595" s="81">
        <f t="shared" ca="1" si="140"/>
        <v>106631</v>
      </c>
      <c r="G595" s="88">
        <f t="shared" ca="1" si="141"/>
        <v>1267832</v>
      </c>
      <c r="H595" s="78">
        <f t="shared" ca="1" si="142"/>
        <v>857736</v>
      </c>
      <c r="I595" s="78">
        <f t="shared" ca="1" si="143"/>
        <v>410096</v>
      </c>
      <c r="J595" s="78">
        <f t="shared" ca="1" si="144"/>
        <v>106631</v>
      </c>
      <c r="K595" s="78">
        <v>175000</v>
      </c>
      <c r="L595" s="78">
        <f t="shared" ca="1" si="145"/>
        <v>128465</v>
      </c>
      <c r="M595" s="78">
        <f t="shared" ca="1" si="146"/>
        <v>43678.100000000006</v>
      </c>
      <c r="N595" s="78">
        <f t="shared" ca="1" si="147"/>
        <v>84786.9</v>
      </c>
      <c r="O595" s="81">
        <f t="shared" ca="1" si="148"/>
        <v>259786.9</v>
      </c>
      <c r="Q595" s="78">
        <v>-700000</v>
      </c>
      <c r="R595" s="78">
        <f t="shared" ca="1" si="149"/>
        <v>259786.9</v>
      </c>
      <c r="S595" s="78">
        <f t="shared" ca="1" si="150"/>
        <v>259786.9</v>
      </c>
      <c r="T595" s="78">
        <f t="shared" ca="1" si="150"/>
        <v>259786.9</v>
      </c>
      <c r="U595" s="78">
        <f t="shared" ca="1" si="150"/>
        <v>259786.9</v>
      </c>
      <c r="V595" s="91">
        <f t="shared" ca="1" si="151"/>
        <v>89063.570977099123</v>
      </c>
      <c r="W595" s="47">
        <f t="shared" ca="1" si="152"/>
        <v>1</v>
      </c>
    </row>
    <row r="596" spans="1:23" x14ac:dyDescent="0.25">
      <c r="A596" s="52">
        <v>575</v>
      </c>
      <c r="B596" s="57">
        <f t="shared" ca="1" si="137"/>
        <v>3000</v>
      </c>
      <c r="C596" s="78">
        <f t="shared" ca="1" si="138"/>
        <v>434</v>
      </c>
      <c r="D596" s="79">
        <f t="shared" ca="1" si="139"/>
        <v>271</v>
      </c>
      <c r="E596" s="81">
        <f t="shared" ca="1" si="140"/>
        <v>107590</v>
      </c>
      <c r="G596" s="88">
        <f t="shared" ca="1" si="141"/>
        <v>1302000</v>
      </c>
      <c r="H596" s="78">
        <f t="shared" ca="1" si="142"/>
        <v>813000</v>
      </c>
      <c r="I596" s="78">
        <f t="shared" ca="1" si="143"/>
        <v>489000</v>
      </c>
      <c r="J596" s="78">
        <f t="shared" ca="1" si="144"/>
        <v>107590</v>
      </c>
      <c r="K596" s="78">
        <v>175000</v>
      </c>
      <c r="L596" s="78">
        <f t="shared" ca="1" si="145"/>
        <v>206410</v>
      </c>
      <c r="M596" s="78">
        <f t="shared" ca="1" si="146"/>
        <v>70179.400000000009</v>
      </c>
      <c r="N596" s="78">
        <f t="shared" ca="1" si="147"/>
        <v>136230.59999999998</v>
      </c>
      <c r="O596" s="81">
        <f t="shared" ca="1" si="148"/>
        <v>311230.59999999998</v>
      </c>
      <c r="Q596" s="78">
        <v>-700000</v>
      </c>
      <c r="R596" s="78">
        <f t="shared" ca="1" si="149"/>
        <v>311230.59999999998</v>
      </c>
      <c r="S596" s="78">
        <f t="shared" ca="1" si="150"/>
        <v>311230.59999999998</v>
      </c>
      <c r="T596" s="78">
        <f t="shared" ca="1" si="150"/>
        <v>311230.59999999998</v>
      </c>
      <c r="U596" s="78">
        <f t="shared" ca="1" si="150"/>
        <v>311230.59999999998</v>
      </c>
      <c r="V596" s="91">
        <f t="shared" ca="1" si="151"/>
        <v>245316.05956014385</v>
      </c>
      <c r="W596" s="47">
        <f t="shared" ca="1" si="152"/>
        <v>1</v>
      </c>
    </row>
    <row r="597" spans="1:23" x14ac:dyDescent="0.25">
      <c r="A597" s="52">
        <v>576</v>
      </c>
      <c r="B597" s="57">
        <f t="shared" ca="1" si="137"/>
        <v>2444</v>
      </c>
      <c r="C597" s="78">
        <f t="shared" ca="1" si="138"/>
        <v>460</v>
      </c>
      <c r="D597" s="79">
        <f t="shared" ca="1" si="139"/>
        <v>271</v>
      </c>
      <c r="E597" s="81">
        <f t="shared" ca="1" si="140"/>
        <v>117225</v>
      </c>
      <c r="G597" s="88">
        <f t="shared" ca="1" si="141"/>
        <v>1124240</v>
      </c>
      <c r="H597" s="78">
        <f t="shared" ca="1" si="142"/>
        <v>662324</v>
      </c>
      <c r="I597" s="78">
        <f t="shared" ca="1" si="143"/>
        <v>461916</v>
      </c>
      <c r="J597" s="78">
        <f t="shared" ca="1" si="144"/>
        <v>117225</v>
      </c>
      <c r="K597" s="78">
        <v>175000</v>
      </c>
      <c r="L597" s="78">
        <f t="shared" ca="1" si="145"/>
        <v>169691</v>
      </c>
      <c r="M597" s="78">
        <f t="shared" ca="1" si="146"/>
        <v>57694.94</v>
      </c>
      <c r="N597" s="78">
        <f t="shared" ca="1" si="147"/>
        <v>111996.06</v>
      </c>
      <c r="O597" s="81">
        <f t="shared" ca="1" si="148"/>
        <v>286996.06</v>
      </c>
      <c r="Q597" s="78">
        <v>-700000</v>
      </c>
      <c r="R597" s="78">
        <f t="shared" ca="1" si="149"/>
        <v>286996.06</v>
      </c>
      <c r="S597" s="78">
        <f t="shared" ca="1" si="150"/>
        <v>286996.06</v>
      </c>
      <c r="T597" s="78">
        <f t="shared" ca="1" si="150"/>
        <v>286996.06</v>
      </c>
      <c r="U597" s="78">
        <f t="shared" ca="1" si="150"/>
        <v>286996.06</v>
      </c>
      <c r="V597" s="91">
        <f t="shared" ca="1" si="151"/>
        <v>171707.29532535258</v>
      </c>
      <c r="W597" s="47">
        <f t="shared" ca="1" si="152"/>
        <v>1</v>
      </c>
    </row>
    <row r="598" spans="1:23" x14ac:dyDescent="0.25">
      <c r="A598" s="52">
        <v>577</v>
      </c>
      <c r="B598" s="57">
        <f t="shared" ca="1" si="137"/>
        <v>2637</v>
      </c>
      <c r="C598" s="78">
        <f t="shared" ca="1" si="138"/>
        <v>410</v>
      </c>
      <c r="D598" s="79">
        <f t="shared" ca="1" si="139"/>
        <v>286</v>
      </c>
      <c r="E598" s="81">
        <f t="shared" ca="1" si="140"/>
        <v>105373</v>
      </c>
      <c r="G598" s="88">
        <f t="shared" ca="1" si="141"/>
        <v>1081170</v>
      </c>
      <c r="H598" s="78">
        <f t="shared" ca="1" si="142"/>
        <v>754182</v>
      </c>
      <c r="I598" s="78">
        <f t="shared" ca="1" si="143"/>
        <v>326988</v>
      </c>
      <c r="J598" s="78">
        <f t="shared" ca="1" si="144"/>
        <v>105373</v>
      </c>
      <c r="K598" s="78">
        <v>175000</v>
      </c>
      <c r="L598" s="78">
        <f t="shared" ca="1" si="145"/>
        <v>46615</v>
      </c>
      <c r="M598" s="78">
        <f t="shared" ca="1" si="146"/>
        <v>15849.1</v>
      </c>
      <c r="N598" s="78">
        <f t="shared" ca="1" si="147"/>
        <v>30765.9</v>
      </c>
      <c r="O598" s="81">
        <f t="shared" ca="1" si="148"/>
        <v>205765.9</v>
      </c>
      <c r="Q598" s="78">
        <v>-700000</v>
      </c>
      <c r="R598" s="78">
        <f t="shared" ca="1" si="149"/>
        <v>205765.9</v>
      </c>
      <c r="S598" s="78">
        <f t="shared" ca="1" si="150"/>
        <v>205765.9</v>
      </c>
      <c r="T598" s="78">
        <f t="shared" ca="1" si="150"/>
        <v>205765.9</v>
      </c>
      <c r="U598" s="78">
        <f t="shared" ca="1" si="150"/>
        <v>205765.9</v>
      </c>
      <c r="V598" s="91">
        <f t="shared" ca="1" si="151"/>
        <v>-75017.078077005805</v>
      </c>
      <c r="W598" s="47">
        <f t="shared" ca="1" si="152"/>
        <v>0</v>
      </c>
    </row>
    <row r="599" spans="1:23" x14ac:dyDescent="0.25">
      <c r="A599" s="52">
        <v>578</v>
      </c>
      <c r="B599" s="57">
        <f t="shared" ref="B599:B662" ca="1" si="153">RANDBETWEEN(2200,3200)</f>
        <v>3019</v>
      </c>
      <c r="C599" s="78">
        <f t="shared" ref="C599:C662" ca="1" si="154">RANDBETWEEN(410,470)</f>
        <v>441</v>
      </c>
      <c r="D599" s="79">
        <f t="shared" ref="D599:D662" ca="1" si="155">RANDBETWEEN(270,300)</f>
        <v>274</v>
      </c>
      <c r="E599" s="81">
        <f t="shared" ref="E599:E662" ca="1" si="156">RANDBETWEEN(90000,120000)</f>
        <v>95228</v>
      </c>
      <c r="G599" s="88">
        <f t="shared" ref="G599:G662" ca="1" si="157">B599*C599</f>
        <v>1331379</v>
      </c>
      <c r="H599" s="78">
        <f t="shared" ref="H599:H662" ca="1" si="158">B599*D599</f>
        <v>827206</v>
      </c>
      <c r="I599" s="78">
        <f t="shared" ref="I599:I662" ca="1" si="159">G599-H599</f>
        <v>504173</v>
      </c>
      <c r="J599" s="78">
        <f t="shared" ref="J599:J662" ca="1" si="160">E599</f>
        <v>95228</v>
      </c>
      <c r="K599" s="78">
        <v>175000</v>
      </c>
      <c r="L599" s="78">
        <f t="shared" ref="L599:L662" ca="1" si="161">I599-J599-K599</f>
        <v>233945</v>
      </c>
      <c r="M599" s="78">
        <f t="shared" ref="M599:M662" ca="1" si="162">L599*0.34</f>
        <v>79541.3</v>
      </c>
      <c r="N599" s="78">
        <f t="shared" ref="N599:N662" ca="1" si="163">L599-M599</f>
        <v>154403.70000000001</v>
      </c>
      <c r="O599" s="81">
        <f t="shared" ref="O599:O662" ca="1" si="164">N599+K599</f>
        <v>329403.7</v>
      </c>
      <c r="Q599" s="78">
        <v>-700000</v>
      </c>
      <c r="R599" s="78">
        <f t="shared" ref="R599:R662" ca="1" si="165">O599</f>
        <v>329403.7</v>
      </c>
      <c r="S599" s="78">
        <f t="shared" ref="S599:U662" ca="1" si="166">R599</f>
        <v>329403.7</v>
      </c>
      <c r="T599" s="78">
        <f t="shared" ca="1" si="166"/>
        <v>329403.7</v>
      </c>
      <c r="U599" s="78">
        <f t="shared" ca="1" si="166"/>
        <v>329403.7</v>
      </c>
      <c r="V599" s="91">
        <f t="shared" ref="V599:V662" ca="1" si="167">Q599+NPV(0.12,R599:U599)</f>
        <v>300514.11297132028</v>
      </c>
      <c r="W599" s="47">
        <f t="shared" ref="W599:W662" ca="1" si="168">IF(V599&gt;=0,1,0)</f>
        <v>1</v>
      </c>
    </row>
    <row r="600" spans="1:23" x14ac:dyDescent="0.25">
      <c r="A600" s="52">
        <v>579</v>
      </c>
      <c r="B600" s="57">
        <f t="shared" ca="1" si="153"/>
        <v>2509</v>
      </c>
      <c r="C600" s="78">
        <f t="shared" ca="1" si="154"/>
        <v>425</v>
      </c>
      <c r="D600" s="79">
        <f t="shared" ca="1" si="155"/>
        <v>285</v>
      </c>
      <c r="E600" s="81">
        <f t="shared" ca="1" si="156"/>
        <v>104713</v>
      </c>
      <c r="G600" s="88">
        <f t="shared" ca="1" si="157"/>
        <v>1066325</v>
      </c>
      <c r="H600" s="78">
        <f t="shared" ca="1" si="158"/>
        <v>715065</v>
      </c>
      <c r="I600" s="78">
        <f t="shared" ca="1" si="159"/>
        <v>351260</v>
      </c>
      <c r="J600" s="78">
        <f t="shared" ca="1" si="160"/>
        <v>104713</v>
      </c>
      <c r="K600" s="78">
        <v>175000</v>
      </c>
      <c r="L600" s="78">
        <f t="shared" ca="1" si="161"/>
        <v>71547</v>
      </c>
      <c r="M600" s="78">
        <f t="shared" ca="1" si="162"/>
        <v>24325.980000000003</v>
      </c>
      <c r="N600" s="78">
        <f t="shared" ca="1" si="163"/>
        <v>47221.02</v>
      </c>
      <c r="O600" s="81">
        <f t="shared" ca="1" si="164"/>
        <v>222221.02</v>
      </c>
      <c r="Q600" s="78">
        <v>-700000</v>
      </c>
      <c r="R600" s="78">
        <f t="shared" ca="1" si="165"/>
        <v>222221.02</v>
      </c>
      <c r="S600" s="78">
        <f t="shared" ca="1" si="166"/>
        <v>222221.02</v>
      </c>
      <c r="T600" s="78">
        <f t="shared" ca="1" si="166"/>
        <v>222221.02</v>
      </c>
      <c r="U600" s="78">
        <f t="shared" ca="1" si="166"/>
        <v>222221.02</v>
      </c>
      <c r="V600" s="91">
        <f t="shared" ca="1" si="167"/>
        <v>-25037.130096346722</v>
      </c>
      <c r="W600" s="47">
        <f t="shared" ca="1" si="168"/>
        <v>0</v>
      </c>
    </row>
    <row r="601" spans="1:23" x14ac:dyDescent="0.25">
      <c r="A601" s="52">
        <v>580</v>
      </c>
      <c r="B601" s="57">
        <f t="shared" ca="1" si="153"/>
        <v>2540</v>
      </c>
      <c r="C601" s="78">
        <f t="shared" ca="1" si="154"/>
        <v>428</v>
      </c>
      <c r="D601" s="79">
        <f t="shared" ca="1" si="155"/>
        <v>272</v>
      </c>
      <c r="E601" s="81">
        <f t="shared" ca="1" si="156"/>
        <v>100831</v>
      </c>
      <c r="G601" s="88">
        <f t="shared" ca="1" si="157"/>
        <v>1087120</v>
      </c>
      <c r="H601" s="78">
        <f t="shared" ca="1" si="158"/>
        <v>690880</v>
      </c>
      <c r="I601" s="78">
        <f t="shared" ca="1" si="159"/>
        <v>396240</v>
      </c>
      <c r="J601" s="78">
        <f t="shared" ca="1" si="160"/>
        <v>100831</v>
      </c>
      <c r="K601" s="78">
        <v>175000</v>
      </c>
      <c r="L601" s="78">
        <f t="shared" ca="1" si="161"/>
        <v>120409</v>
      </c>
      <c r="M601" s="78">
        <f t="shared" ca="1" si="162"/>
        <v>40939.060000000005</v>
      </c>
      <c r="N601" s="78">
        <f t="shared" ca="1" si="163"/>
        <v>79469.94</v>
      </c>
      <c r="O601" s="81">
        <f t="shared" ca="1" si="164"/>
        <v>254469.94</v>
      </c>
      <c r="Q601" s="78">
        <v>-700000</v>
      </c>
      <c r="R601" s="78">
        <f t="shared" ca="1" si="165"/>
        <v>254469.94</v>
      </c>
      <c r="S601" s="78">
        <f t="shared" ca="1" si="166"/>
        <v>254469.94</v>
      </c>
      <c r="T601" s="78">
        <f t="shared" ca="1" si="166"/>
        <v>254469.94</v>
      </c>
      <c r="U601" s="78">
        <f t="shared" ca="1" si="166"/>
        <v>254469.94</v>
      </c>
      <c r="V601" s="91">
        <f t="shared" ca="1" si="167"/>
        <v>72914.105995060527</v>
      </c>
      <c r="W601" s="47">
        <f t="shared" ca="1" si="168"/>
        <v>1</v>
      </c>
    </row>
    <row r="602" spans="1:23" x14ac:dyDescent="0.25">
      <c r="A602" s="52">
        <v>581</v>
      </c>
      <c r="B602" s="57">
        <f t="shared" ca="1" si="153"/>
        <v>2365</v>
      </c>
      <c r="C602" s="78">
        <f t="shared" ca="1" si="154"/>
        <v>457</v>
      </c>
      <c r="D602" s="79">
        <f t="shared" ca="1" si="155"/>
        <v>270</v>
      </c>
      <c r="E602" s="81">
        <f t="shared" ca="1" si="156"/>
        <v>119593</v>
      </c>
      <c r="G602" s="88">
        <f t="shared" ca="1" si="157"/>
        <v>1080805</v>
      </c>
      <c r="H602" s="78">
        <f t="shared" ca="1" si="158"/>
        <v>638550</v>
      </c>
      <c r="I602" s="78">
        <f t="shared" ca="1" si="159"/>
        <v>442255</v>
      </c>
      <c r="J602" s="78">
        <f t="shared" ca="1" si="160"/>
        <v>119593</v>
      </c>
      <c r="K602" s="78">
        <v>175000</v>
      </c>
      <c r="L602" s="78">
        <f t="shared" ca="1" si="161"/>
        <v>147662</v>
      </c>
      <c r="M602" s="78">
        <f t="shared" ca="1" si="162"/>
        <v>50205.08</v>
      </c>
      <c r="N602" s="78">
        <f t="shared" ca="1" si="163"/>
        <v>97456.92</v>
      </c>
      <c r="O602" s="81">
        <f t="shared" ca="1" si="164"/>
        <v>272456.92</v>
      </c>
      <c r="Q602" s="78">
        <v>-700000</v>
      </c>
      <c r="R602" s="78">
        <f t="shared" ca="1" si="165"/>
        <v>272456.92</v>
      </c>
      <c r="S602" s="78">
        <f t="shared" ca="1" si="166"/>
        <v>272456.92</v>
      </c>
      <c r="T602" s="78">
        <f t="shared" ca="1" si="166"/>
        <v>272456.92</v>
      </c>
      <c r="U602" s="78">
        <f t="shared" ca="1" si="166"/>
        <v>272456.92</v>
      </c>
      <c r="V602" s="91">
        <f t="shared" ca="1" si="167"/>
        <v>127546.84794584266</v>
      </c>
      <c r="W602" s="47">
        <f t="shared" ca="1" si="168"/>
        <v>1</v>
      </c>
    </row>
    <row r="603" spans="1:23" x14ac:dyDescent="0.25">
      <c r="A603" s="52">
        <v>582</v>
      </c>
      <c r="B603" s="57">
        <f t="shared" ca="1" si="153"/>
        <v>2328</v>
      </c>
      <c r="C603" s="78">
        <f t="shared" ca="1" si="154"/>
        <v>444</v>
      </c>
      <c r="D603" s="79">
        <f t="shared" ca="1" si="155"/>
        <v>295</v>
      </c>
      <c r="E603" s="81">
        <f t="shared" ca="1" si="156"/>
        <v>116437</v>
      </c>
      <c r="G603" s="88">
        <f t="shared" ca="1" si="157"/>
        <v>1033632</v>
      </c>
      <c r="H603" s="78">
        <f t="shared" ca="1" si="158"/>
        <v>686760</v>
      </c>
      <c r="I603" s="78">
        <f t="shared" ca="1" si="159"/>
        <v>346872</v>
      </c>
      <c r="J603" s="78">
        <f t="shared" ca="1" si="160"/>
        <v>116437</v>
      </c>
      <c r="K603" s="78">
        <v>175000</v>
      </c>
      <c r="L603" s="78">
        <f t="shared" ca="1" si="161"/>
        <v>55435</v>
      </c>
      <c r="M603" s="78">
        <f t="shared" ca="1" si="162"/>
        <v>18847.900000000001</v>
      </c>
      <c r="N603" s="78">
        <f t="shared" ca="1" si="163"/>
        <v>36587.1</v>
      </c>
      <c r="O603" s="81">
        <f t="shared" ca="1" si="164"/>
        <v>211587.1</v>
      </c>
      <c r="Q603" s="78">
        <v>-700000</v>
      </c>
      <c r="R603" s="78">
        <f t="shared" ca="1" si="165"/>
        <v>211587.1</v>
      </c>
      <c r="S603" s="78">
        <f t="shared" ca="1" si="166"/>
        <v>211587.1</v>
      </c>
      <c r="T603" s="78">
        <f t="shared" ca="1" si="166"/>
        <v>211587.1</v>
      </c>
      <c r="U603" s="78">
        <f t="shared" ca="1" si="166"/>
        <v>211587.1</v>
      </c>
      <c r="V603" s="91">
        <f t="shared" ca="1" si="167"/>
        <v>-57336.060060424032</v>
      </c>
      <c r="W603" s="47">
        <f t="shared" ca="1" si="168"/>
        <v>0</v>
      </c>
    </row>
    <row r="604" spans="1:23" x14ac:dyDescent="0.25">
      <c r="A604" s="52">
        <v>583</v>
      </c>
      <c r="B604" s="57">
        <f t="shared" ca="1" si="153"/>
        <v>2309</v>
      </c>
      <c r="C604" s="78">
        <f t="shared" ca="1" si="154"/>
        <v>462</v>
      </c>
      <c r="D604" s="79">
        <f t="shared" ca="1" si="155"/>
        <v>298</v>
      </c>
      <c r="E604" s="81">
        <f t="shared" ca="1" si="156"/>
        <v>93307</v>
      </c>
      <c r="G604" s="88">
        <f t="shared" ca="1" si="157"/>
        <v>1066758</v>
      </c>
      <c r="H604" s="78">
        <f t="shared" ca="1" si="158"/>
        <v>688082</v>
      </c>
      <c r="I604" s="78">
        <f t="shared" ca="1" si="159"/>
        <v>378676</v>
      </c>
      <c r="J604" s="78">
        <f t="shared" ca="1" si="160"/>
        <v>93307</v>
      </c>
      <c r="K604" s="78">
        <v>175000</v>
      </c>
      <c r="L604" s="78">
        <f t="shared" ca="1" si="161"/>
        <v>110369</v>
      </c>
      <c r="M604" s="78">
        <f t="shared" ca="1" si="162"/>
        <v>37525.46</v>
      </c>
      <c r="N604" s="78">
        <f t="shared" ca="1" si="163"/>
        <v>72843.540000000008</v>
      </c>
      <c r="O604" s="81">
        <f t="shared" ca="1" si="164"/>
        <v>247843.54</v>
      </c>
      <c r="Q604" s="78">
        <v>-700000</v>
      </c>
      <c r="R604" s="78">
        <f t="shared" ca="1" si="165"/>
        <v>247843.54</v>
      </c>
      <c r="S604" s="78">
        <f t="shared" ca="1" si="166"/>
        <v>247843.54</v>
      </c>
      <c r="T604" s="78">
        <f t="shared" ca="1" si="166"/>
        <v>247843.54</v>
      </c>
      <c r="U604" s="78">
        <f t="shared" ca="1" si="166"/>
        <v>247843.54</v>
      </c>
      <c r="V604" s="91">
        <f t="shared" ca="1" si="167"/>
        <v>52787.414284575265</v>
      </c>
      <c r="W604" s="47">
        <f t="shared" ca="1" si="168"/>
        <v>1</v>
      </c>
    </row>
    <row r="605" spans="1:23" x14ac:dyDescent="0.25">
      <c r="A605" s="52">
        <v>584</v>
      </c>
      <c r="B605" s="57">
        <f t="shared" ca="1" si="153"/>
        <v>2704</v>
      </c>
      <c r="C605" s="78">
        <f t="shared" ca="1" si="154"/>
        <v>463</v>
      </c>
      <c r="D605" s="79">
        <f t="shared" ca="1" si="155"/>
        <v>275</v>
      </c>
      <c r="E605" s="81">
        <f t="shared" ca="1" si="156"/>
        <v>100821</v>
      </c>
      <c r="G605" s="88">
        <f t="shared" ca="1" si="157"/>
        <v>1251952</v>
      </c>
      <c r="H605" s="78">
        <f t="shared" ca="1" si="158"/>
        <v>743600</v>
      </c>
      <c r="I605" s="78">
        <f t="shared" ca="1" si="159"/>
        <v>508352</v>
      </c>
      <c r="J605" s="78">
        <f t="shared" ca="1" si="160"/>
        <v>100821</v>
      </c>
      <c r="K605" s="78">
        <v>175000</v>
      </c>
      <c r="L605" s="78">
        <f t="shared" ca="1" si="161"/>
        <v>232531</v>
      </c>
      <c r="M605" s="78">
        <f t="shared" ca="1" si="162"/>
        <v>79060.540000000008</v>
      </c>
      <c r="N605" s="78">
        <f t="shared" ca="1" si="163"/>
        <v>153470.46</v>
      </c>
      <c r="O605" s="81">
        <f t="shared" ca="1" si="164"/>
        <v>328470.45999999996</v>
      </c>
      <c r="Q605" s="78">
        <v>-700000</v>
      </c>
      <c r="R605" s="78">
        <f t="shared" ca="1" si="165"/>
        <v>328470.45999999996</v>
      </c>
      <c r="S605" s="78">
        <f t="shared" ca="1" si="166"/>
        <v>328470.45999999996</v>
      </c>
      <c r="T605" s="78">
        <f t="shared" ca="1" si="166"/>
        <v>328470.45999999996</v>
      </c>
      <c r="U605" s="78">
        <f t="shared" ca="1" si="166"/>
        <v>328470.45999999996</v>
      </c>
      <c r="V605" s="91">
        <f t="shared" ca="1" si="167"/>
        <v>297679.53706707456</v>
      </c>
      <c r="W605" s="47">
        <f t="shared" ca="1" si="168"/>
        <v>1</v>
      </c>
    </row>
    <row r="606" spans="1:23" x14ac:dyDescent="0.25">
      <c r="A606" s="52">
        <v>585</v>
      </c>
      <c r="B606" s="57">
        <f t="shared" ca="1" si="153"/>
        <v>2663</v>
      </c>
      <c r="C606" s="78">
        <f t="shared" ca="1" si="154"/>
        <v>448</v>
      </c>
      <c r="D606" s="79">
        <f t="shared" ca="1" si="155"/>
        <v>273</v>
      </c>
      <c r="E606" s="81">
        <f t="shared" ca="1" si="156"/>
        <v>113137</v>
      </c>
      <c r="G606" s="88">
        <f t="shared" ca="1" si="157"/>
        <v>1193024</v>
      </c>
      <c r="H606" s="78">
        <f t="shared" ca="1" si="158"/>
        <v>726999</v>
      </c>
      <c r="I606" s="78">
        <f t="shared" ca="1" si="159"/>
        <v>466025</v>
      </c>
      <c r="J606" s="78">
        <f t="shared" ca="1" si="160"/>
        <v>113137</v>
      </c>
      <c r="K606" s="78">
        <v>175000</v>
      </c>
      <c r="L606" s="78">
        <f t="shared" ca="1" si="161"/>
        <v>177888</v>
      </c>
      <c r="M606" s="78">
        <f t="shared" ca="1" si="162"/>
        <v>60481.920000000006</v>
      </c>
      <c r="N606" s="78">
        <f t="shared" ca="1" si="163"/>
        <v>117406.07999999999</v>
      </c>
      <c r="O606" s="81">
        <f t="shared" ca="1" si="164"/>
        <v>292406.07999999996</v>
      </c>
      <c r="Q606" s="78">
        <v>-700000</v>
      </c>
      <c r="R606" s="78">
        <f t="shared" ca="1" si="165"/>
        <v>292406.07999999996</v>
      </c>
      <c r="S606" s="78">
        <f t="shared" ca="1" si="166"/>
        <v>292406.07999999996</v>
      </c>
      <c r="T606" s="78">
        <f t="shared" ca="1" si="166"/>
        <v>292406.07999999996</v>
      </c>
      <c r="U606" s="78">
        <f t="shared" ca="1" si="166"/>
        <v>292406.07999999996</v>
      </c>
      <c r="V606" s="91">
        <f t="shared" ca="1" si="167"/>
        <v>188139.41603758815</v>
      </c>
      <c r="W606" s="47">
        <f t="shared" ca="1" si="168"/>
        <v>1</v>
      </c>
    </row>
    <row r="607" spans="1:23" x14ac:dyDescent="0.25">
      <c r="A607" s="52">
        <v>586</v>
      </c>
      <c r="B607" s="57">
        <f t="shared" ca="1" si="153"/>
        <v>2703</v>
      </c>
      <c r="C607" s="78">
        <f t="shared" ca="1" si="154"/>
        <v>431</v>
      </c>
      <c r="D607" s="79">
        <f t="shared" ca="1" si="155"/>
        <v>273</v>
      </c>
      <c r="E607" s="81">
        <f t="shared" ca="1" si="156"/>
        <v>92949</v>
      </c>
      <c r="G607" s="88">
        <f t="shared" ca="1" si="157"/>
        <v>1164993</v>
      </c>
      <c r="H607" s="78">
        <f t="shared" ca="1" si="158"/>
        <v>737919</v>
      </c>
      <c r="I607" s="78">
        <f t="shared" ca="1" si="159"/>
        <v>427074</v>
      </c>
      <c r="J607" s="78">
        <f t="shared" ca="1" si="160"/>
        <v>92949</v>
      </c>
      <c r="K607" s="78">
        <v>175000</v>
      </c>
      <c r="L607" s="78">
        <f t="shared" ca="1" si="161"/>
        <v>159125</v>
      </c>
      <c r="M607" s="78">
        <f t="shared" ca="1" si="162"/>
        <v>54102.500000000007</v>
      </c>
      <c r="N607" s="78">
        <f t="shared" ca="1" si="163"/>
        <v>105022.5</v>
      </c>
      <c r="O607" s="81">
        <f t="shared" ca="1" si="164"/>
        <v>280022.5</v>
      </c>
      <c r="Q607" s="78">
        <v>-700000</v>
      </c>
      <c r="R607" s="78">
        <f t="shared" ca="1" si="165"/>
        <v>280022.5</v>
      </c>
      <c r="S607" s="78">
        <f t="shared" ca="1" si="166"/>
        <v>280022.5</v>
      </c>
      <c r="T607" s="78">
        <f t="shared" ca="1" si="166"/>
        <v>280022.5</v>
      </c>
      <c r="U607" s="78">
        <f t="shared" ca="1" si="166"/>
        <v>280022.5</v>
      </c>
      <c r="V607" s="91">
        <f t="shared" ca="1" si="167"/>
        <v>150526.15741569269</v>
      </c>
      <c r="W607" s="47">
        <f t="shared" ca="1" si="168"/>
        <v>1</v>
      </c>
    </row>
    <row r="608" spans="1:23" x14ac:dyDescent="0.25">
      <c r="A608" s="52">
        <v>587</v>
      </c>
      <c r="B608" s="57">
        <f t="shared" ca="1" si="153"/>
        <v>2955</v>
      </c>
      <c r="C608" s="78">
        <f t="shared" ca="1" si="154"/>
        <v>455</v>
      </c>
      <c r="D608" s="79">
        <f t="shared" ca="1" si="155"/>
        <v>299</v>
      </c>
      <c r="E608" s="81">
        <f t="shared" ca="1" si="156"/>
        <v>91494</v>
      </c>
      <c r="G608" s="88">
        <f t="shared" ca="1" si="157"/>
        <v>1344525</v>
      </c>
      <c r="H608" s="78">
        <f t="shared" ca="1" si="158"/>
        <v>883545</v>
      </c>
      <c r="I608" s="78">
        <f t="shared" ca="1" si="159"/>
        <v>460980</v>
      </c>
      <c r="J608" s="78">
        <f t="shared" ca="1" si="160"/>
        <v>91494</v>
      </c>
      <c r="K608" s="78">
        <v>175000</v>
      </c>
      <c r="L608" s="78">
        <f t="shared" ca="1" si="161"/>
        <v>194486</v>
      </c>
      <c r="M608" s="78">
        <f t="shared" ca="1" si="162"/>
        <v>66125.240000000005</v>
      </c>
      <c r="N608" s="78">
        <f t="shared" ca="1" si="163"/>
        <v>128360.76</v>
      </c>
      <c r="O608" s="81">
        <f t="shared" ca="1" si="164"/>
        <v>303360.76</v>
      </c>
      <c r="Q608" s="78">
        <v>-700000</v>
      </c>
      <c r="R608" s="78">
        <f t="shared" ca="1" si="165"/>
        <v>303360.76</v>
      </c>
      <c r="S608" s="78">
        <f t="shared" ca="1" si="166"/>
        <v>303360.76</v>
      </c>
      <c r="T608" s="78">
        <f t="shared" ca="1" si="166"/>
        <v>303360.76</v>
      </c>
      <c r="U608" s="78">
        <f t="shared" ca="1" si="166"/>
        <v>303360.76</v>
      </c>
      <c r="V608" s="91">
        <f t="shared" ca="1" si="167"/>
        <v>221412.60617808974</v>
      </c>
      <c r="W608" s="47">
        <f t="shared" ca="1" si="168"/>
        <v>1</v>
      </c>
    </row>
    <row r="609" spans="1:23" x14ac:dyDescent="0.25">
      <c r="A609" s="52">
        <v>588</v>
      </c>
      <c r="B609" s="57">
        <f t="shared" ca="1" si="153"/>
        <v>2529</v>
      </c>
      <c r="C609" s="78">
        <f t="shared" ca="1" si="154"/>
        <v>459</v>
      </c>
      <c r="D609" s="79">
        <f t="shared" ca="1" si="155"/>
        <v>282</v>
      </c>
      <c r="E609" s="81">
        <f t="shared" ca="1" si="156"/>
        <v>90753</v>
      </c>
      <c r="G609" s="88">
        <f t="shared" ca="1" si="157"/>
        <v>1160811</v>
      </c>
      <c r="H609" s="78">
        <f t="shared" ca="1" si="158"/>
        <v>713178</v>
      </c>
      <c r="I609" s="78">
        <f t="shared" ca="1" si="159"/>
        <v>447633</v>
      </c>
      <c r="J609" s="78">
        <f t="shared" ca="1" si="160"/>
        <v>90753</v>
      </c>
      <c r="K609" s="78">
        <v>175000</v>
      </c>
      <c r="L609" s="78">
        <f t="shared" ca="1" si="161"/>
        <v>181880</v>
      </c>
      <c r="M609" s="78">
        <f t="shared" ca="1" si="162"/>
        <v>61839.200000000004</v>
      </c>
      <c r="N609" s="78">
        <f t="shared" ca="1" si="163"/>
        <v>120040.79999999999</v>
      </c>
      <c r="O609" s="81">
        <f t="shared" ca="1" si="164"/>
        <v>295040.8</v>
      </c>
      <c r="Q609" s="78">
        <v>-700000</v>
      </c>
      <c r="R609" s="78">
        <f t="shared" ca="1" si="165"/>
        <v>295040.8</v>
      </c>
      <c r="S609" s="78">
        <f t="shared" ca="1" si="166"/>
        <v>295040.8</v>
      </c>
      <c r="T609" s="78">
        <f t="shared" ca="1" si="166"/>
        <v>295040.8</v>
      </c>
      <c r="U609" s="78">
        <f t="shared" ca="1" si="166"/>
        <v>295040.8</v>
      </c>
      <c r="V609" s="91">
        <f t="shared" ca="1" si="167"/>
        <v>196141.98110813182</v>
      </c>
      <c r="W609" s="47">
        <f t="shared" ca="1" si="168"/>
        <v>1</v>
      </c>
    </row>
    <row r="610" spans="1:23" x14ac:dyDescent="0.25">
      <c r="A610" s="52">
        <v>589</v>
      </c>
      <c r="B610" s="57">
        <f t="shared" ca="1" si="153"/>
        <v>3000</v>
      </c>
      <c r="C610" s="78">
        <f t="shared" ca="1" si="154"/>
        <v>463</v>
      </c>
      <c r="D610" s="79">
        <f t="shared" ca="1" si="155"/>
        <v>298</v>
      </c>
      <c r="E610" s="81">
        <f t="shared" ca="1" si="156"/>
        <v>97648</v>
      </c>
      <c r="G610" s="88">
        <f t="shared" ca="1" si="157"/>
        <v>1389000</v>
      </c>
      <c r="H610" s="78">
        <f t="shared" ca="1" si="158"/>
        <v>894000</v>
      </c>
      <c r="I610" s="78">
        <f t="shared" ca="1" si="159"/>
        <v>495000</v>
      </c>
      <c r="J610" s="78">
        <f t="shared" ca="1" si="160"/>
        <v>97648</v>
      </c>
      <c r="K610" s="78">
        <v>175000</v>
      </c>
      <c r="L610" s="78">
        <f t="shared" ca="1" si="161"/>
        <v>222352</v>
      </c>
      <c r="M610" s="78">
        <f t="shared" ca="1" si="162"/>
        <v>75599.680000000008</v>
      </c>
      <c r="N610" s="78">
        <f t="shared" ca="1" si="163"/>
        <v>146752.32000000001</v>
      </c>
      <c r="O610" s="81">
        <f t="shared" ca="1" si="164"/>
        <v>321752.32000000001</v>
      </c>
      <c r="Q610" s="78">
        <v>-700000</v>
      </c>
      <c r="R610" s="78">
        <f t="shared" ca="1" si="165"/>
        <v>321752.32000000001</v>
      </c>
      <c r="S610" s="78">
        <f t="shared" ca="1" si="166"/>
        <v>321752.32000000001</v>
      </c>
      <c r="T610" s="78">
        <f t="shared" ca="1" si="166"/>
        <v>321752.32000000001</v>
      </c>
      <c r="U610" s="78">
        <f t="shared" ca="1" si="166"/>
        <v>321752.32000000001</v>
      </c>
      <c r="V610" s="91">
        <f t="shared" ca="1" si="167"/>
        <v>277274.19892753009</v>
      </c>
      <c r="W610" s="47">
        <f t="shared" ca="1" si="168"/>
        <v>1</v>
      </c>
    </row>
    <row r="611" spans="1:23" x14ac:dyDescent="0.25">
      <c r="A611" s="52">
        <v>590</v>
      </c>
      <c r="B611" s="57">
        <f t="shared" ca="1" si="153"/>
        <v>3138</v>
      </c>
      <c r="C611" s="78">
        <f t="shared" ca="1" si="154"/>
        <v>415</v>
      </c>
      <c r="D611" s="79">
        <f t="shared" ca="1" si="155"/>
        <v>282</v>
      </c>
      <c r="E611" s="81">
        <f t="shared" ca="1" si="156"/>
        <v>108867</v>
      </c>
      <c r="G611" s="88">
        <f t="shared" ca="1" si="157"/>
        <v>1302270</v>
      </c>
      <c r="H611" s="78">
        <f t="shared" ca="1" si="158"/>
        <v>884916</v>
      </c>
      <c r="I611" s="78">
        <f t="shared" ca="1" si="159"/>
        <v>417354</v>
      </c>
      <c r="J611" s="78">
        <f t="shared" ca="1" si="160"/>
        <v>108867</v>
      </c>
      <c r="K611" s="78">
        <v>175000</v>
      </c>
      <c r="L611" s="78">
        <f t="shared" ca="1" si="161"/>
        <v>133487</v>
      </c>
      <c r="M611" s="78">
        <f t="shared" ca="1" si="162"/>
        <v>45385.58</v>
      </c>
      <c r="N611" s="78">
        <f t="shared" ca="1" si="163"/>
        <v>88101.42</v>
      </c>
      <c r="O611" s="81">
        <f t="shared" ca="1" si="164"/>
        <v>263101.42</v>
      </c>
      <c r="Q611" s="78">
        <v>-700000</v>
      </c>
      <c r="R611" s="78">
        <f t="shared" ca="1" si="165"/>
        <v>263101.42</v>
      </c>
      <c r="S611" s="78">
        <f t="shared" ca="1" si="166"/>
        <v>263101.42</v>
      </c>
      <c r="T611" s="78">
        <f t="shared" ca="1" si="166"/>
        <v>263101.42</v>
      </c>
      <c r="U611" s="78">
        <f t="shared" ca="1" si="166"/>
        <v>263101.42</v>
      </c>
      <c r="V611" s="91">
        <f t="shared" ca="1" si="167"/>
        <v>99130.926133479341</v>
      </c>
      <c r="W611" s="47">
        <f t="shared" ca="1" si="168"/>
        <v>1</v>
      </c>
    </row>
    <row r="612" spans="1:23" x14ac:dyDescent="0.25">
      <c r="A612" s="52">
        <v>591</v>
      </c>
      <c r="B612" s="57">
        <f t="shared" ca="1" si="153"/>
        <v>2780</v>
      </c>
      <c r="C612" s="78">
        <f t="shared" ca="1" si="154"/>
        <v>416</v>
      </c>
      <c r="D612" s="79">
        <f t="shared" ca="1" si="155"/>
        <v>271</v>
      </c>
      <c r="E612" s="81">
        <f t="shared" ca="1" si="156"/>
        <v>108449</v>
      </c>
      <c r="G612" s="88">
        <f t="shared" ca="1" si="157"/>
        <v>1156480</v>
      </c>
      <c r="H612" s="78">
        <f t="shared" ca="1" si="158"/>
        <v>753380</v>
      </c>
      <c r="I612" s="78">
        <f t="shared" ca="1" si="159"/>
        <v>403100</v>
      </c>
      <c r="J612" s="78">
        <f t="shared" ca="1" si="160"/>
        <v>108449</v>
      </c>
      <c r="K612" s="78">
        <v>175000</v>
      </c>
      <c r="L612" s="78">
        <f t="shared" ca="1" si="161"/>
        <v>119651</v>
      </c>
      <c r="M612" s="78">
        <f t="shared" ca="1" si="162"/>
        <v>40681.340000000004</v>
      </c>
      <c r="N612" s="78">
        <f t="shared" ca="1" si="163"/>
        <v>78969.66</v>
      </c>
      <c r="O612" s="81">
        <f t="shared" ca="1" si="164"/>
        <v>253969.66</v>
      </c>
      <c r="Q612" s="78">
        <v>-700000</v>
      </c>
      <c r="R612" s="78">
        <f t="shared" ca="1" si="165"/>
        <v>253969.66</v>
      </c>
      <c r="S612" s="78">
        <f t="shared" ca="1" si="166"/>
        <v>253969.66</v>
      </c>
      <c r="T612" s="78">
        <f t="shared" ca="1" si="166"/>
        <v>253969.66</v>
      </c>
      <c r="U612" s="78">
        <f t="shared" ca="1" si="166"/>
        <v>253969.66</v>
      </c>
      <c r="V612" s="91">
        <f t="shared" ca="1" si="167"/>
        <v>71394.580863930169</v>
      </c>
      <c r="W612" s="47">
        <f t="shared" ca="1" si="168"/>
        <v>1</v>
      </c>
    </row>
    <row r="613" spans="1:23" x14ac:dyDescent="0.25">
      <c r="A613" s="52">
        <v>592</v>
      </c>
      <c r="B613" s="57">
        <f t="shared" ca="1" si="153"/>
        <v>2758</v>
      </c>
      <c r="C613" s="78">
        <f t="shared" ca="1" si="154"/>
        <v>443</v>
      </c>
      <c r="D613" s="79">
        <f t="shared" ca="1" si="155"/>
        <v>273</v>
      </c>
      <c r="E613" s="81">
        <f t="shared" ca="1" si="156"/>
        <v>117062</v>
      </c>
      <c r="G613" s="88">
        <f t="shared" ca="1" si="157"/>
        <v>1221794</v>
      </c>
      <c r="H613" s="78">
        <f t="shared" ca="1" si="158"/>
        <v>752934</v>
      </c>
      <c r="I613" s="78">
        <f t="shared" ca="1" si="159"/>
        <v>468860</v>
      </c>
      <c r="J613" s="78">
        <f t="shared" ca="1" si="160"/>
        <v>117062</v>
      </c>
      <c r="K613" s="78">
        <v>175000</v>
      </c>
      <c r="L613" s="78">
        <f t="shared" ca="1" si="161"/>
        <v>176798</v>
      </c>
      <c r="M613" s="78">
        <f t="shared" ca="1" si="162"/>
        <v>60111.320000000007</v>
      </c>
      <c r="N613" s="78">
        <f t="shared" ca="1" si="163"/>
        <v>116686.68</v>
      </c>
      <c r="O613" s="81">
        <f t="shared" ca="1" si="164"/>
        <v>291686.68</v>
      </c>
      <c r="Q613" s="78">
        <v>-700000</v>
      </c>
      <c r="R613" s="78">
        <f t="shared" ca="1" si="165"/>
        <v>291686.68</v>
      </c>
      <c r="S613" s="78">
        <f t="shared" ca="1" si="166"/>
        <v>291686.68</v>
      </c>
      <c r="T613" s="78">
        <f t="shared" ca="1" si="166"/>
        <v>291686.68</v>
      </c>
      <c r="U613" s="78">
        <f t="shared" ca="1" si="166"/>
        <v>291686.68</v>
      </c>
      <c r="V613" s="91">
        <f t="shared" ca="1" si="167"/>
        <v>185954.34691762528</v>
      </c>
      <c r="W613" s="47">
        <f t="shared" ca="1" si="168"/>
        <v>1</v>
      </c>
    </row>
    <row r="614" spans="1:23" x14ac:dyDescent="0.25">
      <c r="A614" s="52">
        <v>593</v>
      </c>
      <c r="B614" s="57">
        <f t="shared" ca="1" si="153"/>
        <v>2547</v>
      </c>
      <c r="C614" s="78">
        <f t="shared" ca="1" si="154"/>
        <v>470</v>
      </c>
      <c r="D614" s="79">
        <f t="shared" ca="1" si="155"/>
        <v>287</v>
      </c>
      <c r="E614" s="81">
        <f t="shared" ca="1" si="156"/>
        <v>119567</v>
      </c>
      <c r="G614" s="88">
        <f t="shared" ca="1" si="157"/>
        <v>1197090</v>
      </c>
      <c r="H614" s="78">
        <f t="shared" ca="1" si="158"/>
        <v>730989</v>
      </c>
      <c r="I614" s="78">
        <f t="shared" ca="1" si="159"/>
        <v>466101</v>
      </c>
      <c r="J614" s="78">
        <f t="shared" ca="1" si="160"/>
        <v>119567</v>
      </c>
      <c r="K614" s="78">
        <v>175000</v>
      </c>
      <c r="L614" s="78">
        <f t="shared" ca="1" si="161"/>
        <v>171534</v>
      </c>
      <c r="M614" s="78">
        <f t="shared" ca="1" si="162"/>
        <v>58321.560000000005</v>
      </c>
      <c r="N614" s="78">
        <f t="shared" ca="1" si="163"/>
        <v>113212.44</v>
      </c>
      <c r="O614" s="81">
        <f t="shared" ca="1" si="164"/>
        <v>288212.44</v>
      </c>
      <c r="Q614" s="78">
        <v>-700000</v>
      </c>
      <c r="R614" s="78">
        <f t="shared" ca="1" si="165"/>
        <v>288212.44</v>
      </c>
      <c r="S614" s="78">
        <f t="shared" ca="1" si="166"/>
        <v>288212.44</v>
      </c>
      <c r="T614" s="78">
        <f t="shared" ca="1" si="166"/>
        <v>288212.44</v>
      </c>
      <c r="U614" s="78">
        <f t="shared" ca="1" si="166"/>
        <v>288212.44</v>
      </c>
      <c r="V614" s="91">
        <f t="shared" ca="1" si="167"/>
        <v>175401.86632360192</v>
      </c>
      <c r="W614" s="47">
        <f t="shared" ca="1" si="168"/>
        <v>1</v>
      </c>
    </row>
    <row r="615" spans="1:23" x14ac:dyDescent="0.25">
      <c r="A615" s="52">
        <v>594</v>
      </c>
      <c r="B615" s="57">
        <f t="shared" ca="1" si="153"/>
        <v>2948</v>
      </c>
      <c r="C615" s="78">
        <f t="shared" ca="1" si="154"/>
        <v>426</v>
      </c>
      <c r="D615" s="79">
        <f t="shared" ca="1" si="155"/>
        <v>286</v>
      </c>
      <c r="E615" s="81">
        <f t="shared" ca="1" si="156"/>
        <v>113134</v>
      </c>
      <c r="G615" s="88">
        <f t="shared" ca="1" si="157"/>
        <v>1255848</v>
      </c>
      <c r="H615" s="78">
        <f t="shared" ca="1" si="158"/>
        <v>843128</v>
      </c>
      <c r="I615" s="78">
        <f t="shared" ca="1" si="159"/>
        <v>412720</v>
      </c>
      <c r="J615" s="78">
        <f t="shared" ca="1" si="160"/>
        <v>113134</v>
      </c>
      <c r="K615" s="78">
        <v>175000</v>
      </c>
      <c r="L615" s="78">
        <f t="shared" ca="1" si="161"/>
        <v>124586</v>
      </c>
      <c r="M615" s="78">
        <f t="shared" ca="1" si="162"/>
        <v>42359.240000000005</v>
      </c>
      <c r="N615" s="78">
        <f t="shared" ca="1" si="163"/>
        <v>82226.759999999995</v>
      </c>
      <c r="O615" s="81">
        <f t="shared" ca="1" si="164"/>
        <v>257226.76</v>
      </c>
      <c r="Q615" s="78">
        <v>-700000</v>
      </c>
      <c r="R615" s="78">
        <f t="shared" ca="1" si="165"/>
        <v>257226.76</v>
      </c>
      <c r="S615" s="78">
        <f t="shared" ca="1" si="166"/>
        <v>257226.76</v>
      </c>
      <c r="T615" s="78">
        <f t="shared" ca="1" si="166"/>
        <v>257226.76</v>
      </c>
      <c r="U615" s="78">
        <f t="shared" ca="1" si="166"/>
        <v>257226.76</v>
      </c>
      <c r="V615" s="91">
        <f t="shared" ca="1" si="167"/>
        <v>81287.531420827028</v>
      </c>
      <c r="W615" s="47">
        <f t="shared" ca="1" si="168"/>
        <v>1</v>
      </c>
    </row>
    <row r="616" spans="1:23" x14ac:dyDescent="0.25">
      <c r="A616" s="52">
        <v>595</v>
      </c>
      <c r="B616" s="57">
        <f t="shared" ca="1" si="153"/>
        <v>2230</v>
      </c>
      <c r="C616" s="78">
        <f t="shared" ca="1" si="154"/>
        <v>421</v>
      </c>
      <c r="D616" s="79">
        <f t="shared" ca="1" si="155"/>
        <v>280</v>
      </c>
      <c r="E616" s="81">
        <f t="shared" ca="1" si="156"/>
        <v>96020</v>
      </c>
      <c r="G616" s="88">
        <f t="shared" ca="1" si="157"/>
        <v>938830</v>
      </c>
      <c r="H616" s="78">
        <f t="shared" ca="1" si="158"/>
        <v>624400</v>
      </c>
      <c r="I616" s="78">
        <f t="shared" ca="1" si="159"/>
        <v>314430</v>
      </c>
      <c r="J616" s="78">
        <f t="shared" ca="1" si="160"/>
        <v>96020</v>
      </c>
      <c r="K616" s="78">
        <v>175000</v>
      </c>
      <c r="L616" s="78">
        <f t="shared" ca="1" si="161"/>
        <v>43410</v>
      </c>
      <c r="M616" s="78">
        <f t="shared" ca="1" si="162"/>
        <v>14759.400000000001</v>
      </c>
      <c r="N616" s="78">
        <f t="shared" ca="1" si="163"/>
        <v>28650.6</v>
      </c>
      <c r="O616" s="81">
        <f t="shared" ca="1" si="164"/>
        <v>203650.6</v>
      </c>
      <c r="Q616" s="78">
        <v>-700000</v>
      </c>
      <c r="R616" s="78">
        <f t="shared" ca="1" si="165"/>
        <v>203650.6</v>
      </c>
      <c r="S616" s="78">
        <f t="shared" ca="1" si="166"/>
        <v>203650.6</v>
      </c>
      <c r="T616" s="78">
        <f t="shared" ca="1" si="166"/>
        <v>203650.6</v>
      </c>
      <c r="U616" s="78">
        <f t="shared" ca="1" si="166"/>
        <v>203650.6</v>
      </c>
      <c r="V616" s="91">
        <f t="shared" ca="1" si="167"/>
        <v>-81441.983149924548</v>
      </c>
      <c r="W616" s="47">
        <f t="shared" ca="1" si="168"/>
        <v>0</v>
      </c>
    </row>
    <row r="617" spans="1:23" x14ac:dyDescent="0.25">
      <c r="A617" s="52">
        <v>596</v>
      </c>
      <c r="B617" s="57">
        <f t="shared" ca="1" si="153"/>
        <v>2645</v>
      </c>
      <c r="C617" s="78">
        <f t="shared" ca="1" si="154"/>
        <v>468</v>
      </c>
      <c r="D617" s="79">
        <f t="shared" ca="1" si="155"/>
        <v>275</v>
      </c>
      <c r="E617" s="81">
        <f t="shared" ca="1" si="156"/>
        <v>112313</v>
      </c>
      <c r="G617" s="88">
        <f t="shared" ca="1" si="157"/>
        <v>1237860</v>
      </c>
      <c r="H617" s="78">
        <f t="shared" ca="1" si="158"/>
        <v>727375</v>
      </c>
      <c r="I617" s="78">
        <f t="shared" ca="1" si="159"/>
        <v>510485</v>
      </c>
      <c r="J617" s="78">
        <f t="shared" ca="1" si="160"/>
        <v>112313</v>
      </c>
      <c r="K617" s="78">
        <v>175000</v>
      </c>
      <c r="L617" s="78">
        <f t="shared" ca="1" si="161"/>
        <v>223172</v>
      </c>
      <c r="M617" s="78">
        <f t="shared" ca="1" si="162"/>
        <v>75878.48000000001</v>
      </c>
      <c r="N617" s="78">
        <f t="shared" ca="1" si="163"/>
        <v>147293.51999999999</v>
      </c>
      <c r="O617" s="81">
        <f t="shared" ca="1" si="164"/>
        <v>322293.52</v>
      </c>
      <c r="Q617" s="78">
        <v>-700000</v>
      </c>
      <c r="R617" s="78">
        <f t="shared" ca="1" si="165"/>
        <v>322293.52</v>
      </c>
      <c r="S617" s="78">
        <f t="shared" ca="1" si="166"/>
        <v>322293.52</v>
      </c>
      <c r="T617" s="78">
        <f t="shared" ca="1" si="166"/>
        <v>322293.52</v>
      </c>
      <c r="U617" s="78">
        <f t="shared" ca="1" si="166"/>
        <v>322293.52</v>
      </c>
      <c r="V617" s="91">
        <f t="shared" ca="1" si="167"/>
        <v>278918.01239392429</v>
      </c>
      <c r="W617" s="47">
        <f t="shared" ca="1" si="168"/>
        <v>1</v>
      </c>
    </row>
    <row r="618" spans="1:23" x14ac:dyDescent="0.25">
      <c r="A618" s="52">
        <v>597</v>
      </c>
      <c r="B618" s="57">
        <f t="shared" ca="1" si="153"/>
        <v>2460</v>
      </c>
      <c r="C618" s="78">
        <f t="shared" ca="1" si="154"/>
        <v>439</v>
      </c>
      <c r="D618" s="79">
        <f t="shared" ca="1" si="155"/>
        <v>278</v>
      </c>
      <c r="E618" s="81">
        <f t="shared" ca="1" si="156"/>
        <v>101844</v>
      </c>
      <c r="G618" s="88">
        <f t="shared" ca="1" si="157"/>
        <v>1079940</v>
      </c>
      <c r="H618" s="78">
        <f t="shared" ca="1" si="158"/>
        <v>683880</v>
      </c>
      <c r="I618" s="78">
        <f t="shared" ca="1" si="159"/>
        <v>396060</v>
      </c>
      <c r="J618" s="78">
        <f t="shared" ca="1" si="160"/>
        <v>101844</v>
      </c>
      <c r="K618" s="78">
        <v>175000</v>
      </c>
      <c r="L618" s="78">
        <f t="shared" ca="1" si="161"/>
        <v>119216</v>
      </c>
      <c r="M618" s="78">
        <f t="shared" ca="1" si="162"/>
        <v>40533.440000000002</v>
      </c>
      <c r="N618" s="78">
        <f t="shared" ca="1" si="163"/>
        <v>78682.559999999998</v>
      </c>
      <c r="O618" s="81">
        <f t="shared" ca="1" si="164"/>
        <v>253682.56</v>
      </c>
      <c r="Q618" s="78">
        <v>-700000</v>
      </c>
      <c r="R618" s="78">
        <f t="shared" ca="1" si="165"/>
        <v>253682.56</v>
      </c>
      <c r="S618" s="78">
        <f t="shared" ca="1" si="166"/>
        <v>253682.56</v>
      </c>
      <c r="T618" s="78">
        <f t="shared" ca="1" si="166"/>
        <v>253682.56</v>
      </c>
      <c r="U618" s="78">
        <f t="shared" ca="1" si="166"/>
        <v>253682.56</v>
      </c>
      <c r="V618" s="91">
        <f t="shared" ca="1" si="167"/>
        <v>70522.557866513846</v>
      </c>
      <c r="W618" s="47">
        <f t="shared" ca="1" si="168"/>
        <v>1</v>
      </c>
    </row>
    <row r="619" spans="1:23" x14ac:dyDescent="0.25">
      <c r="A619" s="52">
        <v>598</v>
      </c>
      <c r="B619" s="57">
        <f t="shared" ca="1" si="153"/>
        <v>2564</v>
      </c>
      <c r="C619" s="78">
        <f t="shared" ca="1" si="154"/>
        <v>416</v>
      </c>
      <c r="D619" s="79">
        <f t="shared" ca="1" si="155"/>
        <v>286</v>
      </c>
      <c r="E619" s="81">
        <f t="shared" ca="1" si="156"/>
        <v>104411</v>
      </c>
      <c r="G619" s="88">
        <f t="shared" ca="1" si="157"/>
        <v>1066624</v>
      </c>
      <c r="H619" s="78">
        <f t="shared" ca="1" si="158"/>
        <v>733304</v>
      </c>
      <c r="I619" s="78">
        <f t="shared" ca="1" si="159"/>
        <v>333320</v>
      </c>
      <c r="J619" s="78">
        <f t="shared" ca="1" si="160"/>
        <v>104411</v>
      </c>
      <c r="K619" s="78">
        <v>175000</v>
      </c>
      <c r="L619" s="78">
        <f t="shared" ca="1" si="161"/>
        <v>53909</v>
      </c>
      <c r="M619" s="78">
        <f t="shared" ca="1" si="162"/>
        <v>18329.060000000001</v>
      </c>
      <c r="N619" s="78">
        <f t="shared" ca="1" si="163"/>
        <v>35579.94</v>
      </c>
      <c r="O619" s="81">
        <f t="shared" ca="1" si="164"/>
        <v>210579.94</v>
      </c>
      <c r="Q619" s="78">
        <v>-700000</v>
      </c>
      <c r="R619" s="78">
        <f t="shared" ca="1" si="165"/>
        <v>210579.94</v>
      </c>
      <c r="S619" s="78">
        <f t="shared" ca="1" si="166"/>
        <v>210579.94</v>
      </c>
      <c r="T619" s="78">
        <f t="shared" ca="1" si="166"/>
        <v>210579.94</v>
      </c>
      <c r="U619" s="78">
        <f t="shared" ca="1" si="166"/>
        <v>210579.94</v>
      </c>
      <c r="V619" s="91">
        <f t="shared" ca="1" si="167"/>
        <v>-60395.15682837239</v>
      </c>
      <c r="W619" s="47">
        <f t="shared" ca="1" si="168"/>
        <v>0</v>
      </c>
    </row>
    <row r="620" spans="1:23" x14ac:dyDescent="0.25">
      <c r="A620" s="52">
        <v>599</v>
      </c>
      <c r="B620" s="57">
        <f t="shared" ca="1" si="153"/>
        <v>2408</v>
      </c>
      <c r="C620" s="78">
        <f t="shared" ca="1" si="154"/>
        <v>425</v>
      </c>
      <c r="D620" s="79">
        <f t="shared" ca="1" si="155"/>
        <v>286</v>
      </c>
      <c r="E620" s="81">
        <f t="shared" ca="1" si="156"/>
        <v>93018</v>
      </c>
      <c r="G620" s="88">
        <f t="shared" ca="1" si="157"/>
        <v>1023400</v>
      </c>
      <c r="H620" s="78">
        <f t="shared" ca="1" si="158"/>
        <v>688688</v>
      </c>
      <c r="I620" s="78">
        <f t="shared" ca="1" si="159"/>
        <v>334712</v>
      </c>
      <c r="J620" s="78">
        <f t="shared" ca="1" si="160"/>
        <v>93018</v>
      </c>
      <c r="K620" s="78">
        <v>175000</v>
      </c>
      <c r="L620" s="78">
        <f t="shared" ca="1" si="161"/>
        <v>66694</v>
      </c>
      <c r="M620" s="78">
        <f t="shared" ca="1" si="162"/>
        <v>22675.960000000003</v>
      </c>
      <c r="N620" s="78">
        <f t="shared" ca="1" si="163"/>
        <v>44018.039999999994</v>
      </c>
      <c r="O620" s="81">
        <f t="shared" ca="1" si="164"/>
        <v>219018.03999999998</v>
      </c>
      <c r="Q620" s="78">
        <v>-700000</v>
      </c>
      <c r="R620" s="78">
        <f t="shared" ca="1" si="165"/>
        <v>219018.03999999998</v>
      </c>
      <c r="S620" s="78">
        <f t="shared" ca="1" si="166"/>
        <v>219018.03999999998</v>
      </c>
      <c r="T620" s="78">
        <f t="shared" ca="1" si="166"/>
        <v>219018.03999999998</v>
      </c>
      <c r="U620" s="78">
        <f t="shared" ca="1" si="166"/>
        <v>219018.03999999998</v>
      </c>
      <c r="V620" s="91">
        <f t="shared" ca="1" si="167"/>
        <v>-34765.69930660422</v>
      </c>
      <c r="W620" s="47">
        <f t="shared" ca="1" si="168"/>
        <v>0</v>
      </c>
    </row>
    <row r="621" spans="1:23" x14ac:dyDescent="0.25">
      <c r="A621" s="52">
        <v>600</v>
      </c>
      <c r="B621" s="57">
        <f t="shared" ca="1" si="153"/>
        <v>2604</v>
      </c>
      <c r="C621" s="78">
        <f t="shared" ca="1" si="154"/>
        <v>457</v>
      </c>
      <c r="D621" s="79">
        <f t="shared" ca="1" si="155"/>
        <v>290</v>
      </c>
      <c r="E621" s="81">
        <f t="shared" ca="1" si="156"/>
        <v>106168</v>
      </c>
      <c r="G621" s="88">
        <f t="shared" ca="1" si="157"/>
        <v>1190028</v>
      </c>
      <c r="H621" s="78">
        <f t="shared" ca="1" si="158"/>
        <v>755160</v>
      </c>
      <c r="I621" s="78">
        <f t="shared" ca="1" si="159"/>
        <v>434868</v>
      </c>
      <c r="J621" s="78">
        <f t="shared" ca="1" si="160"/>
        <v>106168</v>
      </c>
      <c r="K621" s="78">
        <v>175000</v>
      </c>
      <c r="L621" s="78">
        <f t="shared" ca="1" si="161"/>
        <v>153700</v>
      </c>
      <c r="M621" s="78">
        <f t="shared" ca="1" si="162"/>
        <v>52258.000000000007</v>
      </c>
      <c r="N621" s="78">
        <f t="shared" ca="1" si="163"/>
        <v>101442</v>
      </c>
      <c r="O621" s="81">
        <f t="shared" ca="1" si="164"/>
        <v>276442</v>
      </c>
      <c r="Q621" s="78">
        <v>-700000</v>
      </c>
      <c r="R621" s="78">
        <f t="shared" ca="1" si="165"/>
        <v>276442</v>
      </c>
      <c r="S621" s="78">
        <f t="shared" ca="1" si="166"/>
        <v>276442</v>
      </c>
      <c r="T621" s="78">
        <f t="shared" ca="1" si="166"/>
        <v>276442</v>
      </c>
      <c r="U621" s="78">
        <f t="shared" ca="1" si="166"/>
        <v>276442</v>
      </c>
      <c r="V621" s="91">
        <f t="shared" ca="1" si="167"/>
        <v>139650.92808009661</v>
      </c>
      <c r="W621" s="47">
        <f t="shared" ca="1" si="168"/>
        <v>1</v>
      </c>
    </row>
    <row r="622" spans="1:23" x14ac:dyDescent="0.25">
      <c r="A622" s="52">
        <v>601</v>
      </c>
      <c r="B622" s="57">
        <f t="shared" ca="1" si="153"/>
        <v>2895</v>
      </c>
      <c r="C622" s="78">
        <f t="shared" ca="1" si="154"/>
        <v>454</v>
      </c>
      <c r="D622" s="79">
        <f t="shared" ca="1" si="155"/>
        <v>291</v>
      </c>
      <c r="E622" s="81">
        <f t="shared" ca="1" si="156"/>
        <v>107954</v>
      </c>
      <c r="G622" s="88">
        <f t="shared" ca="1" si="157"/>
        <v>1314330</v>
      </c>
      <c r="H622" s="78">
        <f t="shared" ca="1" si="158"/>
        <v>842445</v>
      </c>
      <c r="I622" s="78">
        <f t="shared" ca="1" si="159"/>
        <v>471885</v>
      </c>
      <c r="J622" s="78">
        <f t="shared" ca="1" si="160"/>
        <v>107954</v>
      </c>
      <c r="K622" s="78">
        <v>175000</v>
      </c>
      <c r="L622" s="78">
        <f t="shared" ca="1" si="161"/>
        <v>188931</v>
      </c>
      <c r="M622" s="78">
        <f t="shared" ca="1" si="162"/>
        <v>64236.540000000008</v>
      </c>
      <c r="N622" s="78">
        <f t="shared" ca="1" si="163"/>
        <v>124694.45999999999</v>
      </c>
      <c r="O622" s="81">
        <f t="shared" ca="1" si="164"/>
        <v>299694.45999999996</v>
      </c>
      <c r="Q622" s="78">
        <v>-700000</v>
      </c>
      <c r="R622" s="78">
        <f t="shared" ca="1" si="165"/>
        <v>299694.45999999996</v>
      </c>
      <c r="S622" s="78">
        <f t="shared" ca="1" si="166"/>
        <v>299694.45999999996</v>
      </c>
      <c r="T622" s="78">
        <f t="shared" ca="1" si="166"/>
        <v>299694.45999999996</v>
      </c>
      <c r="U622" s="78">
        <f t="shared" ca="1" si="166"/>
        <v>299694.45999999996</v>
      </c>
      <c r="V622" s="91">
        <f t="shared" ca="1" si="167"/>
        <v>210276.77226855315</v>
      </c>
      <c r="W622" s="47">
        <f t="shared" ca="1" si="168"/>
        <v>1</v>
      </c>
    </row>
    <row r="623" spans="1:23" x14ac:dyDescent="0.25">
      <c r="A623" s="52">
        <v>602</v>
      </c>
      <c r="B623" s="57">
        <f t="shared" ca="1" si="153"/>
        <v>2991</v>
      </c>
      <c r="C623" s="78">
        <f t="shared" ca="1" si="154"/>
        <v>444</v>
      </c>
      <c r="D623" s="79">
        <f t="shared" ca="1" si="155"/>
        <v>288</v>
      </c>
      <c r="E623" s="81">
        <f t="shared" ca="1" si="156"/>
        <v>91454</v>
      </c>
      <c r="G623" s="88">
        <f t="shared" ca="1" si="157"/>
        <v>1328004</v>
      </c>
      <c r="H623" s="78">
        <f t="shared" ca="1" si="158"/>
        <v>861408</v>
      </c>
      <c r="I623" s="78">
        <f t="shared" ca="1" si="159"/>
        <v>466596</v>
      </c>
      <c r="J623" s="78">
        <f t="shared" ca="1" si="160"/>
        <v>91454</v>
      </c>
      <c r="K623" s="78">
        <v>175000</v>
      </c>
      <c r="L623" s="78">
        <f t="shared" ca="1" si="161"/>
        <v>200142</v>
      </c>
      <c r="M623" s="78">
        <f t="shared" ca="1" si="162"/>
        <v>68048.28</v>
      </c>
      <c r="N623" s="78">
        <f t="shared" ca="1" si="163"/>
        <v>132093.72</v>
      </c>
      <c r="O623" s="81">
        <f t="shared" ca="1" si="164"/>
        <v>307093.71999999997</v>
      </c>
      <c r="Q623" s="78">
        <v>-700000</v>
      </c>
      <c r="R623" s="78">
        <f t="shared" ca="1" si="165"/>
        <v>307093.71999999997</v>
      </c>
      <c r="S623" s="78">
        <f t="shared" ca="1" si="166"/>
        <v>307093.71999999997</v>
      </c>
      <c r="T623" s="78">
        <f t="shared" ca="1" si="166"/>
        <v>307093.71999999997</v>
      </c>
      <c r="U623" s="78">
        <f t="shared" ca="1" si="166"/>
        <v>307093.71999999997</v>
      </c>
      <c r="V623" s="91">
        <f t="shared" ca="1" si="167"/>
        <v>232750.90979507216</v>
      </c>
      <c r="W623" s="47">
        <f t="shared" ca="1" si="168"/>
        <v>1</v>
      </c>
    </row>
    <row r="624" spans="1:23" x14ac:dyDescent="0.25">
      <c r="A624" s="52">
        <v>603</v>
      </c>
      <c r="B624" s="57">
        <f t="shared" ca="1" si="153"/>
        <v>2495</v>
      </c>
      <c r="C624" s="78">
        <f t="shared" ca="1" si="154"/>
        <v>425</v>
      </c>
      <c r="D624" s="79">
        <f t="shared" ca="1" si="155"/>
        <v>282</v>
      </c>
      <c r="E624" s="81">
        <f t="shared" ca="1" si="156"/>
        <v>103504</v>
      </c>
      <c r="G624" s="88">
        <f t="shared" ca="1" si="157"/>
        <v>1060375</v>
      </c>
      <c r="H624" s="78">
        <f t="shared" ca="1" si="158"/>
        <v>703590</v>
      </c>
      <c r="I624" s="78">
        <f t="shared" ca="1" si="159"/>
        <v>356785</v>
      </c>
      <c r="J624" s="78">
        <f t="shared" ca="1" si="160"/>
        <v>103504</v>
      </c>
      <c r="K624" s="78">
        <v>175000</v>
      </c>
      <c r="L624" s="78">
        <f t="shared" ca="1" si="161"/>
        <v>78281</v>
      </c>
      <c r="M624" s="78">
        <f t="shared" ca="1" si="162"/>
        <v>26615.54</v>
      </c>
      <c r="N624" s="78">
        <f t="shared" ca="1" si="163"/>
        <v>51665.46</v>
      </c>
      <c r="O624" s="81">
        <f t="shared" ca="1" si="164"/>
        <v>226665.46</v>
      </c>
      <c r="Q624" s="78">
        <v>-700000</v>
      </c>
      <c r="R624" s="78">
        <f t="shared" ca="1" si="165"/>
        <v>226665.46</v>
      </c>
      <c r="S624" s="78">
        <f t="shared" ca="1" si="166"/>
        <v>226665.46</v>
      </c>
      <c r="T624" s="78">
        <f t="shared" ca="1" si="166"/>
        <v>226665.46</v>
      </c>
      <c r="U624" s="78">
        <f t="shared" ca="1" si="166"/>
        <v>226665.46</v>
      </c>
      <c r="V624" s="91">
        <f t="shared" ca="1" si="167"/>
        <v>-11537.813166226493</v>
      </c>
      <c r="W624" s="47">
        <f t="shared" ca="1" si="168"/>
        <v>0</v>
      </c>
    </row>
    <row r="625" spans="1:23" x14ac:dyDescent="0.25">
      <c r="A625" s="52">
        <v>604</v>
      </c>
      <c r="B625" s="57">
        <f t="shared" ca="1" si="153"/>
        <v>3043</v>
      </c>
      <c r="C625" s="78">
        <f t="shared" ca="1" si="154"/>
        <v>450</v>
      </c>
      <c r="D625" s="79">
        <f t="shared" ca="1" si="155"/>
        <v>300</v>
      </c>
      <c r="E625" s="81">
        <f t="shared" ca="1" si="156"/>
        <v>112213</v>
      </c>
      <c r="G625" s="88">
        <f t="shared" ca="1" si="157"/>
        <v>1369350</v>
      </c>
      <c r="H625" s="78">
        <f t="shared" ca="1" si="158"/>
        <v>912900</v>
      </c>
      <c r="I625" s="78">
        <f t="shared" ca="1" si="159"/>
        <v>456450</v>
      </c>
      <c r="J625" s="78">
        <f t="shared" ca="1" si="160"/>
        <v>112213</v>
      </c>
      <c r="K625" s="78">
        <v>175000</v>
      </c>
      <c r="L625" s="78">
        <f t="shared" ca="1" si="161"/>
        <v>169237</v>
      </c>
      <c r="M625" s="78">
        <f t="shared" ca="1" si="162"/>
        <v>57540.58</v>
      </c>
      <c r="N625" s="78">
        <f t="shared" ca="1" si="163"/>
        <v>111696.42</v>
      </c>
      <c r="O625" s="81">
        <f t="shared" ca="1" si="164"/>
        <v>286696.42</v>
      </c>
      <c r="Q625" s="78">
        <v>-700000</v>
      </c>
      <c r="R625" s="78">
        <f t="shared" ca="1" si="165"/>
        <v>286696.42</v>
      </c>
      <c r="S625" s="78">
        <f t="shared" ca="1" si="166"/>
        <v>286696.42</v>
      </c>
      <c r="T625" s="78">
        <f t="shared" ca="1" si="166"/>
        <v>286696.42</v>
      </c>
      <c r="U625" s="78">
        <f t="shared" ca="1" si="166"/>
        <v>286696.42</v>
      </c>
      <c r="V625" s="91">
        <f t="shared" ca="1" si="167"/>
        <v>170797.18396712933</v>
      </c>
      <c r="W625" s="47">
        <f t="shared" ca="1" si="168"/>
        <v>1</v>
      </c>
    </row>
    <row r="626" spans="1:23" x14ac:dyDescent="0.25">
      <c r="A626" s="52">
        <v>605</v>
      </c>
      <c r="B626" s="57">
        <f t="shared" ca="1" si="153"/>
        <v>2711</v>
      </c>
      <c r="C626" s="78">
        <f t="shared" ca="1" si="154"/>
        <v>463</v>
      </c>
      <c r="D626" s="79">
        <f t="shared" ca="1" si="155"/>
        <v>273</v>
      </c>
      <c r="E626" s="81">
        <f t="shared" ca="1" si="156"/>
        <v>92189</v>
      </c>
      <c r="G626" s="88">
        <f t="shared" ca="1" si="157"/>
        <v>1255193</v>
      </c>
      <c r="H626" s="78">
        <f t="shared" ca="1" si="158"/>
        <v>740103</v>
      </c>
      <c r="I626" s="78">
        <f t="shared" ca="1" si="159"/>
        <v>515090</v>
      </c>
      <c r="J626" s="78">
        <f t="shared" ca="1" si="160"/>
        <v>92189</v>
      </c>
      <c r="K626" s="78">
        <v>175000</v>
      </c>
      <c r="L626" s="78">
        <f t="shared" ca="1" si="161"/>
        <v>247901</v>
      </c>
      <c r="M626" s="78">
        <f t="shared" ca="1" si="162"/>
        <v>84286.340000000011</v>
      </c>
      <c r="N626" s="78">
        <f t="shared" ca="1" si="163"/>
        <v>163614.65999999997</v>
      </c>
      <c r="O626" s="81">
        <f t="shared" ca="1" si="164"/>
        <v>338614.66</v>
      </c>
      <c r="Q626" s="78">
        <v>-700000</v>
      </c>
      <c r="R626" s="78">
        <f t="shared" ca="1" si="165"/>
        <v>338614.66</v>
      </c>
      <c r="S626" s="78">
        <f t="shared" ca="1" si="166"/>
        <v>338614.66</v>
      </c>
      <c r="T626" s="78">
        <f t="shared" ca="1" si="166"/>
        <v>338614.66</v>
      </c>
      <c r="U626" s="78">
        <f t="shared" ca="1" si="166"/>
        <v>338614.66</v>
      </c>
      <c r="V626" s="91">
        <f t="shared" ca="1" si="167"/>
        <v>328491.01630912221</v>
      </c>
      <c r="W626" s="47">
        <f t="shared" ca="1" si="168"/>
        <v>1</v>
      </c>
    </row>
    <row r="627" spans="1:23" x14ac:dyDescent="0.25">
      <c r="A627" s="52">
        <v>606</v>
      </c>
      <c r="B627" s="57">
        <f t="shared" ca="1" si="153"/>
        <v>2359</v>
      </c>
      <c r="C627" s="78">
        <f t="shared" ca="1" si="154"/>
        <v>412</v>
      </c>
      <c r="D627" s="79">
        <f t="shared" ca="1" si="155"/>
        <v>272</v>
      </c>
      <c r="E627" s="81">
        <f t="shared" ca="1" si="156"/>
        <v>116158</v>
      </c>
      <c r="G627" s="88">
        <f t="shared" ca="1" si="157"/>
        <v>971908</v>
      </c>
      <c r="H627" s="78">
        <f t="shared" ca="1" si="158"/>
        <v>641648</v>
      </c>
      <c r="I627" s="78">
        <f t="shared" ca="1" si="159"/>
        <v>330260</v>
      </c>
      <c r="J627" s="78">
        <f t="shared" ca="1" si="160"/>
        <v>116158</v>
      </c>
      <c r="K627" s="78">
        <v>175000</v>
      </c>
      <c r="L627" s="78">
        <f t="shared" ca="1" si="161"/>
        <v>39102</v>
      </c>
      <c r="M627" s="78">
        <f t="shared" ca="1" si="162"/>
        <v>13294.68</v>
      </c>
      <c r="N627" s="78">
        <f t="shared" ca="1" si="163"/>
        <v>25807.32</v>
      </c>
      <c r="O627" s="81">
        <f t="shared" ca="1" si="164"/>
        <v>200807.32</v>
      </c>
      <c r="Q627" s="78">
        <v>-700000</v>
      </c>
      <c r="R627" s="78">
        <f t="shared" ca="1" si="165"/>
        <v>200807.32</v>
      </c>
      <c r="S627" s="78">
        <f t="shared" ca="1" si="166"/>
        <v>200807.32</v>
      </c>
      <c r="T627" s="78">
        <f t="shared" ca="1" si="166"/>
        <v>200807.32</v>
      </c>
      <c r="U627" s="78">
        <f t="shared" ca="1" si="166"/>
        <v>200807.32</v>
      </c>
      <c r="V627" s="91">
        <f t="shared" ca="1" si="167"/>
        <v>-90078.017800200498</v>
      </c>
      <c r="W627" s="47">
        <f t="shared" ca="1" si="168"/>
        <v>0</v>
      </c>
    </row>
    <row r="628" spans="1:23" x14ac:dyDescent="0.25">
      <c r="A628" s="52">
        <v>607</v>
      </c>
      <c r="B628" s="57">
        <f t="shared" ca="1" si="153"/>
        <v>2569</v>
      </c>
      <c r="C628" s="78">
        <f t="shared" ca="1" si="154"/>
        <v>451</v>
      </c>
      <c r="D628" s="79">
        <f t="shared" ca="1" si="155"/>
        <v>292</v>
      </c>
      <c r="E628" s="81">
        <f t="shared" ca="1" si="156"/>
        <v>90109</v>
      </c>
      <c r="G628" s="88">
        <f t="shared" ca="1" si="157"/>
        <v>1158619</v>
      </c>
      <c r="H628" s="78">
        <f t="shared" ca="1" si="158"/>
        <v>750148</v>
      </c>
      <c r="I628" s="78">
        <f t="shared" ca="1" si="159"/>
        <v>408471</v>
      </c>
      <c r="J628" s="78">
        <f t="shared" ca="1" si="160"/>
        <v>90109</v>
      </c>
      <c r="K628" s="78">
        <v>175000</v>
      </c>
      <c r="L628" s="78">
        <f t="shared" ca="1" si="161"/>
        <v>143362</v>
      </c>
      <c r="M628" s="78">
        <f t="shared" ca="1" si="162"/>
        <v>48743.08</v>
      </c>
      <c r="N628" s="78">
        <f t="shared" ca="1" si="163"/>
        <v>94618.92</v>
      </c>
      <c r="O628" s="81">
        <f t="shared" ca="1" si="164"/>
        <v>269618.92</v>
      </c>
      <c r="Q628" s="78">
        <v>-700000</v>
      </c>
      <c r="R628" s="78">
        <f t="shared" ca="1" si="165"/>
        <v>269618.92</v>
      </c>
      <c r="S628" s="78">
        <f t="shared" ca="1" si="166"/>
        <v>269618.92</v>
      </c>
      <c r="T628" s="78">
        <f t="shared" ca="1" si="166"/>
        <v>269618.92</v>
      </c>
      <c r="U628" s="78">
        <f t="shared" ca="1" si="166"/>
        <v>269618.92</v>
      </c>
      <c r="V628" s="91">
        <f t="shared" ca="1" si="167"/>
        <v>118926.85050011682</v>
      </c>
      <c r="W628" s="47">
        <f t="shared" ca="1" si="168"/>
        <v>1</v>
      </c>
    </row>
    <row r="629" spans="1:23" x14ac:dyDescent="0.25">
      <c r="A629" s="52">
        <v>608</v>
      </c>
      <c r="B629" s="57">
        <f t="shared" ca="1" si="153"/>
        <v>2897</v>
      </c>
      <c r="C629" s="78">
        <f t="shared" ca="1" si="154"/>
        <v>455</v>
      </c>
      <c r="D629" s="79">
        <f t="shared" ca="1" si="155"/>
        <v>294</v>
      </c>
      <c r="E629" s="81">
        <f t="shared" ca="1" si="156"/>
        <v>100235</v>
      </c>
      <c r="G629" s="88">
        <f t="shared" ca="1" si="157"/>
        <v>1318135</v>
      </c>
      <c r="H629" s="78">
        <f t="shared" ca="1" si="158"/>
        <v>851718</v>
      </c>
      <c r="I629" s="78">
        <f t="shared" ca="1" si="159"/>
        <v>466417</v>
      </c>
      <c r="J629" s="78">
        <f t="shared" ca="1" si="160"/>
        <v>100235</v>
      </c>
      <c r="K629" s="78">
        <v>175000</v>
      </c>
      <c r="L629" s="78">
        <f t="shared" ca="1" si="161"/>
        <v>191182</v>
      </c>
      <c r="M629" s="78">
        <f t="shared" ca="1" si="162"/>
        <v>65001.880000000005</v>
      </c>
      <c r="N629" s="78">
        <f t="shared" ca="1" si="163"/>
        <v>126180.12</v>
      </c>
      <c r="O629" s="81">
        <f t="shared" ca="1" si="164"/>
        <v>301180.12</v>
      </c>
      <c r="Q629" s="78">
        <v>-700000</v>
      </c>
      <c r="R629" s="78">
        <f t="shared" ca="1" si="165"/>
        <v>301180.12</v>
      </c>
      <c r="S629" s="78">
        <f t="shared" ca="1" si="166"/>
        <v>301180.12</v>
      </c>
      <c r="T629" s="78">
        <f t="shared" ca="1" si="166"/>
        <v>301180.12</v>
      </c>
      <c r="U629" s="78">
        <f t="shared" ca="1" si="166"/>
        <v>301180.12</v>
      </c>
      <c r="V629" s="91">
        <f t="shared" ca="1" si="167"/>
        <v>214789.24069886236</v>
      </c>
      <c r="W629" s="47">
        <f t="shared" ca="1" si="168"/>
        <v>1</v>
      </c>
    </row>
    <row r="630" spans="1:23" x14ac:dyDescent="0.25">
      <c r="A630" s="52">
        <v>609</v>
      </c>
      <c r="B630" s="57">
        <f t="shared" ca="1" si="153"/>
        <v>2458</v>
      </c>
      <c r="C630" s="78">
        <f t="shared" ca="1" si="154"/>
        <v>423</v>
      </c>
      <c r="D630" s="79">
        <f t="shared" ca="1" si="155"/>
        <v>297</v>
      </c>
      <c r="E630" s="81">
        <f t="shared" ca="1" si="156"/>
        <v>97987</v>
      </c>
      <c r="G630" s="88">
        <f t="shared" ca="1" si="157"/>
        <v>1039734</v>
      </c>
      <c r="H630" s="78">
        <f t="shared" ca="1" si="158"/>
        <v>730026</v>
      </c>
      <c r="I630" s="78">
        <f t="shared" ca="1" si="159"/>
        <v>309708</v>
      </c>
      <c r="J630" s="78">
        <f t="shared" ca="1" si="160"/>
        <v>97987</v>
      </c>
      <c r="K630" s="78">
        <v>175000</v>
      </c>
      <c r="L630" s="78">
        <f t="shared" ca="1" si="161"/>
        <v>36721</v>
      </c>
      <c r="M630" s="78">
        <f t="shared" ca="1" si="162"/>
        <v>12485.140000000001</v>
      </c>
      <c r="N630" s="78">
        <f t="shared" ca="1" si="163"/>
        <v>24235.86</v>
      </c>
      <c r="O630" s="81">
        <f t="shared" ca="1" si="164"/>
        <v>199235.86</v>
      </c>
      <c r="Q630" s="78">
        <v>-700000</v>
      </c>
      <c r="R630" s="78">
        <f t="shared" ca="1" si="165"/>
        <v>199235.86</v>
      </c>
      <c r="S630" s="78">
        <f t="shared" ca="1" si="166"/>
        <v>199235.86</v>
      </c>
      <c r="T630" s="78">
        <f t="shared" ca="1" si="166"/>
        <v>199235.86</v>
      </c>
      <c r="U630" s="78">
        <f t="shared" ca="1" si="166"/>
        <v>199235.86</v>
      </c>
      <c r="V630" s="91">
        <f t="shared" ca="1" si="167"/>
        <v>-94851.090804450097</v>
      </c>
      <c r="W630" s="47">
        <f t="shared" ca="1" si="168"/>
        <v>0</v>
      </c>
    </row>
    <row r="631" spans="1:23" x14ac:dyDescent="0.25">
      <c r="A631" s="52">
        <v>610</v>
      </c>
      <c r="B631" s="57">
        <f t="shared" ca="1" si="153"/>
        <v>3173</v>
      </c>
      <c r="C631" s="78">
        <f t="shared" ca="1" si="154"/>
        <v>436</v>
      </c>
      <c r="D631" s="79">
        <f t="shared" ca="1" si="155"/>
        <v>280</v>
      </c>
      <c r="E631" s="81">
        <f t="shared" ca="1" si="156"/>
        <v>107732</v>
      </c>
      <c r="G631" s="88">
        <f t="shared" ca="1" si="157"/>
        <v>1383428</v>
      </c>
      <c r="H631" s="78">
        <f t="shared" ca="1" si="158"/>
        <v>888440</v>
      </c>
      <c r="I631" s="78">
        <f t="shared" ca="1" si="159"/>
        <v>494988</v>
      </c>
      <c r="J631" s="78">
        <f t="shared" ca="1" si="160"/>
        <v>107732</v>
      </c>
      <c r="K631" s="78">
        <v>175000</v>
      </c>
      <c r="L631" s="78">
        <f t="shared" ca="1" si="161"/>
        <v>212256</v>
      </c>
      <c r="M631" s="78">
        <f t="shared" ca="1" si="162"/>
        <v>72167.040000000008</v>
      </c>
      <c r="N631" s="78">
        <f t="shared" ca="1" si="163"/>
        <v>140088.95999999999</v>
      </c>
      <c r="O631" s="81">
        <f t="shared" ca="1" si="164"/>
        <v>315088.95999999996</v>
      </c>
      <c r="Q631" s="78">
        <v>-700000</v>
      </c>
      <c r="R631" s="78">
        <f t="shared" ca="1" si="165"/>
        <v>315088.95999999996</v>
      </c>
      <c r="S631" s="78">
        <f t="shared" ca="1" si="166"/>
        <v>315088.95999999996</v>
      </c>
      <c r="T631" s="78">
        <f t="shared" ca="1" si="166"/>
        <v>315088.95999999996</v>
      </c>
      <c r="U631" s="78">
        <f t="shared" ca="1" si="166"/>
        <v>315088.95999999996</v>
      </c>
      <c r="V631" s="91">
        <f t="shared" ca="1" si="167"/>
        <v>257035.24678519345</v>
      </c>
      <c r="W631" s="47">
        <f t="shared" ca="1" si="168"/>
        <v>1</v>
      </c>
    </row>
    <row r="632" spans="1:23" x14ac:dyDescent="0.25">
      <c r="A632" s="52">
        <v>611</v>
      </c>
      <c r="B632" s="57">
        <f t="shared" ca="1" si="153"/>
        <v>3004</v>
      </c>
      <c r="C632" s="78">
        <f t="shared" ca="1" si="154"/>
        <v>417</v>
      </c>
      <c r="D632" s="79">
        <f t="shared" ca="1" si="155"/>
        <v>297</v>
      </c>
      <c r="E632" s="81">
        <f t="shared" ca="1" si="156"/>
        <v>98090</v>
      </c>
      <c r="G632" s="88">
        <f t="shared" ca="1" si="157"/>
        <v>1252668</v>
      </c>
      <c r="H632" s="78">
        <f t="shared" ca="1" si="158"/>
        <v>892188</v>
      </c>
      <c r="I632" s="78">
        <f t="shared" ca="1" si="159"/>
        <v>360480</v>
      </c>
      <c r="J632" s="78">
        <f t="shared" ca="1" si="160"/>
        <v>98090</v>
      </c>
      <c r="K632" s="78">
        <v>175000</v>
      </c>
      <c r="L632" s="78">
        <f t="shared" ca="1" si="161"/>
        <v>87390</v>
      </c>
      <c r="M632" s="78">
        <f t="shared" ca="1" si="162"/>
        <v>29712.600000000002</v>
      </c>
      <c r="N632" s="78">
        <f t="shared" ca="1" si="163"/>
        <v>57677.399999999994</v>
      </c>
      <c r="O632" s="81">
        <f t="shared" ca="1" si="164"/>
        <v>232677.4</v>
      </c>
      <c r="Q632" s="78">
        <v>-700000</v>
      </c>
      <c r="R632" s="78">
        <f t="shared" ca="1" si="165"/>
        <v>232677.4</v>
      </c>
      <c r="S632" s="78">
        <f t="shared" ca="1" si="166"/>
        <v>232677.4</v>
      </c>
      <c r="T632" s="78">
        <f t="shared" ca="1" si="166"/>
        <v>232677.4</v>
      </c>
      <c r="U632" s="78">
        <f t="shared" ca="1" si="166"/>
        <v>232677.4</v>
      </c>
      <c r="V632" s="91">
        <f t="shared" ca="1" si="167"/>
        <v>6722.5488647306338</v>
      </c>
      <c r="W632" s="47">
        <f t="shared" ca="1" si="168"/>
        <v>1</v>
      </c>
    </row>
    <row r="633" spans="1:23" x14ac:dyDescent="0.25">
      <c r="A633" s="52">
        <v>612</v>
      </c>
      <c r="B633" s="57">
        <f t="shared" ca="1" si="153"/>
        <v>3032</v>
      </c>
      <c r="C633" s="78">
        <f t="shared" ca="1" si="154"/>
        <v>443</v>
      </c>
      <c r="D633" s="79">
        <f t="shared" ca="1" si="155"/>
        <v>274</v>
      </c>
      <c r="E633" s="81">
        <f t="shared" ca="1" si="156"/>
        <v>103392</v>
      </c>
      <c r="G633" s="88">
        <f t="shared" ca="1" si="157"/>
        <v>1343176</v>
      </c>
      <c r="H633" s="78">
        <f t="shared" ca="1" si="158"/>
        <v>830768</v>
      </c>
      <c r="I633" s="78">
        <f t="shared" ca="1" si="159"/>
        <v>512408</v>
      </c>
      <c r="J633" s="78">
        <f t="shared" ca="1" si="160"/>
        <v>103392</v>
      </c>
      <c r="K633" s="78">
        <v>175000</v>
      </c>
      <c r="L633" s="78">
        <f t="shared" ca="1" si="161"/>
        <v>234016</v>
      </c>
      <c r="M633" s="78">
        <f t="shared" ca="1" si="162"/>
        <v>79565.440000000002</v>
      </c>
      <c r="N633" s="78">
        <f t="shared" ca="1" si="163"/>
        <v>154450.56</v>
      </c>
      <c r="O633" s="81">
        <f t="shared" ca="1" si="164"/>
        <v>329450.56</v>
      </c>
      <c r="Q633" s="78">
        <v>-700000</v>
      </c>
      <c r="R633" s="78">
        <f t="shared" ca="1" si="165"/>
        <v>329450.56</v>
      </c>
      <c r="S633" s="78">
        <f t="shared" ca="1" si="166"/>
        <v>329450.56</v>
      </c>
      <c r="T633" s="78">
        <f t="shared" ca="1" si="166"/>
        <v>329450.56</v>
      </c>
      <c r="U633" s="78">
        <f t="shared" ca="1" si="166"/>
        <v>329450.56</v>
      </c>
      <c r="V633" s="91">
        <f t="shared" ca="1" si="167"/>
        <v>300656.4431617033</v>
      </c>
      <c r="W633" s="47">
        <f t="shared" ca="1" si="168"/>
        <v>1</v>
      </c>
    </row>
    <row r="634" spans="1:23" x14ac:dyDescent="0.25">
      <c r="A634" s="52">
        <v>613</v>
      </c>
      <c r="B634" s="57">
        <f t="shared" ca="1" si="153"/>
        <v>2760</v>
      </c>
      <c r="C634" s="78">
        <f t="shared" ca="1" si="154"/>
        <v>412</v>
      </c>
      <c r="D634" s="79">
        <f t="shared" ca="1" si="155"/>
        <v>273</v>
      </c>
      <c r="E634" s="81">
        <f t="shared" ca="1" si="156"/>
        <v>114718</v>
      </c>
      <c r="G634" s="88">
        <f t="shared" ca="1" si="157"/>
        <v>1137120</v>
      </c>
      <c r="H634" s="78">
        <f t="shared" ca="1" si="158"/>
        <v>753480</v>
      </c>
      <c r="I634" s="78">
        <f t="shared" ca="1" si="159"/>
        <v>383640</v>
      </c>
      <c r="J634" s="78">
        <f t="shared" ca="1" si="160"/>
        <v>114718</v>
      </c>
      <c r="K634" s="78">
        <v>175000</v>
      </c>
      <c r="L634" s="78">
        <f t="shared" ca="1" si="161"/>
        <v>93922</v>
      </c>
      <c r="M634" s="78">
        <f t="shared" ca="1" si="162"/>
        <v>31933.480000000003</v>
      </c>
      <c r="N634" s="78">
        <f t="shared" ca="1" si="163"/>
        <v>61988.52</v>
      </c>
      <c r="O634" s="81">
        <f t="shared" ca="1" si="164"/>
        <v>236988.52</v>
      </c>
      <c r="Q634" s="78">
        <v>-700000</v>
      </c>
      <c r="R634" s="78">
        <f t="shared" ca="1" si="165"/>
        <v>236988.52</v>
      </c>
      <c r="S634" s="78">
        <f t="shared" ca="1" si="166"/>
        <v>236988.52</v>
      </c>
      <c r="T634" s="78">
        <f t="shared" ca="1" si="166"/>
        <v>236988.52</v>
      </c>
      <c r="U634" s="78">
        <f t="shared" ca="1" si="166"/>
        <v>236988.52</v>
      </c>
      <c r="V634" s="91">
        <f t="shared" ca="1" si="167"/>
        <v>19816.926379958633</v>
      </c>
      <c r="W634" s="47">
        <f t="shared" ca="1" si="168"/>
        <v>1</v>
      </c>
    </row>
    <row r="635" spans="1:23" x14ac:dyDescent="0.25">
      <c r="A635" s="52">
        <v>614</v>
      </c>
      <c r="B635" s="57">
        <f t="shared" ca="1" si="153"/>
        <v>2868</v>
      </c>
      <c r="C635" s="78">
        <f t="shared" ca="1" si="154"/>
        <v>434</v>
      </c>
      <c r="D635" s="79">
        <f t="shared" ca="1" si="155"/>
        <v>272</v>
      </c>
      <c r="E635" s="81">
        <f t="shared" ca="1" si="156"/>
        <v>108753</v>
      </c>
      <c r="G635" s="88">
        <f t="shared" ca="1" si="157"/>
        <v>1244712</v>
      </c>
      <c r="H635" s="78">
        <f t="shared" ca="1" si="158"/>
        <v>780096</v>
      </c>
      <c r="I635" s="78">
        <f t="shared" ca="1" si="159"/>
        <v>464616</v>
      </c>
      <c r="J635" s="78">
        <f t="shared" ca="1" si="160"/>
        <v>108753</v>
      </c>
      <c r="K635" s="78">
        <v>175000</v>
      </c>
      <c r="L635" s="78">
        <f t="shared" ca="1" si="161"/>
        <v>180863</v>
      </c>
      <c r="M635" s="78">
        <f t="shared" ca="1" si="162"/>
        <v>61493.420000000006</v>
      </c>
      <c r="N635" s="78">
        <f t="shared" ca="1" si="163"/>
        <v>119369.57999999999</v>
      </c>
      <c r="O635" s="81">
        <f t="shared" ca="1" si="164"/>
        <v>294369.57999999996</v>
      </c>
      <c r="Q635" s="78">
        <v>-700000</v>
      </c>
      <c r="R635" s="78">
        <f t="shared" ca="1" si="165"/>
        <v>294369.57999999996</v>
      </c>
      <c r="S635" s="78">
        <f t="shared" ca="1" si="166"/>
        <v>294369.57999999996</v>
      </c>
      <c r="T635" s="78">
        <f t="shared" ca="1" si="166"/>
        <v>294369.57999999996</v>
      </c>
      <c r="U635" s="78">
        <f t="shared" ca="1" si="166"/>
        <v>294369.57999999996</v>
      </c>
      <c r="V635" s="91">
        <f t="shared" ca="1" si="167"/>
        <v>194103.25147968915</v>
      </c>
      <c r="W635" s="47">
        <f t="shared" ca="1" si="168"/>
        <v>1</v>
      </c>
    </row>
    <row r="636" spans="1:23" x14ac:dyDescent="0.25">
      <c r="A636" s="52">
        <v>615</v>
      </c>
      <c r="B636" s="57">
        <f t="shared" ca="1" si="153"/>
        <v>2416</v>
      </c>
      <c r="C636" s="78">
        <f t="shared" ca="1" si="154"/>
        <v>443</v>
      </c>
      <c r="D636" s="79">
        <f t="shared" ca="1" si="155"/>
        <v>279</v>
      </c>
      <c r="E636" s="81">
        <f t="shared" ca="1" si="156"/>
        <v>116100</v>
      </c>
      <c r="G636" s="88">
        <f t="shared" ca="1" si="157"/>
        <v>1070288</v>
      </c>
      <c r="H636" s="78">
        <f t="shared" ca="1" si="158"/>
        <v>674064</v>
      </c>
      <c r="I636" s="78">
        <f t="shared" ca="1" si="159"/>
        <v>396224</v>
      </c>
      <c r="J636" s="78">
        <f t="shared" ca="1" si="160"/>
        <v>116100</v>
      </c>
      <c r="K636" s="78">
        <v>175000</v>
      </c>
      <c r="L636" s="78">
        <f t="shared" ca="1" si="161"/>
        <v>105124</v>
      </c>
      <c r="M636" s="78">
        <f t="shared" ca="1" si="162"/>
        <v>35742.160000000003</v>
      </c>
      <c r="N636" s="78">
        <f t="shared" ca="1" si="163"/>
        <v>69381.84</v>
      </c>
      <c r="O636" s="81">
        <f t="shared" ca="1" si="164"/>
        <v>244381.84</v>
      </c>
      <c r="Q636" s="78">
        <v>-700000</v>
      </c>
      <c r="R636" s="78">
        <f t="shared" ca="1" si="165"/>
        <v>244381.84</v>
      </c>
      <c r="S636" s="78">
        <f t="shared" ca="1" si="166"/>
        <v>244381.84</v>
      </c>
      <c r="T636" s="78">
        <f t="shared" ca="1" si="166"/>
        <v>244381.84</v>
      </c>
      <c r="U636" s="78">
        <f t="shared" ca="1" si="166"/>
        <v>244381.84</v>
      </c>
      <c r="V636" s="91">
        <f t="shared" ca="1" si="167"/>
        <v>42273.022051358712</v>
      </c>
      <c r="W636" s="47">
        <f t="shared" ca="1" si="168"/>
        <v>1</v>
      </c>
    </row>
    <row r="637" spans="1:23" x14ac:dyDescent="0.25">
      <c r="A637" s="52">
        <v>616</v>
      </c>
      <c r="B637" s="57">
        <f t="shared" ca="1" si="153"/>
        <v>2748</v>
      </c>
      <c r="C637" s="78">
        <f t="shared" ca="1" si="154"/>
        <v>451</v>
      </c>
      <c r="D637" s="79">
        <f t="shared" ca="1" si="155"/>
        <v>280</v>
      </c>
      <c r="E637" s="81">
        <f t="shared" ca="1" si="156"/>
        <v>100793</v>
      </c>
      <c r="G637" s="88">
        <f t="shared" ca="1" si="157"/>
        <v>1239348</v>
      </c>
      <c r="H637" s="78">
        <f t="shared" ca="1" si="158"/>
        <v>769440</v>
      </c>
      <c r="I637" s="78">
        <f t="shared" ca="1" si="159"/>
        <v>469908</v>
      </c>
      <c r="J637" s="78">
        <f t="shared" ca="1" si="160"/>
        <v>100793</v>
      </c>
      <c r="K637" s="78">
        <v>175000</v>
      </c>
      <c r="L637" s="78">
        <f t="shared" ca="1" si="161"/>
        <v>194115</v>
      </c>
      <c r="M637" s="78">
        <f t="shared" ca="1" si="162"/>
        <v>65999.100000000006</v>
      </c>
      <c r="N637" s="78">
        <f t="shared" ca="1" si="163"/>
        <v>128115.9</v>
      </c>
      <c r="O637" s="81">
        <f t="shared" ca="1" si="164"/>
        <v>303115.90000000002</v>
      </c>
      <c r="Q637" s="78">
        <v>-700000</v>
      </c>
      <c r="R637" s="78">
        <f t="shared" ca="1" si="165"/>
        <v>303115.90000000002</v>
      </c>
      <c r="S637" s="78">
        <f t="shared" ca="1" si="166"/>
        <v>303115.90000000002</v>
      </c>
      <c r="T637" s="78">
        <f t="shared" ca="1" si="166"/>
        <v>303115.90000000002</v>
      </c>
      <c r="U637" s="78">
        <f t="shared" ca="1" si="166"/>
        <v>303115.90000000002</v>
      </c>
      <c r="V637" s="91">
        <f t="shared" ca="1" si="167"/>
        <v>220668.88081707479</v>
      </c>
      <c r="W637" s="47">
        <f t="shared" ca="1" si="168"/>
        <v>1</v>
      </c>
    </row>
    <row r="638" spans="1:23" x14ac:dyDescent="0.25">
      <c r="A638" s="52">
        <v>617</v>
      </c>
      <c r="B638" s="57">
        <f t="shared" ca="1" si="153"/>
        <v>2485</v>
      </c>
      <c r="C638" s="78">
        <f t="shared" ca="1" si="154"/>
        <v>461</v>
      </c>
      <c r="D638" s="79">
        <f t="shared" ca="1" si="155"/>
        <v>294</v>
      </c>
      <c r="E638" s="81">
        <f t="shared" ca="1" si="156"/>
        <v>109040</v>
      </c>
      <c r="G638" s="88">
        <f t="shared" ca="1" si="157"/>
        <v>1145585</v>
      </c>
      <c r="H638" s="78">
        <f t="shared" ca="1" si="158"/>
        <v>730590</v>
      </c>
      <c r="I638" s="78">
        <f t="shared" ca="1" si="159"/>
        <v>414995</v>
      </c>
      <c r="J638" s="78">
        <f t="shared" ca="1" si="160"/>
        <v>109040</v>
      </c>
      <c r="K638" s="78">
        <v>175000</v>
      </c>
      <c r="L638" s="78">
        <f t="shared" ca="1" si="161"/>
        <v>130955</v>
      </c>
      <c r="M638" s="78">
        <f t="shared" ca="1" si="162"/>
        <v>44524.700000000004</v>
      </c>
      <c r="N638" s="78">
        <f t="shared" ca="1" si="163"/>
        <v>86430.299999999988</v>
      </c>
      <c r="O638" s="81">
        <f t="shared" ca="1" si="164"/>
        <v>261430.3</v>
      </c>
      <c r="Q638" s="78">
        <v>-700000</v>
      </c>
      <c r="R638" s="78">
        <f t="shared" ca="1" si="165"/>
        <v>261430.3</v>
      </c>
      <c r="S638" s="78">
        <f t="shared" ca="1" si="166"/>
        <v>261430.3</v>
      </c>
      <c r="T638" s="78">
        <f t="shared" ca="1" si="166"/>
        <v>261430.3</v>
      </c>
      <c r="U638" s="78">
        <f t="shared" ca="1" si="166"/>
        <v>261430.3</v>
      </c>
      <c r="V638" s="91">
        <f t="shared" ca="1" si="167"/>
        <v>94055.150893344893</v>
      </c>
      <c r="W638" s="47">
        <f t="shared" ca="1" si="168"/>
        <v>1</v>
      </c>
    </row>
    <row r="639" spans="1:23" x14ac:dyDescent="0.25">
      <c r="A639" s="52">
        <v>618</v>
      </c>
      <c r="B639" s="57">
        <f t="shared" ca="1" si="153"/>
        <v>2860</v>
      </c>
      <c r="C639" s="78">
        <f t="shared" ca="1" si="154"/>
        <v>412</v>
      </c>
      <c r="D639" s="79">
        <f t="shared" ca="1" si="155"/>
        <v>293</v>
      </c>
      <c r="E639" s="81">
        <f t="shared" ca="1" si="156"/>
        <v>105037</v>
      </c>
      <c r="G639" s="88">
        <f t="shared" ca="1" si="157"/>
        <v>1178320</v>
      </c>
      <c r="H639" s="78">
        <f t="shared" ca="1" si="158"/>
        <v>837980</v>
      </c>
      <c r="I639" s="78">
        <f t="shared" ca="1" si="159"/>
        <v>340340</v>
      </c>
      <c r="J639" s="78">
        <f t="shared" ca="1" si="160"/>
        <v>105037</v>
      </c>
      <c r="K639" s="78">
        <v>175000</v>
      </c>
      <c r="L639" s="78">
        <f t="shared" ca="1" si="161"/>
        <v>60303</v>
      </c>
      <c r="M639" s="78">
        <f t="shared" ca="1" si="162"/>
        <v>20503.02</v>
      </c>
      <c r="N639" s="78">
        <f t="shared" ca="1" si="163"/>
        <v>39799.979999999996</v>
      </c>
      <c r="O639" s="81">
        <f t="shared" ca="1" si="164"/>
        <v>214799.97999999998</v>
      </c>
      <c r="Q639" s="78">
        <v>-700000</v>
      </c>
      <c r="R639" s="78">
        <f t="shared" ca="1" si="165"/>
        <v>214799.97999999998</v>
      </c>
      <c r="S639" s="78">
        <f t="shared" ca="1" si="166"/>
        <v>214799.97999999998</v>
      </c>
      <c r="T639" s="78">
        <f t="shared" ca="1" si="166"/>
        <v>214799.97999999998</v>
      </c>
      <c r="U639" s="78">
        <f t="shared" ca="1" si="166"/>
        <v>214799.97999999998</v>
      </c>
      <c r="V639" s="91">
        <f t="shared" ca="1" si="167"/>
        <v>-47577.421091635129</v>
      </c>
      <c r="W639" s="47">
        <f t="shared" ca="1" si="168"/>
        <v>0</v>
      </c>
    </row>
    <row r="640" spans="1:23" x14ac:dyDescent="0.25">
      <c r="A640" s="52">
        <v>619</v>
      </c>
      <c r="B640" s="57">
        <f t="shared" ca="1" si="153"/>
        <v>2271</v>
      </c>
      <c r="C640" s="78">
        <f t="shared" ca="1" si="154"/>
        <v>465</v>
      </c>
      <c r="D640" s="79">
        <f t="shared" ca="1" si="155"/>
        <v>293</v>
      </c>
      <c r="E640" s="81">
        <f t="shared" ca="1" si="156"/>
        <v>103234</v>
      </c>
      <c r="G640" s="88">
        <f t="shared" ca="1" si="157"/>
        <v>1056015</v>
      </c>
      <c r="H640" s="78">
        <f t="shared" ca="1" si="158"/>
        <v>665403</v>
      </c>
      <c r="I640" s="78">
        <f t="shared" ca="1" si="159"/>
        <v>390612</v>
      </c>
      <c r="J640" s="78">
        <f t="shared" ca="1" si="160"/>
        <v>103234</v>
      </c>
      <c r="K640" s="78">
        <v>175000</v>
      </c>
      <c r="L640" s="78">
        <f t="shared" ca="1" si="161"/>
        <v>112378</v>
      </c>
      <c r="M640" s="78">
        <f t="shared" ca="1" si="162"/>
        <v>38208.520000000004</v>
      </c>
      <c r="N640" s="78">
        <f t="shared" ca="1" si="163"/>
        <v>74169.48</v>
      </c>
      <c r="O640" s="81">
        <f t="shared" ca="1" si="164"/>
        <v>249169.47999999998</v>
      </c>
      <c r="Q640" s="78">
        <v>-700000</v>
      </c>
      <c r="R640" s="78">
        <f t="shared" ca="1" si="165"/>
        <v>249169.47999999998</v>
      </c>
      <c r="S640" s="78">
        <f t="shared" ca="1" si="166"/>
        <v>249169.47999999998</v>
      </c>
      <c r="T640" s="78">
        <f t="shared" ca="1" si="166"/>
        <v>249169.47999999998</v>
      </c>
      <c r="U640" s="78">
        <f t="shared" ca="1" si="166"/>
        <v>249169.47999999998</v>
      </c>
      <c r="V640" s="91">
        <f t="shared" ca="1" si="167"/>
        <v>56814.757277241093</v>
      </c>
      <c r="W640" s="47">
        <f t="shared" ca="1" si="168"/>
        <v>1</v>
      </c>
    </row>
    <row r="641" spans="1:23" x14ac:dyDescent="0.25">
      <c r="A641" s="52">
        <v>620</v>
      </c>
      <c r="B641" s="57">
        <f t="shared" ca="1" si="153"/>
        <v>3076</v>
      </c>
      <c r="C641" s="78">
        <f t="shared" ca="1" si="154"/>
        <v>428</v>
      </c>
      <c r="D641" s="79">
        <f t="shared" ca="1" si="155"/>
        <v>279</v>
      </c>
      <c r="E641" s="81">
        <f t="shared" ca="1" si="156"/>
        <v>106592</v>
      </c>
      <c r="G641" s="88">
        <f t="shared" ca="1" si="157"/>
        <v>1316528</v>
      </c>
      <c r="H641" s="78">
        <f t="shared" ca="1" si="158"/>
        <v>858204</v>
      </c>
      <c r="I641" s="78">
        <f t="shared" ca="1" si="159"/>
        <v>458324</v>
      </c>
      <c r="J641" s="78">
        <f t="shared" ca="1" si="160"/>
        <v>106592</v>
      </c>
      <c r="K641" s="78">
        <v>175000</v>
      </c>
      <c r="L641" s="78">
        <f t="shared" ca="1" si="161"/>
        <v>176732</v>
      </c>
      <c r="M641" s="78">
        <f t="shared" ca="1" si="162"/>
        <v>60088.880000000005</v>
      </c>
      <c r="N641" s="78">
        <f t="shared" ca="1" si="163"/>
        <v>116643.12</v>
      </c>
      <c r="O641" s="81">
        <f t="shared" ca="1" si="164"/>
        <v>291643.12</v>
      </c>
      <c r="Q641" s="78">
        <v>-700000</v>
      </c>
      <c r="R641" s="78">
        <f t="shared" ca="1" si="165"/>
        <v>291643.12</v>
      </c>
      <c r="S641" s="78">
        <f t="shared" ca="1" si="166"/>
        <v>291643.12</v>
      </c>
      <c r="T641" s="78">
        <f t="shared" ca="1" si="166"/>
        <v>291643.12</v>
      </c>
      <c r="U641" s="78">
        <f t="shared" ca="1" si="166"/>
        <v>291643.12</v>
      </c>
      <c r="V641" s="91">
        <f t="shared" ca="1" si="167"/>
        <v>185822.03998008615</v>
      </c>
      <c r="W641" s="47">
        <f t="shared" ca="1" si="168"/>
        <v>1</v>
      </c>
    </row>
    <row r="642" spans="1:23" x14ac:dyDescent="0.25">
      <c r="A642" s="52">
        <v>621</v>
      </c>
      <c r="B642" s="57">
        <f t="shared" ca="1" si="153"/>
        <v>2223</v>
      </c>
      <c r="C642" s="78">
        <f t="shared" ca="1" si="154"/>
        <v>414</v>
      </c>
      <c r="D642" s="79">
        <f t="shared" ca="1" si="155"/>
        <v>288</v>
      </c>
      <c r="E642" s="81">
        <f t="shared" ca="1" si="156"/>
        <v>94232</v>
      </c>
      <c r="G642" s="88">
        <f t="shared" ca="1" si="157"/>
        <v>920322</v>
      </c>
      <c r="H642" s="78">
        <f t="shared" ca="1" si="158"/>
        <v>640224</v>
      </c>
      <c r="I642" s="78">
        <f t="shared" ca="1" si="159"/>
        <v>280098</v>
      </c>
      <c r="J642" s="78">
        <f t="shared" ca="1" si="160"/>
        <v>94232</v>
      </c>
      <c r="K642" s="78">
        <v>175000</v>
      </c>
      <c r="L642" s="78">
        <f t="shared" ca="1" si="161"/>
        <v>10866</v>
      </c>
      <c r="M642" s="78">
        <f t="shared" ca="1" si="162"/>
        <v>3694.44</v>
      </c>
      <c r="N642" s="78">
        <f t="shared" ca="1" si="163"/>
        <v>7171.5599999999995</v>
      </c>
      <c r="O642" s="81">
        <f t="shared" ca="1" si="164"/>
        <v>182171.56</v>
      </c>
      <c r="Q642" s="78">
        <v>-700000</v>
      </c>
      <c r="R642" s="78">
        <f t="shared" ca="1" si="165"/>
        <v>182171.56</v>
      </c>
      <c r="S642" s="78">
        <f t="shared" ca="1" si="166"/>
        <v>182171.56</v>
      </c>
      <c r="T642" s="78">
        <f t="shared" ca="1" si="166"/>
        <v>182171.56</v>
      </c>
      <c r="U642" s="78">
        <f t="shared" ca="1" si="166"/>
        <v>182171.56</v>
      </c>
      <c r="V642" s="91">
        <f t="shared" ca="1" si="167"/>
        <v>-146681.33126008708</v>
      </c>
      <c r="W642" s="47">
        <f t="shared" ca="1" si="168"/>
        <v>0</v>
      </c>
    </row>
    <row r="643" spans="1:23" x14ac:dyDescent="0.25">
      <c r="A643" s="52">
        <v>622</v>
      </c>
      <c r="B643" s="57">
        <f t="shared" ca="1" si="153"/>
        <v>2634</v>
      </c>
      <c r="C643" s="78">
        <f t="shared" ca="1" si="154"/>
        <v>422</v>
      </c>
      <c r="D643" s="79">
        <f t="shared" ca="1" si="155"/>
        <v>279</v>
      </c>
      <c r="E643" s="81">
        <f t="shared" ca="1" si="156"/>
        <v>90278</v>
      </c>
      <c r="G643" s="88">
        <f t="shared" ca="1" si="157"/>
        <v>1111548</v>
      </c>
      <c r="H643" s="78">
        <f t="shared" ca="1" si="158"/>
        <v>734886</v>
      </c>
      <c r="I643" s="78">
        <f t="shared" ca="1" si="159"/>
        <v>376662</v>
      </c>
      <c r="J643" s="78">
        <f t="shared" ca="1" si="160"/>
        <v>90278</v>
      </c>
      <c r="K643" s="78">
        <v>175000</v>
      </c>
      <c r="L643" s="78">
        <f t="shared" ca="1" si="161"/>
        <v>111384</v>
      </c>
      <c r="M643" s="78">
        <f t="shared" ca="1" si="162"/>
        <v>37870.560000000005</v>
      </c>
      <c r="N643" s="78">
        <f t="shared" ca="1" si="163"/>
        <v>73513.440000000002</v>
      </c>
      <c r="O643" s="81">
        <f t="shared" ca="1" si="164"/>
        <v>248513.44</v>
      </c>
      <c r="Q643" s="78">
        <v>-700000</v>
      </c>
      <c r="R643" s="78">
        <f t="shared" ca="1" si="165"/>
        <v>248513.44</v>
      </c>
      <c r="S643" s="78">
        <f t="shared" ca="1" si="166"/>
        <v>248513.44</v>
      </c>
      <c r="T643" s="78">
        <f t="shared" ca="1" si="166"/>
        <v>248513.44</v>
      </c>
      <c r="U643" s="78">
        <f t="shared" ca="1" si="166"/>
        <v>248513.44</v>
      </c>
      <c r="V643" s="91">
        <f t="shared" ca="1" si="167"/>
        <v>54822.13461188029</v>
      </c>
      <c r="W643" s="47">
        <f t="shared" ca="1" si="168"/>
        <v>1</v>
      </c>
    </row>
    <row r="644" spans="1:23" x14ac:dyDescent="0.25">
      <c r="A644" s="52">
        <v>623</v>
      </c>
      <c r="B644" s="57">
        <f t="shared" ca="1" si="153"/>
        <v>3136</v>
      </c>
      <c r="C644" s="78">
        <f t="shared" ca="1" si="154"/>
        <v>431</v>
      </c>
      <c r="D644" s="79">
        <f t="shared" ca="1" si="155"/>
        <v>276</v>
      </c>
      <c r="E644" s="81">
        <f t="shared" ca="1" si="156"/>
        <v>102050</v>
      </c>
      <c r="G644" s="88">
        <f t="shared" ca="1" si="157"/>
        <v>1351616</v>
      </c>
      <c r="H644" s="78">
        <f t="shared" ca="1" si="158"/>
        <v>865536</v>
      </c>
      <c r="I644" s="78">
        <f t="shared" ca="1" si="159"/>
        <v>486080</v>
      </c>
      <c r="J644" s="78">
        <f t="shared" ca="1" si="160"/>
        <v>102050</v>
      </c>
      <c r="K644" s="78">
        <v>175000</v>
      </c>
      <c r="L644" s="78">
        <f t="shared" ca="1" si="161"/>
        <v>209030</v>
      </c>
      <c r="M644" s="78">
        <f t="shared" ca="1" si="162"/>
        <v>71070.200000000012</v>
      </c>
      <c r="N644" s="78">
        <f t="shared" ca="1" si="163"/>
        <v>137959.79999999999</v>
      </c>
      <c r="O644" s="81">
        <f t="shared" ca="1" si="164"/>
        <v>312959.8</v>
      </c>
      <c r="Q644" s="78">
        <v>-700000</v>
      </c>
      <c r="R644" s="78">
        <f t="shared" ca="1" si="165"/>
        <v>312959.8</v>
      </c>
      <c r="S644" s="78">
        <f t="shared" ca="1" si="166"/>
        <v>312959.8</v>
      </c>
      <c r="T644" s="78">
        <f t="shared" ca="1" si="166"/>
        <v>312959.8</v>
      </c>
      <c r="U644" s="78">
        <f t="shared" ca="1" si="166"/>
        <v>312959.8</v>
      </c>
      <c r="V644" s="91">
        <f t="shared" ca="1" si="167"/>
        <v>250568.24405033037</v>
      </c>
      <c r="W644" s="47">
        <f t="shared" ca="1" si="168"/>
        <v>1</v>
      </c>
    </row>
    <row r="645" spans="1:23" x14ac:dyDescent="0.25">
      <c r="A645" s="52">
        <v>624</v>
      </c>
      <c r="B645" s="57">
        <f t="shared" ca="1" si="153"/>
        <v>2802</v>
      </c>
      <c r="C645" s="78">
        <f t="shared" ca="1" si="154"/>
        <v>431</v>
      </c>
      <c r="D645" s="79">
        <f t="shared" ca="1" si="155"/>
        <v>298</v>
      </c>
      <c r="E645" s="81">
        <f t="shared" ca="1" si="156"/>
        <v>108481</v>
      </c>
      <c r="G645" s="88">
        <f t="shared" ca="1" si="157"/>
        <v>1207662</v>
      </c>
      <c r="H645" s="78">
        <f t="shared" ca="1" si="158"/>
        <v>834996</v>
      </c>
      <c r="I645" s="78">
        <f t="shared" ca="1" si="159"/>
        <v>372666</v>
      </c>
      <c r="J645" s="78">
        <f t="shared" ca="1" si="160"/>
        <v>108481</v>
      </c>
      <c r="K645" s="78">
        <v>175000</v>
      </c>
      <c r="L645" s="78">
        <f t="shared" ca="1" si="161"/>
        <v>89185</v>
      </c>
      <c r="M645" s="78">
        <f t="shared" ca="1" si="162"/>
        <v>30322.9</v>
      </c>
      <c r="N645" s="78">
        <f t="shared" ca="1" si="163"/>
        <v>58862.1</v>
      </c>
      <c r="O645" s="81">
        <f t="shared" ca="1" si="164"/>
        <v>233862.1</v>
      </c>
      <c r="Q645" s="78">
        <v>-700000</v>
      </c>
      <c r="R645" s="78">
        <f t="shared" ca="1" si="165"/>
        <v>233862.1</v>
      </c>
      <c r="S645" s="78">
        <f t="shared" ca="1" si="166"/>
        <v>233862.1</v>
      </c>
      <c r="T645" s="78">
        <f t="shared" ca="1" si="166"/>
        <v>233862.1</v>
      </c>
      <c r="U645" s="78">
        <f t="shared" ca="1" si="166"/>
        <v>233862.1</v>
      </c>
      <c r="V645" s="91">
        <f t="shared" ca="1" si="167"/>
        <v>10320.896635679062</v>
      </c>
      <c r="W645" s="47">
        <f t="shared" ca="1" si="168"/>
        <v>1</v>
      </c>
    </row>
    <row r="646" spans="1:23" x14ac:dyDescent="0.25">
      <c r="A646" s="52">
        <v>625</v>
      </c>
      <c r="B646" s="57">
        <f t="shared" ca="1" si="153"/>
        <v>2922</v>
      </c>
      <c r="C646" s="78">
        <f t="shared" ca="1" si="154"/>
        <v>423</v>
      </c>
      <c r="D646" s="79">
        <f t="shared" ca="1" si="155"/>
        <v>274</v>
      </c>
      <c r="E646" s="81">
        <f t="shared" ca="1" si="156"/>
        <v>97019</v>
      </c>
      <c r="G646" s="88">
        <f t="shared" ca="1" si="157"/>
        <v>1236006</v>
      </c>
      <c r="H646" s="78">
        <f t="shared" ca="1" si="158"/>
        <v>800628</v>
      </c>
      <c r="I646" s="78">
        <f t="shared" ca="1" si="159"/>
        <v>435378</v>
      </c>
      <c r="J646" s="78">
        <f t="shared" ca="1" si="160"/>
        <v>97019</v>
      </c>
      <c r="K646" s="78">
        <v>175000</v>
      </c>
      <c r="L646" s="78">
        <f t="shared" ca="1" si="161"/>
        <v>163359</v>
      </c>
      <c r="M646" s="78">
        <f t="shared" ca="1" si="162"/>
        <v>55542.060000000005</v>
      </c>
      <c r="N646" s="78">
        <f t="shared" ca="1" si="163"/>
        <v>107816.94</v>
      </c>
      <c r="O646" s="81">
        <f t="shared" ca="1" si="164"/>
        <v>282816.94</v>
      </c>
      <c r="Q646" s="78">
        <v>-700000</v>
      </c>
      <c r="R646" s="78">
        <f t="shared" ca="1" si="165"/>
        <v>282816.94</v>
      </c>
      <c r="S646" s="78">
        <f t="shared" ca="1" si="166"/>
        <v>282816.94</v>
      </c>
      <c r="T646" s="78">
        <f t="shared" ca="1" si="166"/>
        <v>282816.94</v>
      </c>
      <c r="U646" s="78">
        <f t="shared" ca="1" si="166"/>
        <v>282816.94</v>
      </c>
      <c r="V646" s="91">
        <f t="shared" ca="1" si="167"/>
        <v>159013.84792387916</v>
      </c>
      <c r="W646" s="47">
        <f t="shared" ca="1" si="168"/>
        <v>1</v>
      </c>
    </row>
    <row r="647" spans="1:23" x14ac:dyDescent="0.25">
      <c r="A647" s="52">
        <v>626</v>
      </c>
      <c r="B647" s="57">
        <f t="shared" ca="1" si="153"/>
        <v>2493</v>
      </c>
      <c r="C647" s="78">
        <f t="shared" ca="1" si="154"/>
        <v>457</v>
      </c>
      <c r="D647" s="79">
        <f t="shared" ca="1" si="155"/>
        <v>291</v>
      </c>
      <c r="E647" s="81">
        <f t="shared" ca="1" si="156"/>
        <v>114854</v>
      </c>
      <c r="G647" s="88">
        <f t="shared" ca="1" si="157"/>
        <v>1139301</v>
      </c>
      <c r="H647" s="78">
        <f t="shared" ca="1" si="158"/>
        <v>725463</v>
      </c>
      <c r="I647" s="78">
        <f t="shared" ca="1" si="159"/>
        <v>413838</v>
      </c>
      <c r="J647" s="78">
        <f t="shared" ca="1" si="160"/>
        <v>114854</v>
      </c>
      <c r="K647" s="78">
        <v>175000</v>
      </c>
      <c r="L647" s="78">
        <f t="shared" ca="1" si="161"/>
        <v>123984</v>
      </c>
      <c r="M647" s="78">
        <f t="shared" ca="1" si="162"/>
        <v>42154.560000000005</v>
      </c>
      <c r="N647" s="78">
        <f t="shared" ca="1" si="163"/>
        <v>81829.440000000002</v>
      </c>
      <c r="O647" s="81">
        <f t="shared" ca="1" si="164"/>
        <v>256829.44</v>
      </c>
      <c r="Q647" s="78">
        <v>-700000</v>
      </c>
      <c r="R647" s="78">
        <f t="shared" ca="1" si="165"/>
        <v>256829.44</v>
      </c>
      <c r="S647" s="78">
        <f t="shared" ca="1" si="166"/>
        <v>256829.44</v>
      </c>
      <c r="T647" s="78">
        <f t="shared" ca="1" si="166"/>
        <v>256829.44</v>
      </c>
      <c r="U647" s="78">
        <f t="shared" ca="1" si="166"/>
        <v>256829.44</v>
      </c>
      <c r="V647" s="91">
        <f t="shared" ca="1" si="167"/>
        <v>80080.731778425397</v>
      </c>
      <c r="W647" s="47">
        <f t="shared" ca="1" si="168"/>
        <v>1</v>
      </c>
    </row>
    <row r="648" spans="1:23" x14ac:dyDescent="0.25">
      <c r="A648" s="52">
        <v>627</v>
      </c>
      <c r="B648" s="57">
        <f t="shared" ca="1" si="153"/>
        <v>2552</v>
      </c>
      <c r="C648" s="78">
        <f t="shared" ca="1" si="154"/>
        <v>440</v>
      </c>
      <c r="D648" s="79">
        <f t="shared" ca="1" si="155"/>
        <v>271</v>
      </c>
      <c r="E648" s="81">
        <f t="shared" ca="1" si="156"/>
        <v>112135</v>
      </c>
      <c r="G648" s="88">
        <f t="shared" ca="1" si="157"/>
        <v>1122880</v>
      </c>
      <c r="H648" s="78">
        <f t="shared" ca="1" si="158"/>
        <v>691592</v>
      </c>
      <c r="I648" s="78">
        <f t="shared" ca="1" si="159"/>
        <v>431288</v>
      </c>
      <c r="J648" s="78">
        <f t="shared" ca="1" si="160"/>
        <v>112135</v>
      </c>
      <c r="K648" s="78">
        <v>175000</v>
      </c>
      <c r="L648" s="78">
        <f t="shared" ca="1" si="161"/>
        <v>144153</v>
      </c>
      <c r="M648" s="78">
        <f t="shared" ca="1" si="162"/>
        <v>49012.020000000004</v>
      </c>
      <c r="N648" s="78">
        <f t="shared" ca="1" si="163"/>
        <v>95140.98</v>
      </c>
      <c r="O648" s="81">
        <f t="shared" ca="1" si="164"/>
        <v>270140.98</v>
      </c>
      <c r="Q648" s="78">
        <v>-700000</v>
      </c>
      <c r="R648" s="78">
        <f t="shared" ca="1" si="165"/>
        <v>270140.98</v>
      </c>
      <c r="S648" s="78">
        <f t="shared" ca="1" si="166"/>
        <v>270140.98</v>
      </c>
      <c r="T648" s="78">
        <f t="shared" ca="1" si="166"/>
        <v>270140.98</v>
      </c>
      <c r="U648" s="78">
        <f t="shared" ca="1" si="166"/>
        <v>270140.98</v>
      </c>
      <c r="V648" s="91">
        <f t="shared" ca="1" si="167"/>
        <v>120512.52910001669</v>
      </c>
      <c r="W648" s="47">
        <f t="shared" ca="1" si="168"/>
        <v>1</v>
      </c>
    </row>
    <row r="649" spans="1:23" x14ac:dyDescent="0.25">
      <c r="A649" s="52">
        <v>628</v>
      </c>
      <c r="B649" s="57">
        <f t="shared" ca="1" si="153"/>
        <v>2561</v>
      </c>
      <c r="C649" s="78">
        <f t="shared" ca="1" si="154"/>
        <v>455</v>
      </c>
      <c r="D649" s="79">
        <f t="shared" ca="1" si="155"/>
        <v>274</v>
      </c>
      <c r="E649" s="81">
        <f t="shared" ca="1" si="156"/>
        <v>90222</v>
      </c>
      <c r="G649" s="88">
        <f t="shared" ca="1" si="157"/>
        <v>1165255</v>
      </c>
      <c r="H649" s="78">
        <f t="shared" ca="1" si="158"/>
        <v>701714</v>
      </c>
      <c r="I649" s="78">
        <f t="shared" ca="1" si="159"/>
        <v>463541</v>
      </c>
      <c r="J649" s="78">
        <f t="shared" ca="1" si="160"/>
        <v>90222</v>
      </c>
      <c r="K649" s="78">
        <v>175000</v>
      </c>
      <c r="L649" s="78">
        <f t="shared" ca="1" si="161"/>
        <v>198319</v>
      </c>
      <c r="M649" s="78">
        <f t="shared" ca="1" si="162"/>
        <v>67428.460000000006</v>
      </c>
      <c r="N649" s="78">
        <f t="shared" ca="1" si="163"/>
        <v>130890.54</v>
      </c>
      <c r="O649" s="81">
        <f t="shared" ca="1" si="164"/>
        <v>305890.53999999998</v>
      </c>
      <c r="Q649" s="78">
        <v>-700000</v>
      </c>
      <c r="R649" s="78">
        <f t="shared" ca="1" si="165"/>
        <v>305890.53999999998</v>
      </c>
      <c r="S649" s="78">
        <f t="shared" ca="1" si="166"/>
        <v>305890.53999999998</v>
      </c>
      <c r="T649" s="78">
        <f t="shared" ca="1" si="166"/>
        <v>305890.53999999998</v>
      </c>
      <c r="U649" s="78">
        <f t="shared" ca="1" si="166"/>
        <v>305890.53999999998</v>
      </c>
      <c r="V649" s="91">
        <f t="shared" ca="1" si="167"/>
        <v>229096.43180819799</v>
      </c>
      <c r="W649" s="47">
        <f t="shared" ca="1" si="168"/>
        <v>1</v>
      </c>
    </row>
    <row r="650" spans="1:23" x14ac:dyDescent="0.25">
      <c r="A650" s="52">
        <v>629</v>
      </c>
      <c r="B650" s="57">
        <f t="shared" ca="1" si="153"/>
        <v>2859</v>
      </c>
      <c r="C650" s="78">
        <f t="shared" ca="1" si="154"/>
        <v>433</v>
      </c>
      <c r="D650" s="79">
        <f t="shared" ca="1" si="155"/>
        <v>279</v>
      </c>
      <c r="E650" s="81">
        <f t="shared" ca="1" si="156"/>
        <v>110853</v>
      </c>
      <c r="G650" s="88">
        <f t="shared" ca="1" si="157"/>
        <v>1237947</v>
      </c>
      <c r="H650" s="78">
        <f t="shared" ca="1" si="158"/>
        <v>797661</v>
      </c>
      <c r="I650" s="78">
        <f t="shared" ca="1" si="159"/>
        <v>440286</v>
      </c>
      <c r="J650" s="78">
        <f t="shared" ca="1" si="160"/>
        <v>110853</v>
      </c>
      <c r="K650" s="78">
        <v>175000</v>
      </c>
      <c r="L650" s="78">
        <f t="shared" ca="1" si="161"/>
        <v>154433</v>
      </c>
      <c r="M650" s="78">
        <f t="shared" ca="1" si="162"/>
        <v>52507.22</v>
      </c>
      <c r="N650" s="78">
        <f t="shared" ca="1" si="163"/>
        <v>101925.78</v>
      </c>
      <c r="O650" s="81">
        <f t="shared" ca="1" si="164"/>
        <v>276925.78000000003</v>
      </c>
      <c r="Q650" s="78">
        <v>-700000</v>
      </c>
      <c r="R650" s="78">
        <f t="shared" ca="1" si="165"/>
        <v>276925.78000000003</v>
      </c>
      <c r="S650" s="78">
        <f t="shared" ca="1" si="166"/>
        <v>276925.78000000003</v>
      </c>
      <c r="T650" s="78">
        <f t="shared" ca="1" si="166"/>
        <v>276925.78000000003</v>
      </c>
      <c r="U650" s="78">
        <f t="shared" ca="1" si="166"/>
        <v>276925.78000000003</v>
      </c>
      <c r="V650" s="91">
        <f t="shared" ca="1" si="167"/>
        <v>141120.33694700769</v>
      </c>
      <c r="W650" s="47">
        <f t="shared" ca="1" si="168"/>
        <v>1</v>
      </c>
    </row>
    <row r="651" spans="1:23" x14ac:dyDescent="0.25">
      <c r="A651" s="52">
        <v>630</v>
      </c>
      <c r="B651" s="57">
        <f t="shared" ca="1" si="153"/>
        <v>2318</v>
      </c>
      <c r="C651" s="78">
        <f t="shared" ca="1" si="154"/>
        <v>464</v>
      </c>
      <c r="D651" s="79">
        <f t="shared" ca="1" si="155"/>
        <v>295</v>
      </c>
      <c r="E651" s="81">
        <f t="shared" ca="1" si="156"/>
        <v>117760</v>
      </c>
      <c r="G651" s="88">
        <f t="shared" ca="1" si="157"/>
        <v>1075552</v>
      </c>
      <c r="H651" s="78">
        <f t="shared" ca="1" si="158"/>
        <v>683810</v>
      </c>
      <c r="I651" s="78">
        <f t="shared" ca="1" si="159"/>
        <v>391742</v>
      </c>
      <c r="J651" s="78">
        <f t="shared" ca="1" si="160"/>
        <v>117760</v>
      </c>
      <c r="K651" s="78">
        <v>175000</v>
      </c>
      <c r="L651" s="78">
        <f t="shared" ca="1" si="161"/>
        <v>98982</v>
      </c>
      <c r="M651" s="78">
        <f t="shared" ca="1" si="162"/>
        <v>33653.880000000005</v>
      </c>
      <c r="N651" s="78">
        <f t="shared" ca="1" si="163"/>
        <v>65328.119999999995</v>
      </c>
      <c r="O651" s="81">
        <f t="shared" ca="1" si="164"/>
        <v>240328.12</v>
      </c>
      <c r="Q651" s="78">
        <v>-700000</v>
      </c>
      <c r="R651" s="78">
        <f t="shared" ca="1" si="165"/>
        <v>240328.12</v>
      </c>
      <c r="S651" s="78">
        <f t="shared" ca="1" si="166"/>
        <v>240328.12</v>
      </c>
      <c r="T651" s="78">
        <f t="shared" ca="1" si="166"/>
        <v>240328.12</v>
      </c>
      <c r="U651" s="78">
        <f t="shared" ca="1" si="166"/>
        <v>240328.12</v>
      </c>
      <c r="V651" s="91">
        <f t="shared" ca="1" si="167"/>
        <v>29960.458257952239</v>
      </c>
      <c r="W651" s="47">
        <f t="shared" ca="1" si="168"/>
        <v>1</v>
      </c>
    </row>
    <row r="652" spans="1:23" x14ac:dyDescent="0.25">
      <c r="A652" s="52">
        <v>631</v>
      </c>
      <c r="B652" s="57">
        <f t="shared" ca="1" si="153"/>
        <v>2820</v>
      </c>
      <c r="C652" s="78">
        <f t="shared" ca="1" si="154"/>
        <v>424</v>
      </c>
      <c r="D652" s="79">
        <f t="shared" ca="1" si="155"/>
        <v>292</v>
      </c>
      <c r="E652" s="81">
        <f t="shared" ca="1" si="156"/>
        <v>118027</v>
      </c>
      <c r="G652" s="88">
        <f t="shared" ca="1" si="157"/>
        <v>1195680</v>
      </c>
      <c r="H652" s="78">
        <f t="shared" ca="1" si="158"/>
        <v>823440</v>
      </c>
      <c r="I652" s="78">
        <f t="shared" ca="1" si="159"/>
        <v>372240</v>
      </c>
      <c r="J652" s="78">
        <f t="shared" ca="1" si="160"/>
        <v>118027</v>
      </c>
      <c r="K652" s="78">
        <v>175000</v>
      </c>
      <c r="L652" s="78">
        <f t="shared" ca="1" si="161"/>
        <v>79213</v>
      </c>
      <c r="M652" s="78">
        <f t="shared" ca="1" si="162"/>
        <v>26932.420000000002</v>
      </c>
      <c r="N652" s="78">
        <f t="shared" ca="1" si="163"/>
        <v>52280.58</v>
      </c>
      <c r="O652" s="81">
        <f t="shared" ca="1" si="164"/>
        <v>227280.58000000002</v>
      </c>
      <c r="Q652" s="78">
        <v>-700000</v>
      </c>
      <c r="R652" s="78">
        <f t="shared" ca="1" si="165"/>
        <v>227280.58000000002</v>
      </c>
      <c r="S652" s="78">
        <f t="shared" ca="1" si="166"/>
        <v>227280.58000000002</v>
      </c>
      <c r="T652" s="78">
        <f t="shared" ca="1" si="166"/>
        <v>227280.58000000002</v>
      </c>
      <c r="U652" s="78">
        <f t="shared" ca="1" si="166"/>
        <v>227280.58000000002</v>
      </c>
      <c r="V652" s="91">
        <f t="shared" ca="1" si="167"/>
        <v>-9669.4788361296523</v>
      </c>
      <c r="W652" s="47">
        <f t="shared" ca="1" si="168"/>
        <v>0</v>
      </c>
    </row>
    <row r="653" spans="1:23" x14ac:dyDescent="0.25">
      <c r="A653" s="52">
        <v>632</v>
      </c>
      <c r="B653" s="57">
        <f t="shared" ca="1" si="153"/>
        <v>2348</v>
      </c>
      <c r="C653" s="78">
        <f t="shared" ca="1" si="154"/>
        <v>469</v>
      </c>
      <c r="D653" s="79">
        <f t="shared" ca="1" si="155"/>
        <v>281</v>
      </c>
      <c r="E653" s="81">
        <f t="shared" ca="1" si="156"/>
        <v>111658</v>
      </c>
      <c r="G653" s="88">
        <f t="shared" ca="1" si="157"/>
        <v>1101212</v>
      </c>
      <c r="H653" s="78">
        <f t="shared" ca="1" si="158"/>
        <v>659788</v>
      </c>
      <c r="I653" s="78">
        <f t="shared" ca="1" si="159"/>
        <v>441424</v>
      </c>
      <c r="J653" s="78">
        <f t="shared" ca="1" si="160"/>
        <v>111658</v>
      </c>
      <c r="K653" s="78">
        <v>175000</v>
      </c>
      <c r="L653" s="78">
        <f t="shared" ca="1" si="161"/>
        <v>154766</v>
      </c>
      <c r="M653" s="78">
        <f t="shared" ca="1" si="162"/>
        <v>52620.44</v>
      </c>
      <c r="N653" s="78">
        <f t="shared" ca="1" si="163"/>
        <v>102145.56</v>
      </c>
      <c r="O653" s="81">
        <f t="shared" ca="1" si="164"/>
        <v>277145.56</v>
      </c>
      <c r="Q653" s="78">
        <v>-700000</v>
      </c>
      <c r="R653" s="78">
        <f t="shared" ca="1" si="165"/>
        <v>277145.56</v>
      </c>
      <c r="S653" s="78">
        <f t="shared" ca="1" si="166"/>
        <v>277145.56</v>
      </c>
      <c r="T653" s="78">
        <f t="shared" ca="1" si="166"/>
        <v>277145.56</v>
      </c>
      <c r="U653" s="78">
        <f t="shared" ca="1" si="166"/>
        <v>277145.56</v>
      </c>
      <c r="V653" s="91">
        <f t="shared" ca="1" si="167"/>
        <v>141787.88558640913</v>
      </c>
      <c r="W653" s="47">
        <f t="shared" ca="1" si="168"/>
        <v>1</v>
      </c>
    </row>
    <row r="654" spans="1:23" x14ac:dyDescent="0.25">
      <c r="A654" s="52">
        <v>633</v>
      </c>
      <c r="B654" s="57">
        <f t="shared" ca="1" si="153"/>
        <v>3126</v>
      </c>
      <c r="C654" s="78">
        <f t="shared" ca="1" si="154"/>
        <v>450</v>
      </c>
      <c r="D654" s="79">
        <f t="shared" ca="1" si="155"/>
        <v>299</v>
      </c>
      <c r="E654" s="81">
        <f t="shared" ca="1" si="156"/>
        <v>90705</v>
      </c>
      <c r="G654" s="88">
        <f t="shared" ca="1" si="157"/>
        <v>1406700</v>
      </c>
      <c r="H654" s="78">
        <f t="shared" ca="1" si="158"/>
        <v>934674</v>
      </c>
      <c r="I654" s="78">
        <f t="shared" ca="1" si="159"/>
        <v>472026</v>
      </c>
      <c r="J654" s="78">
        <f t="shared" ca="1" si="160"/>
        <v>90705</v>
      </c>
      <c r="K654" s="78">
        <v>175000</v>
      </c>
      <c r="L654" s="78">
        <f t="shared" ca="1" si="161"/>
        <v>206321</v>
      </c>
      <c r="M654" s="78">
        <f t="shared" ca="1" si="162"/>
        <v>70149.14</v>
      </c>
      <c r="N654" s="78">
        <f t="shared" ca="1" si="163"/>
        <v>136171.85999999999</v>
      </c>
      <c r="O654" s="81">
        <f t="shared" ca="1" si="164"/>
        <v>311171.86</v>
      </c>
      <c r="Q654" s="78">
        <v>-700000</v>
      </c>
      <c r="R654" s="78">
        <f t="shared" ca="1" si="165"/>
        <v>311171.86</v>
      </c>
      <c r="S654" s="78">
        <f t="shared" ca="1" si="166"/>
        <v>311171.86</v>
      </c>
      <c r="T654" s="78">
        <f t="shared" ca="1" si="166"/>
        <v>311171.86</v>
      </c>
      <c r="U654" s="78">
        <f t="shared" ca="1" si="166"/>
        <v>311171.86</v>
      </c>
      <c r="V654" s="91">
        <f t="shared" ca="1" si="167"/>
        <v>245137.64565952308</v>
      </c>
      <c r="W654" s="47">
        <f t="shared" ca="1" si="168"/>
        <v>1</v>
      </c>
    </row>
    <row r="655" spans="1:23" x14ac:dyDescent="0.25">
      <c r="A655" s="52">
        <v>634</v>
      </c>
      <c r="B655" s="57">
        <f t="shared" ca="1" si="153"/>
        <v>2994</v>
      </c>
      <c r="C655" s="78">
        <f t="shared" ca="1" si="154"/>
        <v>413</v>
      </c>
      <c r="D655" s="79">
        <f t="shared" ca="1" si="155"/>
        <v>295</v>
      </c>
      <c r="E655" s="81">
        <f t="shared" ca="1" si="156"/>
        <v>102374</v>
      </c>
      <c r="G655" s="88">
        <f t="shared" ca="1" si="157"/>
        <v>1236522</v>
      </c>
      <c r="H655" s="78">
        <f t="shared" ca="1" si="158"/>
        <v>883230</v>
      </c>
      <c r="I655" s="78">
        <f t="shared" ca="1" si="159"/>
        <v>353292</v>
      </c>
      <c r="J655" s="78">
        <f t="shared" ca="1" si="160"/>
        <v>102374</v>
      </c>
      <c r="K655" s="78">
        <v>175000</v>
      </c>
      <c r="L655" s="78">
        <f t="shared" ca="1" si="161"/>
        <v>75918</v>
      </c>
      <c r="M655" s="78">
        <f t="shared" ca="1" si="162"/>
        <v>25812.120000000003</v>
      </c>
      <c r="N655" s="78">
        <f t="shared" ca="1" si="163"/>
        <v>50105.88</v>
      </c>
      <c r="O655" s="81">
        <f t="shared" ca="1" si="164"/>
        <v>225105.88</v>
      </c>
      <c r="Q655" s="78">
        <v>-700000</v>
      </c>
      <c r="R655" s="78">
        <f t="shared" ca="1" si="165"/>
        <v>225105.88</v>
      </c>
      <c r="S655" s="78">
        <f t="shared" ca="1" si="166"/>
        <v>225105.88</v>
      </c>
      <c r="T655" s="78">
        <f t="shared" ca="1" si="166"/>
        <v>225105.88</v>
      </c>
      <c r="U655" s="78">
        <f t="shared" ca="1" si="166"/>
        <v>225105.88</v>
      </c>
      <c r="V655" s="91">
        <f t="shared" ca="1" si="167"/>
        <v>-16274.802460238105</v>
      </c>
      <c r="W655" s="47">
        <f t="shared" ca="1" si="168"/>
        <v>0</v>
      </c>
    </row>
    <row r="656" spans="1:23" x14ac:dyDescent="0.25">
      <c r="A656" s="52">
        <v>635</v>
      </c>
      <c r="B656" s="57">
        <f t="shared" ca="1" si="153"/>
        <v>2363</v>
      </c>
      <c r="C656" s="78">
        <f t="shared" ca="1" si="154"/>
        <v>447</v>
      </c>
      <c r="D656" s="79">
        <f t="shared" ca="1" si="155"/>
        <v>276</v>
      </c>
      <c r="E656" s="81">
        <f t="shared" ca="1" si="156"/>
        <v>118824</v>
      </c>
      <c r="G656" s="88">
        <f t="shared" ca="1" si="157"/>
        <v>1056261</v>
      </c>
      <c r="H656" s="78">
        <f t="shared" ca="1" si="158"/>
        <v>652188</v>
      </c>
      <c r="I656" s="78">
        <f t="shared" ca="1" si="159"/>
        <v>404073</v>
      </c>
      <c r="J656" s="78">
        <f t="shared" ca="1" si="160"/>
        <v>118824</v>
      </c>
      <c r="K656" s="78">
        <v>175000</v>
      </c>
      <c r="L656" s="78">
        <f t="shared" ca="1" si="161"/>
        <v>110249</v>
      </c>
      <c r="M656" s="78">
        <f t="shared" ca="1" si="162"/>
        <v>37484.660000000003</v>
      </c>
      <c r="N656" s="78">
        <f t="shared" ca="1" si="163"/>
        <v>72764.34</v>
      </c>
      <c r="O656" s="81">
        <f t="shared" ca="1" si="164"/>
        <v>247764.34</v>
      </c>
      <c r="Q656" s="78">
        <v>-700000</v>
      </c>
      <c r="R656" s="78">
        <f t="shared" ca="1" si="165"/>
        <v>247764.34</v>
      </c>
      <c r="S656" s="78">
        <f t="shared" ca="1" si="166"/>
        <v>247764.34</v>
      </c>
      <c r="T656" s="78">
        <f t="shared" ca="1" si="166"/>
        <v>247764.34</v>
      </c>
      <c r="U656" s="78">
        <f t="shared" ca="1" si="166"/>
        <v>247764.34</v>
      </c>
      <c r="V656" s="91">
        <f t="shared" ca="1" si="167"/>
        <v>52546.856216322514</v>
      </c>
      <c r="W656" s="47">
        <f t="shared" ca="1" si="168"/>
        <v>1</v>
      </c>
    </row>
    <row r="657" spans="1:23" x14ac:dyDescent="0.25">
      <c r="A657" s="52">
        <v>636</v>
      </c>
      <c r="B657" s="57">
        <f t="shared" ca="1" si="153"/>
        <v>2858</v>
      </c>
      <c r="C657" s="78">
        <f t="shared" ca="1" si="154"/>
        <v>441</v>
      </c>
      <c r="D657" s="79">
        <f t="shared" ca="1" si="155"/>
        <v>281</v>
      </c>
      <c r="E657" s="81">
        <f t="shared" ca="1" si="156"/>
        <v>102822</v>
      </c>
      <c r="G657" s="88">
        <f t="shared" ca="1" si="157"/>
        <v>1260378</v>
      </c>
      <c r="H657" s="78">
        <f t="shared" ca="1" si="158"/>
        <v>803098</v>
      </c>
      <c r="I657" s="78">
        <f t="shared" ca="1" si="159"/>
        <v>457280</v>
      </c>
      <c r="J657" s="78">
        <f t="shared" ca="1" si="160"/>
        <v>102822</v>
      </c>
      <c r="K657" s="78">
        <v>175000</v>
      </c>
      <c r="L657" s="78">
        <f t="shared" ca="1" si="161"/>
        <v>179458</v>
      </c>
      <c r="M657" s="78">
        <f t="shared" ca="1" si="162"/>
        <v>61015.72</v>
      </c>
      <c r="N657" s="78">
        <f t="shared" ca="1" si="163"/>
        <v>118442.28</v>
      </c>
      <c r="O657" s="81">
        <f t="shared" ca="1" si="164"/>
        <v>293442.28000000003</v>
      </c>
      <c r="Q657" s="78">
        <v>-700000</v>
      </c>
      <c r="R657" s="78">
        <f t="shared" ca="1" si="165"/>
        <v>293442.28000000003</v>
      </c>
      <c r="S657" s="78">
        <f t="shared" ca="1" si="166"/>
        <v>293442.28000000003</v>
      </c>
      <c r="T657" s="78">
        <f t="shared" ca="1" si="166"/>
        <v>293442.28000000003</v>
      </c>
      <c r="U657" s="78">
        <f t="shared" ca="1" si="166"/>
        <v>293442.28000000003</v>
      </c>
      <c r="V657" s="91">
        <f t="shared" ca="1" si="167"/>
        <v>191286.7174305626</v>
      </c>
      <c r="W657" s="47">
        <f t="shared" ca="1" si="168"/>
        <v>1</v>
      </c>
    </row>
    <row r="658" spans="1:23" x14ac:dyDescent="0.25">
      <c r="A658" s="52">
        <v>637</v>
      </c>
      <c r="B658" s="57">
        <f t="shared" ca="1" si="153"/>
        <v>2974</v>
      </c>
      <c r="C658" s="78">
        <f t="shared" ca="1" si="154"/>
        <v>463</v>
      </c>
      <c r="D658" s="79">
        <f t="shared" ca="1" si="155"/>
        <v>289</v>
      </c>
      <c r="E658" s="81">
        <f t="shared" ca="1" si="156"/>
        <v>104234</v>
      </c>
      <c r="G658" s="88">
        <f t="shared" ca="1" si="157"/>
        <v>1376962</v>
      </c>
      <c r="H658" s="78">
        <f t="shared" ca="1" si="158"/>
        <v>859486</v>
      </c>
      <c r="I658" s="78">
        <f t="shared" ca="1" si="159"/>
        <v>517476</v>
      </c>
      <c r="J658" s="78">
        <f t="shared" ca="1" si="160"/>
        <v>104234</v>
      </c>
      <c r="K658" s="78">
        <v>175000</v>
      </c>
      <c r="L658" s="78">
        <f t="shared" ca="1" si="161"/>
        <v>238242</v>
      </c>
      <c r="M658" s="78">
        <f t="shared" ca="1" si="162"/>
        <v>81002.28</v>
      </c>
      <c r="N658" s="78">
        <f t="shared" ca="1" si="163"/>
        <v>157239.72</v>
      </c>
      <c r="O658" s="81">
        <f t="shared" ca="1" si="164"/>
        <v>332239.71999999997</v>
      </c>
      <c r="Q658" s="78">
        <v>-700000</v>
      </c>
      <c r="R658" s="78">
        <f t="shared" ca="1" si="165"/>
        <v>332239.71999999997</v>
      </c>
      <c r="S658" s="78">
        <f t="shared" ca="1" si="166"/>
        <v>332239.71999999997</v>
      </c>
      <c r="T658" s="78">
        <f t="shared" ca="1" si="166"/>
        <v>332239.71999999997</v>
      </c>
      <c r="U658" s="78">
        <f t="shared" ca="1" si="166"/>
        <v>332239.71999999997</v>
      </c>
      <c r="V658" s="91">
        <f t="shared" ca="1" si="167"/>
        <v>309128.09646533977</v>
      </c>
      <c r="W658" s="47">
        <f t="shared" ca="1" si="168"/>
        <v>1</v>
      </c>
    </row>
    <row r="659" spans="1:23" x14ac:dyDescent="0.25">
      <c r="A659" s="52">
        <v>638</v>
      </c>
      <c r="B659" s="57">
        <f t="shared" ca="1" si="153"/>
        <v>2753</v>
      </c>
      <c r="C659" s="78">
        <f t="shared" ca="1" si="154"/>
        <v>430</v>
      </c>
      <c r="D659" s="79">
        <f t="shared" ca="1" si="155"/>
        <v>270</v>
      </c>
      <c r="E659" s="81">
        <f t="shared" ca="1" si="156"/>
        <v>115851</v>
      </c>
      <c r="G659" s="88">
        <f t="shared" ca="1" si="157"/>
        <v>1183790</v>
      </c>
      <c r="H659" s="78">
        <f t="shared" ca="1" si="158"/>
        <v>743310</v>
      </c>
      <c r="I659" s="78">
        <f t="shared" ca="1" si="159"/>
        <v>440480</v>
      </c>
      <c r="J659" s="78">
        <f t="shared" ca="1" si="160"/>
        <v>115851</v>
      </c>
      <c r="K659" s="78">
        <v>175000</v>
      </c>
      <c r="L659" s="78">
        <f t="shared" ca="1" si="161"/>
        <v>149629</v>
      </c>
      <c r="M659" s="78">
        <f t="shared" ca="1" si="162"/>
        <v>50873.86</v>
      </c>
      <c r="N659" s="78">
        <f t="shared" ca="1" si="163"/>
        <v>98755.14</v>
      </c>
      <c r="O659" s="81">
        <f t="shared" ca="1" si="164"/>
        <v>273755.14</v>
      </c>
      <c r="Q659" s="78">
        <v>-700000</v>
      </c>
      <c r="R659" s="78">
        <f t="shared" ca="1" si="165"/>
        <v>273755.14</v>
      </c>
      <c r="S659" s="78">
        <f t="shared" ca="1" si="166"/>
        <v>273755.14</v>
      </c>
      <c r="T659" s="78">
        <f t="shared" ca="1" si="166"/>
        <v>273755.14</v>
      </c>
      <c r="U659" s="78">
        <f t="shared" ca="1" si="166"/>
        <v>273755.14</v>
      </c>
      <c r="V659" s="91">
        <f t="shared" ca="1" si="167"/>
        <v>131489.99561462004</v>
      </c>
      <c r="W659" s="47">
        <f t="shared" ca="1" si="168"/>
        <v>1</v>
      </c>
    </row>
    <row r="660" spans="1:23" x14ac:dyDescent="0.25">
      <c r="A660" s="52">
        <v>639</v>
      </c>
      <c r="B660" s="57">
        <f t="shared" ca="1" si="153"/>
        <v>2626</v>
      </c>
      <c r="C660" s="78">
        <f t="shared" ca="1" si="154"/>
        <v>456</v>
      </c>
      <c r="D660" s="79">
        <f t="shared" ca="1" si="155"/>
        <v>281</v>
      </c>
      <c r="E660" s="81">
        <f t="shared" ca="1" si="156"/>
        <v>113578</v>
      </c>
      <c r="G660" s="88">
        <f t="shared" ca="1" si="157"/>
        <v>1197456</v>
      </c>
      <c r="H660" s="78">
        <f t="shared" ca="1" si="158"/>
        <v>737906</v>
      </c>
      <c r="I660" s="78">
        <f t="shared" ca="1" si="159"/>
        <v>459550</v>
      </c>
      <c r="J660" s="78">
        <f t="shared" ca="1" si="160"/>
        <v>113578</v>
      </c>
      <c r="K660" s="78">
        <v>175000</v>
      </c>
      <c r="L660" s="78">
        <f t="shared" ca="1" si="161"/>
        <v>170972</v>
      </c>
      <c r="M660" s="78">
        <f t="shared" ca="1" si="162"/>
        <v>58130.48</v>
      </c>
      <c r="N660" s="78">
        <f t="shared" ca="1" si="163"/>
        <v>112841.51999999999</v>
      </c>
      <c r="O660" s="81">
        <f t="shared" ca="1" si="164"/>
        <v>287841.52</v>
      </c>
      <c r="Q660" s="78">
        <v>-700000</v>
      </c>
      <c r="R660" s="78">
        <f t="shared" ca="1" si="165"/>
        <v>287841.52</v>
      </c>
      <c r="S660" s="78">
        <f t="shared" ca="1" si="166"/>
        <v>287841.52</v>
      </c>
      <c r="T660" s="78">
        <f t="shared" ca="1" si="166"/>
        <v>287841.52</v>
      </c>
      <c r="U660" s="78">
        <f t="shared" ca="1" si="166"/>
        <v>287841.52</v>
      </c>
      <c r="V660" s="91">
        <f t="shared" ca="1" si="167"/>
        <v>174275.25270395144</v>
      </c>
      <c r="W660" s="47">
        <f t="shared" ca="1" si="168"/>
        <v>1</v>
      </c>
    </row>
    <row r="661" spans="1:23" x14ac:dyDescent="0.25">
      <c r="A661" s="52">
        <v>640</v>
      </c>
      <c r="B661" s="57">
        <f t="shared" ca="1" si="153"/>
        <v>2615</v>
      </c>
      <c r="C661" s="78">
        <f t="shared" ca="1" si="154"/>
        <v>466</v>
      </c>
      <c r="D661" s="79">
        <f t="shared" ca="1" si="155"/>
        <v>281</v>
      </c>
      <c r="E661" s="81">
        <f t="shared" ca="1" si="156"/>
        <v>115725</v>
      </c>
      <c r="G661" s="88">
        <f t="shared" ca="1" si="157"/>
        <v>1218590</v>
      </c>
      <c r="H661" s="78">
        <f t="shared" ca="1" si="158"/>
        <v>734815</v>
      </c>
      <c r="I661" s="78">
        <f t="shared" ca="1" si="159"/>
        <v>483775</v>
      </c>
      <c r="J661" s="78">
        <f t="shared" ca="1" si="160"/>
        <v>115725</v>
      </c>
      <c r="K661" s="78">
        <v>175000</v>
      </c>
      <c r="L661" s="78">
        <f t="shared" ca="1" si="161"/>
        <v>193050</v>
      </c>
      <c r="M661" s="78">
        <f t="shared" ca="1" si="162"/>
        <v>65637</v>
      </c>
      <c r="N661" s="78">
        <f t="shared" ca="1" si="163"/>
        <v>127413</v>
      </c>
      <c r="O661" s="81">
        <f t="shared" ca="1" si="164"/>
        <v>302413</v>
      </c>
      <c r="Q661" s="78">
        <v>-700000</v>
      </c>
      <c r="R661" s="78">
        <f t="shared" ca="1" si="165"/>
        <v>302413</v>
      </c>
      <c r="S661" s="78">
        <f t="shared" ca="1" si="166"/>
        <v>302413</v>
      </c>
      <c r="T661" s="78">
        <f t="shared" ca="1" si="166"/>
        <v>302413</v>
      </c>
      <c r="U661" s="78">
        <f t="shared" ca="1" si="166"/>
        <v>302413</v>
      </c>
      <c r="V661" s="91">
        <f t="shared" ca="1" si="167"/>
        <v>218533.92796133086</v>
      </c>
      <c r="W661" s="47">
        <f t="shared" ca="1" si="168"/>
        <v>1</v>
      </c>
    </row>
    <row r="662" spans="1:23" x14ac:dyDescent="0.25">
      <c r="A662" s="52">
        <v>641</v>
      </c>
      <c r="B662" s="57">
        <f t="shared" ca="1" si="153"/>
        <v>2561</v>
      </c>
      <c r="C662" s="78">
        <f t="shared" ca="1" si="154"/>
        <v>458</v>
      </c>
      <c r="D662" s="79">
        <f t="shared" ca="1" si="155"/>
        <v>281</v>
      </c>
      <c r="E662" s="81">
        <f t="shared" ca="1" si="156"/>
        <v>102831</v>
      </c>
      <c r="G662" s="88">
        <f t="shared" ca="1" si="157"/>
        <v>1172938</v>
      </c>
      <c r="H662" s="78">
        <f t="shared" ca="1" si="158"/>
        <v>719641</v>
      </c>
      <c r="I662" s="78">
        <f t="shared" ca="1" si="159"/>
        <v>453297</v>
      </c>
      <c r="J662" s="78">
        <f t="shared" ca="1" si="160"/>
        <v>102831</v>
      </c>
      <c r="K662" s="78">
        <v>175000</v>
      </c>
      <c r="L662" s="78">
        <f t="shared" ca="1" si="161"/>
        <v>175466</v>
      </c>
      <c r="M662" s="78">
        <f t="shared" ca="1" si="162"/>
        <v>59658.44</v>
      </c>
      <c r="N662" s="78">
        <f t="shared" ca="1" si="163"/>
        <v>115807.56</v>
      </c>
      <c r="O662" s="81">
        <f t="shared" ca="1" si="164"/>
        <v>290807.56</v>
      </c>
      <c r="Q662" s="78">
        <v>-700000</v>
      </c>
      <c r="R662" s="78">
        <f t="shared" ca="1" si="165"/>
        <v>290807.56</v>
      </c>
      <c r="S662" s="78">
        <f t="shared" ca="1" si="166"/>
        <v>290807.56</v>
      </c>
      <c r="T662" s="78">
        <f t="shared" ca="1" si="166"/>
        <v>290807.56</v>
      </c>
      <c r="U662" s="78">
        <f t="shared" ca="1" si="166"/>
        <v>290807.56</v>
      </c>
      <c r="V662" s="91">
        <f t="shared" ca="1" si="167"/>
        <v>183284.15236001904</v>
      </c>
      <c r="W662" s="47">
        <f t="shared" ca="1" si="168"/>
        <v>1</v>
      </c>
    </row>
    <row r="663" spans="1:23" x14ac:dyDescent="0.25">
      <c r="A663" s="52">
        <v>642</v>
      </c>
      <c r="B663" s="57">
        <f t="shared" ref="B663:B726" ca="1" si="169">RANDBETWEEN(2200,3200)</f>
        <v>3130</v>
      </c>
      <c r="C663" s="78">
        <f t="shared" ref="C663:C726" ca="1" si="170">RANDBETWEEN(410,470)</f>
        <v>438</v>
      </c>
      <c r="D663" s="79">
        <f t="shared" ref="D663:D726" ca="1" si="171">RANDBETWEEN(270,300)</f>
        <v>297</v>
      </c>
      <c r="E663" s="81">
        <f t="shared" ref="E663:E726" ca="1" si="172">RANDBETWEEN(90000,120000)</f>
        <v>97201</v>
      </c>
      <c r="G663" s="88">
        <f t="shared" ref="G663:G726" ca="1" si="173">B663*C663</f>
        <v>1370940</v>
      </c>
      <c r="H663" s="78">
        <f t="shared" ref="H663:H726" ca="1" si="174">B663*D663</f>
        <v>929610</v>
      </c>
      <c r="I663" s="78">
        <f t="shared" ref="I663:I726" ca="1" si="175">G663-H663</f>
        <v>441330</v>
      </c>
      <c r="J663" s="78">
        <f t="shared" ref="J663:J726" ca="1" si="176">E663</f>
        <v>97201</v>
      </c>
      <c r="K663" s="78">
        <v>175000</v>
      </c>
      <c r="L663" s="78">
        <f t="shared" ref="L663:L726" ca="1" si="177">I663-J663-K663</f>
        <v>169129</v>
      </c>
      <c r="M663" s="78">
        <f t="shared" ref="M663:M726" ca="1" si="178">L663*0.34</f>
        <v>57503.86</v>
      </c>
      <c r="N663" s="78">
        <f t="shared" ref="N663:N726" ca="1" si="179">L663-M663</f>
        <v>111625.14</v>
      </c>
      <c r="O663" s="81">
        <f t="shared" ref="O663:O726" ca="1" si="180">N663+K663</f>
        <v>286625.14</v>
      </c>
      <c r="Q663" s="78">
        <v>-700000</v>
      </c>
      <c r="R663" s="78">
        <f t="shared" ref="R663:R726" ca="1" si="181">O663</f>
        <v>286625.14</v>
      </c>
      <c r="S663" s="78">
        <f t="shared" ref="S663:U726" ca="1" si="182">R663</f>
        <v>286625.14</v>
      </c>
      <c r="T663" s="78">
        <f t="shared" ca="1" si="182"/>
        <v>286625.14</v>
      </c>
      <c r="U663" s="78">
        <f t="shared" ca="1" si="182"/>
        <v>286625.14</v>
      </c>
      <c r="V663" s="91">
        <f t="shared" ref="V663:V726" ca="1" si="183">Q663+NPV(0.12,R663:U663)</f>
        <v>170580.68170570175</v>
      </c>
      <c r="W663" s="47">
        <f t="shared" ref="W663:W726" ca="1" si="184">IF(V663&gt;=0,1,0)</f>
        <v>1</v>
      </c>
    </row>
    <row r="664" spans="1:23" x14ac:dyDescent="0.25">
      <c r="A664" s="52">
        <v>643</v>
      </c>
      <c r="B664" s="57">
        <f t="shared" ca="1" si="169"/>
        <v>2718</v>
      </c>
      <c r="C664" s="78">
        <f t="shared" ca="1" si="170"/>
        <v>429</v>
      </c>
      <c r="D664" s="79">
        <f t="shared" ca="1" si="171"/>
        <v>287</v>
      </c>
      <c r="E664" s="81">
        <f t="shared" ca="1" si="172"/>
        <v>108643</v>
      </c>
      <c r="G664" s="88">
        <f t="shared" ca="1" si="173"/>
        <v>1166022</v>
      </c>
      <c r="H664" s="78">
        <f t="shared" ca="1" si="174"/>
        <v>780066</v>
      </c>
      <c r="I664" s="78">
        <f t="shared" ca="1" si="175"/>
        <v>385956</v>
      </c>
      <c r="J664" s="78">
        <f t="shared" ca="1" si="176"/>
        <v>108643</v>
      </c>
      <c r="K664" s="78">
        <v>175000</v>
      </c>
      <c r="L664" s="78">
        <f t="shared" ca="1" si="177"/>
        <v>102313</v>
      </c>
      <c r="M664" s="78">
        <f t="shared" ca="1" si="178"/>
        <v>34786.420000000006</v>
      </c>
      <c r="N664" s="78">
        <f t="shared" ca="1" si="179"/>
        <v>67526.579999999987</v>
      </c>
      <c r="O664" s="81">
        <f t="shared" ca="1" si="180"/>
        <v>242526.58</v>
      </c>
      <c r="Q664" s="78">
        <v>-700000</v>
      </c>
      <c r="R664" s="78">
        <f t="shared" ca="1" si="181"/>
        <v>242526.58</v>
      </c>
      <c r="S664" s="78">
        <f t="shared" ca="1" si="182"/>
        <v>242526.58</v>
      </c>
      <c r="T664" s="78">
        <f t="shared" ca="1" si="182"/>
        <v>242526.58</v>
      </c>
      <c r="U664" s="78">
        <f t="shared" ca="1" si="182"/>
        <v>242526.58</v>
      </c>
      <c r="V664" s="91">
        <f t="shared" ca="1" si="183"/>
        <v>36637.949302536552</v>
      </c>
      <c r="W664" s="47">
        <f t="shared" ca="1" si="184"/>
        <v>1</v>
      </c>
    </row>
    <row r="665" spans="1:23" x14ac:dyDescent="0.25">
      <c r="A665" s="52">
        <v>644</v>
      </c>
      <c r="B665" s="57">
        <f t="shared" ca="1" si="169"/>
        <v>2205</v>
      </c>
      <c r="C665" s="78">
        <f t="shared" ca="1" si="170"/>
        <v>431</v>
      </c>
      <c r="D665" s="79">
        <f t="shared" ca="1" si="171"/>
        <v>290</v>
      </c>
      <c r="E665" s="81">
        <f t="shared" ca="1" si="172"/>
        <v>115811</v>
      </c>
      <c r="G665" s="88">
        <f t="shared" ca="1" si="173"/>
        <v>950355</v>
      </c>
      <c r="H665" s="78">
        <f t="shared" ca="1" si="174"/>
        <v>639450</v>
      </c>
      <c r="I665" s="78">
        <f t="shared" ca="1" si="175"/>
        <v>310905</v>
      </c>
      <c r="J665" s="78">
        <f t="shared" ca="1" si="176"/>
        <v>115811</v>
      </c>
      <c r="K665" s="78">
        <v>175000</v>
      </c>
      <c r="L665" s="78">
        <f t="shared" ca="1" si="177"/>
        <v>20094</v>
      </c>
      <c r="M665" s="78">
        <f t="shared" ca="1" si="178"/>
        <v>6831.96</v>
      </c>
      <c r="N665" s="78">
        <f t="shared" ca="1" si="179"/>
        <v>13262.04</v>
      </c>
      <c r="O665" s="81">
        <f t="shared" ca="1" si="180"/>
        <v>188262.04</v>
      </c>
      <c r="Q665" s="78">
        <v>-700000</v>
      </c>
      <c r="R665" s="78">
        <f t="shared" ca="1" si="181"/>
        <v>188262.04</v>
      </c>
      <c r="S665" s="78">
        <f t="shared" ca="1" si="182"/>
        <v>188262.04</v>
      </c>
      <c r="T665" s="78">
        <f t="shared" ca="1" si="182"/>
        <v>188262.04</v>
      </c>
      <c r="U665" s="78">
        <f t="shared" ca="1" si="182"/>
        <v>188262.04</v>
      </c>
      <c r="V665" s="91">
        <f t="shared" ca="1" si="183"/>
        <v>-128182.41581144591</v>
      </c>
      <c r="W665" s="47">
        <f t="shared" ca="1" si="184"/>
        <v>0</v>
      </c>
    </row>
    <row r="666" spans="1:23" x14ac:dyDescent="0.25">
      <c r="A666" s="52">
        <v>645</v>
      </c>
      <c r="B666" s="57">
        <f t="shared" ca="1" si="169"/>
        <v>2815</v>
      </c>
      <c r="C666" s="78">
        <f t="shared" ca="1" si="170"/>
        <v>460</v>
      </c>
      <c r="D666" s="79">
        <f t="shared" ca="1" si="171"/>
        <v>288</v>
      </c>
      <c r="E666" s="81">
        <f t="shared" ca="1" si="172"/>
        <v>100119</v>
      </c>
      <c r="G666" s="88">
        <f t="shared" ca="1" si="173"/>
        <v>1294900</v>
      </c>
      <c r="H666" s="78">
        <f t="shared" ca="1" si="174"/>
        <v>810720</v>
      </c>
      <c r="I666" s="78">
        <f t="shared" ca="1" si="175"/>
        <v>484180</v>
      </c>
      <c r="J666" s="78">
        <f t="shared" ca="1" si="176"/>
        <v>100119</v>
      </c>
      <c r="K666" s="78">
        <v>175000</v>
      </c>
      <c r="L666" s="78">
        <f t="shared" ca="1" si="177"/>
        <v>209061</v>
      </c>
      <c r="M666" s="78">
        <f t="shared" ca="1" si="178"/>
        <v>71080.740000000005</v>
      </c>
      <c r="N666" s="78">
        <f t="shared" ca="1" si="179"/>
        <v>137980.26</v>
      </c>
      <c r="O666" s="81">
        <f t="shared" ca="1" si="180"/>
        <v>312980.26</v>
      </c>
      <c r="Q666" s="78">
        <v>-700000</v>
      </c>
      <c r="R666" s="78">
        <f t="shared" ca="1" si="181"/>
        <v>312980.26</v>
      </c>
      <c r="S666" s="78">
        <f t="shared" ca="1" si="182"/>
        <v>312980.26</v>
      </c>
      <c r="T666" s="78">
        <f t="shared" ca="1" si="182"/>
        <v>312980.26</v>
      </c>
      <c r="U666" s="78">
        <f t="shared" ca="1" si="182"/>
        <v>312980.26</v>
      </c>
      <c r="V666" s="91">
        <f t="shared" ca="1" si="183"/>
        <v>250630.38821796235</v>
      </c>
      <c r="W666" s="47">
        <f t="shared" ca="1" si="184"/>
        <v>1</v>
      </c>
    </row>
    <row r="667" spans="1:23" x14ac:dyDescent="0.25">
      <c r="A667" s="52">
        <v>646</v>
      </c>
      <c r="B667" s="57">
        <f t="shared" ca="1" si="169"/>
        <v>2303</v>
      </c>
      <c r="C667" s="78">
        <f t="shared" ca="1" si="170"/>
        <v>417</v>
      </c>
      <c r="D667" s="79">
        <f t="shared" ca="1" si="171"/>
        <v>282</v>
      </c>
      <c r="E667" s="81">
        <f t="shared" ca="1" si="172"/>
        <v>112754</v>
      </c>
      <c r="G667" s="88">
        <f t="shared" ca="1" si="173"/>
        <v>960351</v>
      </c>
      <c r="H667" s="78">
        <f t="shared" ca="1" si="174"/>
        <v>649446</v>
      </c>
      <c r="I667" s="78">
        <f t="shared" ca="1" si="175"/>
        <v>310905</v>
      </c>
      <c r="J667" s="78">
        <f t="shared" ca="1" si="176"/>
        <v>112754</v>
      </c>
      <c r="K667" s="78">
        <v>175000</v>
      </c>
      <c r="L667" s="78">
        <f t="shared" ca="1" si="177"/>
        <v>23151</v>
      </c>
      <c r="M667" s="78">
        <f t="shared" ca="1" si="178"/>
        <v>7871.34</v>
      </c>
      <c r="N667" s="78">
        <f t="shared" ca="1" si="179"/>
        <v>15279.66</v>
      </c>
      <c r="O667" s="81">
        <f t="shared" ca="1" si="180"/>
        <v>190279.66</v>
      </c>
      <c r="Q667" s="78">
        <v>-700000</v>
      </c>
      <c r="R667" s="78">
        <f t="shared" ca="1" si="181"/>
        <v>190279.66</v>
      </c>
      <c r="S667" s="78">
        <f t="shared" ca="1" si="182"/>
        <v>190279.66</v>
      </c>
      <c r="T667" s="78">
        <f t="shared" ca="1" si="182"/>
        <v>190279.66</v>
      </c>
      <c r="U667" s="78">
        <f t="shared" ca="1" si="182"/>
        <v>190279.66</v>
      </c>
      <c r="V667" s="91">
        <f t="shared" ca="1" si="183"/>
        <v>-122054.19902270555</v>
      </c>
      <c r="W667" s="47">
        <f t="shared" ca="1" si="184"/>
        <v>0</v>
      </c>
    </row>
    <row r="668" spans="1:23" x14ac:dyDescent="0.25">
      <c r="A668" s="52">
        <v>647</v>
      </c>
      <c r="B668" s="57">
        <f t="shared" ca="1" si="169"/>
        <v>2992</v>
      </c>
      <c r="C668" s="78">
        <f t="shared" ca="1" si="170"/>
        <v>460</v>
      </c>
      <c r="D668" s="79">
        <f t="shared" ca="1" si="171"/>
        <v>276</v>
      </c>
      <c r="E668" s="81">
        <f t="shared" ca="1" si="172"/>
        <v>100187</v>
      </c>
      <c r="G668" s="88">
        <f t="shared" ca="1" si="173"/>
        <v>1376320</v>
      </c>
      <c r="H668" s="78">
        <f t="shared" ca="1" si="174"/>
        <v>825792</v>
      </c>
      <c r="I668" s="78">
        <f t="shared" ca="1" si="175"/>
        <v>550528</v>
      </c>
      <c r="J668" s="78">
        <f t="shared" ca="1" si="176"/>
        <v>100187</v>
      </c>
      <c r="K668" s="78">
        <v>175000</v>
      </c>
      <c r="L668" s="78">
        <f t="shared" ca="1" si="177"/>
        <v>275341</v>
      </c>
      <c r="M668" s="78">
        <f t="shared" ca="1" si="178"/>
        <v>93615.94</v>
      </c>
      <c r="N668" s="78">
        <f t="shared" ca="1" si="179"/>
        <v>181725.06</v>
      </c>
      <c r="O668" s="81">
        <f t="shared" ca="1" si="180"/>
        <v>356725.06</v>
      </c>
      <c r="Q668" s="78">
        <v>-700000</v>
      </c>
      <c r="R668" s="78">
        <f t="shared" ca="1" si="181"/>
        <v>356725.06</v>
      </c>
      <c r="S668" s="78">
        <f t="shared" ca="1" si="182"/>
        <v>356725.06</v>
      </c>
      <c r="T668" s="78">
        <f t="shared" ca="1" si="182"/>
        <v>356725.06</v>
      </c>
      <c r="U668" s="78">
        <f t="shared" ca="1" si="182"/>
        <v>356725.06</v>
      </c>
      <c r="V668" s="91">
        <f t="shared" ca="1" si="183"/>
        <v>383498.62791626505</v>
      </c>
      <c r="W668" s="47">
        <f t="shared" ca="1" si="184"/>
        <v>1</v>
      </c>
    </row>
    <row r="669" spans="1:23" x14ac:dyDescent="0.25">
      <c r="A669" s="52">
        <v>648</v>
      </c>
      <c r="B669" s="57">
        <f t="shared" ca="1" si="169"/>
        <v>2756</v>
      </c>
      <c r="C669" s="78">
        <f t="shared" ca="1" si="170"/>
        <v>423</v>
      </c>
      <c r="D669" s="79">
        <f t="shared" ca="1" si="171"/>
        <v>283</v>
      </c>
      <c r="E669" s="81">
        <f t="shared" ca="1" si="172"/>
        <v>112022</v>
      </c>
      <c r="G669" s="88">
        <f t="shared" ca="1" si="173"/>
        <v>1165788</v>
      </c>
      <c r="H669" s="78">
        <f t="shared" ca="1" si="174"/>
        <v>779948</v>
      </c>
      <c r="I669" s="78">
        <f t="shared" ca="1" si="175"/>
        <v>385840</v>
      </c>
      <c r="J669" s="78">
        <f t="shared" ca="1" si="176"/>
        <v>112022</v>
      </c>
      <c r="K669" s="78">
        <v>175000</v>
      </c>
      <c r="L669" s="78">
        <f t="shared" ca="1" si="177"/>
        <v>98818</v>
      </c>
      <c r="M669" s="78">
        <f t="shared" ca="1" si="178"/>
        <v>33598.120000000003</v>
      </c>
      <c r="N669" s="78">
        <f t="shared" ca="1" si="179"/>
        <v>65219.88</v>
      </c>
      <c r="O669" s="81">
        <f t="shared" ca="1" si="180"/>
        <v>240219.88</v>
      </c>
      <c r="Q669" s="78">
        <v>-700000</v>
      </c>
      <c r="R669" s="78">
        <f t="shared" ca="1" si="181"/>
        <v>240219.88</v>
      </c>
      <c r="S669" s="78">
        <f t="shared" ca="1" si="182"/>
        <v>240219.88</v>
      </c>
      <c r="T669" s="78">
        <f t="shared" ca="1" si="182"/>
        <v>240219.88</v>
      </c>
      <c r="U669" s="78">
        <f t="shared" ca="1" si="182"/>
        <v>240219.88</v>
      </c>
      <c r="V669" s="91">
        <f t="shared" ca="1" si="183"/>
        <v>29631.695564673399</v>
      </c>
      <c r="W669" s="47">
        <f t="shared" ca="1" si="184"/>
        <v>1</v>
      </c>
    </row>
    <row r="670" spans="1:23" x14ac:dyDescent="0.25">
      <c r="A670" s="52">
        <v>649</v>
      </c>
      <c r="B670" s="57">
        <f t="shared" ca="1" si="169"/>
        <v>3157</v>
      </c>
      <c r="C670" s="78">
        <f t="shared" ca="1" si="170"/>
        <v>455</v>
      </c>
      <c r="D670" s="79">
        <f t="shared" ca="1" si="171"/>
        <v>282</v>
      </c>
      <c r="E670" s="81">
        <f t="shared" ca="1" si="172"/>
        <v>92994</v>
      </c>
      <c r="G670" s="88">
        <f t="shared" ca="1" si="173"/>
        <v>1436435</v>
      </c>
      <c r="H670" s="78">
        <f t="shared" ca="1" si="174"/>
        <v>890274</v>
      </c>
      <c r="I670" s="78">
        <f t="shared" ca="1" si="175"/>
        <v>546161</v>
      </c>
      <c r="J670" s="78">
        <f t="shared" ca="1" si="176"/>
        <v>92994</v>
      </c>
      <c r="K670" s="78">
        <v>175000</v>
      </c>
      <c r="L670" s="78">
        <f t="shared" ca="1" si="177"/>
        <v>278167</v>
      </c>
      <c r="M670" s="78">
        <f t="shared" ca="1" si="178"/>
        <v>94576.780000000013</v>
      </c>
      <c r="N670" s="78">
        <f t="shared" ca="1" si="179"/>
        <v>183590.21999999997</v>
      </c>
      <c r="O670" s="81">
        <f t="shared" ca="1" si="180"/>
        <v>358590.22</v>
      </c>
      <c r="Q670" s="78">
        <v>-700000</v>
      </c>
      <c r="R670" s="78">
        <f t="shared" ca="1" si="181"/>
        <v>358590.22</v>
      </c>
      <c r="S670" s="78">
        <f t="shared" ca="1" si="182"/>
        <v>358590.22</v>
      </c>
      <c r="T670" s="78">
        <f t="shared" ca="1" si="182"/>
        <v>358590.22</v>
      </c>
      <c r="U670" s="78">
        <f t="shared" ca="1" si="182"/>
        <v>358590.22</v>
      </c>
      <c r="V670" s="91">
        <f t="shared" ca="1" si="183"/>
        <v>389163.77042361884</v>
      </c>
      <c r="W670" s="47">
        <f t="shared" ca="1" si="184"/>
        <v>1</v>
      </c>
    </row>
    <row r="671" spans="1:23" x14ac:dyDescent="0.25">
      <c r="A671" s="52">
        <v>650</v>
      </c>
      <c r="B671" s="57">
        <f t="shared" ca="1" si="169"/>
        <v>2374</v>
      </c>
      <c r="C671" s="78">
        <f t="shared" ca="1" si="170"/>
        <v>449</v>
      </c>
      <c r="D671" s="79">
        <f t="shared" ca="1" si="171"/>
        <v>291</v>
      </c>
      <c r="E671" s="81">
        <f t="shared" ca="1" si="172"/>
        <v>90362</v>
      </c>
      <c r="G671" s="88">
        <f t="shared" ca="1" si="173"/>
        <v>1065926</v>
      </c>
      <c r="H671" s="78">
        <f t="shared" ca="1" si="174"/>
        <v>690834</v>
      </c>
      <c r="I671" s="78">
        <f t="shared" ca="1" si="175"/>
        <v>375092</v>
      </c>
      <c r="J671" s="78">
        <f t="shared" ca="1" si="176"/>
        <v>90362</v>
      </c>
      <c r="K671" s="78">
        <v>175000</v>
      </c>
      <c r="L671" s="78">
        <f t="shared" ca="1" si="177"/>
        <v>109730</v>
      </c>
      <c r="M671" s="78">
        <f t="shared" ca="1" si="178"/>
        <v>37308.200000000004</v>
      </c>
      <c r="N671" s="78">
        <f t="shared" ca="1" si="179"/>
        <v>72421.799999999988</v>
      </c>
      <c r="O671" s="81">
        <f t="shared" ca="1" si="180"/>
        <v>247421.8</v>
      </c>
      <c r="Q671" s="78">
        <v>-700000</v>
      </c>
      <c r="R671" s="78">
        <f t="shared" ca="1" si="181"/>
        <v>247421.8</v>
      </c>
      <c r="S671" s="78">
        <f t="shared" ca="1" si="182"/>
        <v>247421.8</v>
      </c>
      <c r="T671" s="78">
        <f t="shared" ca="1" si="182"/>
        <v>247421.8</v>
      </c>
      <c r="U671" s="78">
        <f t="shared" ca="1" si="182"/>
        <v>247421.8</v>
      </c>
      <c r="V671" s="91">
        <f t="shared" ca="1" si="183"/>
        <v>51506.442571129068</v>
      </c>
      <c r="W671" s="47">
        <f t="shared" ca="1" si="184"/>
        <v>1</v>
      </c>
    </row>
    <row r="672" spans="1:23" x14ac:dyDescent="0.25">
      <c r="A672" s="52">
        <v>651</v>
      </c>
      <c r="B672" s="57">
        <f t="shared" ca="1" si="169"/>
        <v>3003</v>
      </c>
      <c r="C672" s="78">
        <f t="shared" ca="1" si="170"/>
        <v>433</v>
      </c>
      <c r="D672" s="79">
        <f t="shared" ca="1" si="171"/>
        <v>299</v>
      </c>
      <c r="E672" s="81">
        <f t="shared" ca="1" si="172"/>
        <v>97395</v>
      </c>
      <c r="G672" s="88">
        <f t="shared" ca="1" si="173"/>
        <v>1300299</v>
      </c>
      <c r="H672" s="78">
        <f t="shared" ca="1" si="174"/>
        <v>897897</v>
      </c>
      <c r="I672" s="78">
        <f t="shared" ca="1" si="175"/>
        <v>402402</v>
      </c>
      <c r="J672" s="78">
        <f t="shared" ca="1" si="176"/>
        <v>97395</v>
      </c>
      <c r="K672" s="78">
        <v>175000</v>
      </c>
      <c r="L672" s="78">
        <f t="shared" ca="1" si="177"/>
        <v>130007</v>
      </c>
      <c r="M672" s="78">
        <f t="shared" ca="1" si="178"/>
        <v>44202.380000000005</v>
      </c>
      <c r="N672" s="78">
        <f t="shared" ca="1" si="179"/>
        <v>85804.62</v>
      </c>
      <c r="O672" s="81">
        <f t="shared" ca="1" si="180"/>
        <v>260804.62</v>
      </c>
      <c r="Q672" s="78">
        <v>-700000</v>
      </c>
      <c r="R672" s="78">
        <f t="shared" ca="1" si="181"/>
        <v>260804.62</v>
      </c>
      <c r="S672" s="78">
        <f t="shared" ca="1" si="182"/>
        <v>260804.62</v>
      </c>
      <c r="T672" s="78">
        <f t="shared" ca="1" si="182"/>
        <v>260804.62</v>
      </c>
      <c r="U672" s="78">
        <f t="shared" ca="1" si="182"/>
        <v>260804.62</v>
      </c>
      <c r="V672" s="91">
        <f t="shared" ca="1" si="183"/>
        <v>92154.742154147825</v>
      </c>
      <c r="W672" s="47">
        <f t="shared" ca="1" si="184"/>
        <v>1</v>
      </c>
    </row>
    <row r="673" spans="1:23" x14ac:dyDescent="0.25">
      <c r="A673" s="52">
        <v>652</v>
      </c>
      <c r="B673" s="57">
        <f t="shared" ca="1" si="169"/>
        <v>2412</v>
      </c>
      <c r="C673" s="78">
        <f t="shared" ca="1" si="170"/>
        <v>436</v>
      </c>
      <c r="D673" s="79">
        <f t="shared" ca="1" si="171"/>
        <v>271</v>
      </c>
      <c r="E673" s="81">
        <f t="shared" ca="1" si="172"/>
        <v>114623</v>
      </c>
      <c r="G673" s="88">
        <f t="shared" ca="1" si="173"/>
        <v>1051632</v>
      </c>
      <c r="H673" s="78">
        <f t="shared" ca="1" si="174"/>
        <v>653652</v>
      </c>
      <c r="I673" s="78">
        <f t="shared" ca="1" si="175"/>
        <v>397980</v>
      </c>
      <c r="J673" s="78">
        <f t="shared" ca="1" si="176"/>
        <v>114623</v>
      </c>
      <c r="K673" s="78">
        <v>175000</v>
      </c>
      <c r="L673" s="78">
        <f t="shared" ca="1" si="177"/>
        <v>108357</v>
      </c>
      <c r="M673" s="78">
        <f t="shared" ca="1" si="178"/>
        <v>36841.380000000005</v>
      </c>
      <c r="N673" s="78">
        <f t="shared" ca="1" si="179"/>
        <v>71515.62</v>
      </c>
      <c r="O673" s="81">
        <f t="shared" ca="1" si="180"/>
        <v>246515.62</v>
      </c>
      <c r="Q673" s="78">
        <v>-700000</v>
      </c>
      <c r="R673" s="78">
        <f t="shared" ca="1" si="181"/>
        <v>246515.62</v>
      </c>
      <c r="S673" s="78">
        <f t="shared" ca="1" si="182"/>
        <v>246515.62</v>
      </c>
      <c r="T673" s="78">
        <f t="shared" ca="1" si="182"/>
        <v>246515.62</v>
      </c>
      <c r="U673" s="78">
        <f t="shared" ca="1" si="182"/>
        <v>246515.62</v>
      </c>
      <c r="V673" s="91">
        <f t="shared" ca="1" si="183"/>
        <v>48754.057340203202</v>
      </c>
      <c r="W673" s="47">
        <f t="shared" ca="1" si="184"/>
        <v>1</v>
      </c>
    </row>
    <row r="674" spans="1:23" x14ac:dyDescent="0.25">
      <c r="A674" s="52">
        <v>653</v>
      </c>
      <c r="B674" s="57">
        <f t="shared" ca="1" si="169"/>
        <v>2786</v>
      </c>
      <c r="C674" s="78">
        <f t="shared" ca="1" si="170"/>
        <v>413</v>
      </c>
      <c r="D674" s="79">
        <f t="shared" ca="1" si="171"/>
        <v>289</v>
      </c>
      <c r="E674" s="81">
        <f t="shared" ca="1" si="172"/>
        <v>98734</v>
      </c>
      <c r="G674" s="88">
        <f t="shared" ca="1" si="173"/>
        <v>1150618</v>
      </c>
      <c r="H674" s="78">
        <f t="shared" ca="1" si="174"/>
        <v>805154</v>
      </c>
      <c r="I674" s="78">
        <f t="shared" ca="1" si="175"/>
        <v>345464</v>
      </c>
      <c r="J674" s="78">
        <f t="shared" ca="1" si="176"/>
        <v>98734</v>
      </c>
      <c r="K674" s="78">
        <v>175000</v>
      </c>
      <c r="L674" s="78">
        <f t="shared" ca="1" si="177"/>
        <v>71730</v>
      </c>
      <c r="M674" s="78">
        <f t="shared" ca="1" si="178"/>
        <v>24388.2</v>
      </c>
      <c r="N674" s="78">
        <f t="shared" ca="1" si="179"/>
        <v>47341.8</v>
      </c>
      <c r="O674" s="81">
        <f t="shared" ca="1" si="180"/>
        <v>222341.8</v>
      </c>
      <c r="Q674" s="78">
        <v>-700000</v>
      </c>
      <c r="R674" s="78">
        <f t="shared" ca="1" si="181"/>
        <v>222341.8</v>
      </c>
      <c r="S674" s="78">
        <f t="shared" ca="1" si="182"/>
        <v>222341.8</v>
      </c>
      <c r="T674" s="78">
        <f t="shared" ca="1" si="182"/>
        <v>222341.8</v>
      </c>
      <c r="U674" s="78">
        <f t="shared" ca="1" si="182"/>
        <v>222341.8</v>
      </c>
      <c r="V674" s="91">
        <f t="shared" ca="1" si="183"/>
        <v>-24670.279042261071</v>
      </c>
      <c r="W674" s="47">
        <f t="shared" ca="1" si="184"/>
        <v>0</v>
      </c>
    </row>
    <row r="675" spans="1:23" x14ac:dyDescent="0.25">
      <c r="A675" s="52">
        <v>654</v>
      </c>
      <c r="B675" s="57">
        <f t="shared" ca="1" si="169"/>
        <v>2992</v>
      </c>
      <c r="C675" s="78">
        <f t="shared" ca="1" si="170"/>
        <v>442</v>
      </c>
      <c r="D675" s="79">
        <f t="shared" ca="1" si="171"/>
        <v>279</v>
      </c>
      <c r="E675" s="81">
        <f t="shared" ca="1" si="172"/>
        <v>108939</v>
      </c>
      <c r="G675" s="88">
        <f t="shared" ca="1" si="173"/>
        <v>1322464</v>
      </c>
      <c r="H675" s="78">
        <f t="shared" ca="1" si="174"/>
        <v>834768</v>
      </c>
      <c r="I675" s="78">
        <f t="shared" ca="1" si="175"/>
        <v>487696</v>
      </c>
      <c r="J675" s="78">
        <f t="shared" ca="1" si="176"/>
        <v>108939</v>
      </c>
      <c r="K675" s="78">
        <v>175000</v>
      </c>
      <c r="L675" s="78">
        <f t="shared" ca="1" si="177"/>
        <v>203757</v>
      </c>
      <c r="M675" s="78">
        <f t="shared" ca="1" si="178"/>
        <v>69277.38</v>
      </c>
      <c r="N675" s="78">
        <f t="shared" ca="1" si="179"/>
        <v>134479.62</v>
      </c>
      <c r="O675" s="81">
        <f t="shared" ca="1" si="180"/>
        <v>309479.62</v>
      </c>
      <c r="Q675" s="78">
        <v>-700000</v>
      </c>
      <c r="R675" s="78">
        <f t="shared" ca="1" si="181"/>
        <v>309479.62</v>
      </c>
      <c r="S675" s="78">
        <f t="shared" ca="1" si="182"/>
        <v>309479.62</v>
      </c>
      <c r="T675" s="78">
        <f t="shared" ca="1" si="182"/>
        <v>309479.62</v>
      </c>
      <c r="U675" s="78">
        <f t="shared" ca="1" si="182"/>
        <v>309479.62</v>
      </c>
      <c r="V675" s="91">
        <f t="shared" ca="1" si="183"/>
        <v>239997.72160118807</v>
      </c>
      <c r="W675" s="47">
        <f t="shared" ca="1" si="184"/>
        <v>1</v>
      </c>
    </row>
    <row r="676" spans="1:23" x14ac:dyDescent="0.25">
      <c r="A676" s="52">
        <v>655</v>
      </c>
      <c r="B676" s="57">
        <f t="shared" ca="1" si="169"/>
        <v>2802</v>
      </c>
      <c r="C676" s="78">
        <f t="shared" ca="1" si="170"/>
        <v>462</v>
      </c>
      <c r="D676" s="79">
        <f t="shared" ca="1" si="171"/>
        <v>277</v>
      </c>
      <c r="E676" s="81">
        <f t="shared" ca="1" si="172"/>
        <v>91050</v>
      </c>
      <c r="G676" s="88">
        <f t="shared" ca="1" si="173"/>
        <v>1294524</v>
      </c>
      <c r="H676" s="78">
        <f t="shared" ca="1" si="174"/>
        <v>776154</v>
      </c>
      <c r="I676" s="78">
        <f t="shared" ca="1" si="175"/>
        <v>518370</v>
      </c>
      <c r="J676" s="78">
        <f t="shared" ca="1" si="176"/>
        <v>91050</v>
      </c>
      <c r="K676" s="78">
        <v>175000</v>
      </c>
      <c r="L676" s="78">
        <f t="shared" ca="1" si="177"/>
        <v>252320</v>
      </c>
      <c r="M676" s="78">
        <f t="shared" ca="1" si="178"/>
        <v>85788.800000000003</v>
      </c>
      <c r="N676" s="78">
        <f t="shared" ca="1" si="179"/>
        <v>166531.20000000001</v>
      </c>
      <c r="O676" s="81">
        <f t="shared" ca="1" si="180"/>
        <v>341531.2</v>
      </c>
      <c r="Q676" s="78">
        <v>-700000</v>
      </c>
      <c r="R676" s="78">
        <f t="shared" ca="1" si="181"/>
        <v>341531.2</v>
      </c>
      <c r="S676" s="78">
        <f t="shared" ca="1" si="182"/>
        <v>341531.2</v>
      </c>
      <c r="T676" s="78">
        <f t="shared" ca="1" si="182"/>
        <v>341531.2</v>
      </c>
      <c r="U676" s="78">
        <f t="shared" ca="1" si="182"/>
        <v>341531.2</v>
      </c>
      <c r="V676" s="91">
        <f t="shared" ca="1" si="183"/>
        <v>337349.5671725322</v>
      </c>
      <c r="W676" s="47">
        <f t="shared" ca="1" si="184"/>
        <v>1</v>
      </c>
    </row>
    <row r="677" spans="1:23" x14ac:dyDescent="0.25">
      <c r="A677" s="52">
        <v>656</v>
      </c>
      <c r="B677" s="57">
        <f t="shared" ca="1" si="169"/>
        <v>3010</v>
      </c>
      <c r="C677" s="78">
        <f t="shared" ca="1" si="170"/>
        <v>449</v>
      </c>
      <c r="D677" s="79">
        <f t="shared" ca="1" si="171"/>
        <v>289</v>
      </c>
      <c r="E677" s="81">
        <f t="shared" ca="1" si="172"/>
        <v>95047</v>
      </c>
      <c r="G677" s="88">
        <f t="shared" ca="1" si="173"/>
        <v>1351490</v>
      </c>
      <c r="H677" s="78">
        <f t="shared" ca="1" si="174"/>
        <v>869890</v>
      </c>
      <c r="I677" s="78">
        <f t="shared" ca="1" si="175"/>
        <v>481600</v>
      </c>
      <c r="J677" s="78">
        <f t="shared" ca="1" si="176"/>
        <v>95047</v>
      </c>
      <c r="K677" s="78">
        <v>175000</v>
      </c>
      <c r="L677" s="78">
        <f t="shared" ca="1" si="177"/>
        <v>211553</v>
      </c>
      <c r="M677" s="78">
        <f t="shared" ca="1" si="178"/>
        <v>71928.02</v>
      </c>
      <c r="N677" s="78">
        <f t="shared" ca="1" si="179"/>
        <v>139624.97999999998</v>
      </c>
      <c r="O677" s="81">
        <f t="shared" ca="1" si="180"/>
        <v>314624.98</v>
      </c>
      <c r="Q677" s="78">
        <v>-700000</v>
      </c>
      <c r="R677" s="78">
        <f t="shared" ca="1" si="181"/>
        <v>314624.98</v>
      </c>
      <c r="S677" s="78">
        <f t="shared" ca="1" si="182"/>
        <v>314624.98</v>
      </c>
      <c r="T677" s="78">
        <f t="shared" ca="1" si="182"/>
        <v>314624.98</v>
      </c>
      <c r="U677" s="78">
        <f t="shared" ca="1" si="182"/>
        <v>314624.98</v>
      </c>
      <c r="V677" s="91">
        <f t="shared" ca="1" si="183"/>
        <v>255625.97743534565</v>
      </c>
      <c r="W677" s="47">
        <f t="shared" ca="1" si="184"/>
        <v>1</v>
      </c>
    </row>
    <row r="678" spans="1:23" x14ac:dyDescent="0.25">
      <c r="A678" s="52">
        <v>657</v>
      </c>
      <c r="B678" s="57">
        <f t="shared" ca="1" si="169"/>
        <v>2958</v>
      </c>
      <c r="C678" s="78">
        <f t="shared" ca="1" si="170"/>
        <v>437</v>
      </c>
      <c r="D678" s="79">
        <f t="shared" ca="1" si="171"/>
        <v>281</v>
      </c>
      <c r="E678" s="81">
        <f t="shared" ca="1" si="172"/>
        <v>102093</v>
      </c>
      <c r="G678" s="88">
        <f t="shared" ca="1" si="173"/>
        <v>1292646</v>
      </c>
      <c r="H678" s="78">
        <f t="shared" ca="1" si="174"/>
        <v>831198</v>
      </c>
      <c r="I678" s="78">
        <f t="shared" ca="1" si="175"/>
        <v>461448</v>
      </c>
      <c r="J678" s="78">
        <f t="shared" ca="1" si="176"/>
        <v>102093</v>
      </c>
      <c r="K678" s="78">
        <v>175000</v>
      </c>
      <c r="L678" s="78">
        <f t="shared" ca="1" si="177"/>
        <v>184355</v>
      </c>
      <c r="M678" s="78">
        <f t="shared" ca="1" si="178"/>
        <v>62680.700000000004</v>
      </c>
      <c r="N678" s="78">
        <f t="shared" ca="1" si="179"/>
        <v>121674.29999999999</v>
      </c>
      <c r="O678" s="81">
        <f t="shared" ca="1" si="180"/>
        <v>296674.3</v>
      </c>
      <c r="Q678" s="78">
        <v>-700000</v>
      </c>
      <c r="R678" s="78">
        <f t="shared" ca="1" si="181"/>
        <v>296674.3</v>
      </c>
      <c r="S678" s="78">
        <f t="shared" ca="1" si="182"/>
        <v>296674.3</v>
      </c>
      <c r="T678" s="78">
        <f t="shared" ca="1" si="182"/>
        <v>296674.3</v>
      </c>
      <c r="U678" s="78">
        <f t="shared" ca="1" si="182"/>
        <v>296674.3</v>
      </c>
      <c r="V678" s="91">
        <f t="shared" ca="1" si="183"/>
        <v>201103.49126584607</v>
      </c>
      <c r="W678" s="47">
        <f t="shared" ca="1" si="184"/>
        <v>1</v>
      </c>
    </row>
    <row r="679" spans="1:23" x14ac:dyDescent="0.25">
      <c r="A679" s="52">
        <v>658</v>
      </c>
      <c r="B679" s="57">
        <f t="shared" ca="1" si="169"/>
        <v>2487</v>
      </c>
      <c r="C679" s="78">
        <f t="shared" ca="1" si="170"/>
        <v>424</v>
      </c>
      <c r="D679" s="79">
        <f t="shared" ca="1" si="171"/>
        <v>274</v>
      </c>
      <c r="E679" s="81">
        <f t="shared" ca="1" si="172"/>
        <v>114034</v>
      </c>
      <c r="G679" s="88">
        <f t="shared" ca="1" si="173"/>
        <v>1054488</v>
      </c>
      <c r="H679" s="78">
        <f t="shared" ca="1" si="174"/>
        <v>681438</v>
      </c>
      <c r="I679" s="78">
        <f t="shared" ca="1" si="175"/>
        <v>373050</v>
      </c>
      <c r="J679" s="78">
        <f t="shared" ca="1" si="176"/>
        <v>114034</v>
      </c>
      <c r="K679" s="78">
        <v>175000</v>
      </c>
      <c r="L679" s="78">
        <f t="shared" ca="1" si="177"/>
        <v>84016</v>
      </c>
      <c r="M679" s="78">
        <f t="shared" ca="1" si="178"/>
        <v>28565.440000000002</v>
      </c>
      <c r="N679" s="78">
        <f t="shared" ca="1" si="179"/>
        <v>55450.559999999998</v>
      </c>
      <c r="O679" s="81">
        <f t="shared" ca="1" si="180"/>
        <v>230450.56</v>
      </c>
      <c r="Q679" s="78">
        <v>-700000</v>
      </c>
      <c r="R679" s="78">
        <f t="shared" ca="1" si="181"/>
        <v>230450.56</v>
      </c>
      <c r="S679" s="78">
        <f t="shared" ca="1" si="182"/>
        <v>230450.56</v>
      </c>
      <c r="T679" s="78">
        <f t="shared" ca="1" si="182"/>
        <v>230450.56</v>
      </c>
      <c r="U679" s="78">
        <f t="shared" ca="1" si="182"/>
        <v>230450.56</v>
      </c>
      <c r="V679" s="91">
        <f t="shared" ca="1" si="183"/>
        <v>-41.142154310829937</v>
      </c>
      <c r="W679" s="47">
        <f t="shared" ca="1" si="184"/>
        <v>0</v>
      </c>
    </row>
    <row r="680" spans="1:23" x14ac:dyDescent="0.25">
      <c r="A680" s="52">
        <v>659</v>
      </c>
      <c r="B680" s="57">
        <f t="shared" ca="1" si="169"/>
        <v>2898</v>
      </c>
      <c r="C680" s="78">
        <f t="shared" ca="1" si="170"/>
        <v>458</v>
      </c>
      <c r="D680" s="79">
        <f t="shared" ca="1" si="171"/>
        <v>291</v>
      </c>
      <c r="E680" s="81">
        <f t="shared" ca="1" si="172"/>
        <v>103429</v>
      </c>
      <c r="G680" s="88">
        <f t="shared" ca="1" si="173"/>
        <v>1327284</v>
      </c>
      <c r="H680" s="78">
        <f t="shared" ca="1" si="174"/>
        <v>843318</v>
      </c>
      <c r="I680" s="78">
        <f t="shared" ca="1" si="175"/>
        <v>483966</v>
      </c>
      <c r="J680" s="78">
        <f t="shared" ca="1" si="176"/>
        <v>103429</v>
      </c>
      <c r="K680" s="78">
        <v>175000</v>
      </c>
      <c r="L680" s="78">
        <f t="shared" ca="1" si="177"/>
        <v>205537</v>
      </c>
      <c r="M680" s="78">
        <f t="shared" ca="1" si="178"/>
        <v>69882.58</v>
      </c>
      <c r="N680" s="78">
        <f t="shared" ca="1" si="179"/>
        <v>135654.41999999998</v>
      </c>
      <c r="O680" s="81">
        <f t="shared" ca="1" si="180"/>
        <v>310654.42</v>
      </c>
      <c r="Q680" s="78">
        <v>-700000</v>
      </c>
      <c r="R680" s="78">
        <f t="shared" ca="1" si="181"/>
        <v>310654.42</v>
      </c>
      <c r="S680" s="78">
        <f t="shared" ca="1" si="182"/>
        <v>310654.42</v>
      </c>
      <c r="T680" s="78">
        <f t="shared" ca="1" si="182"/>
        <v>310654.42</v>
      </c>
      <c r="U680" s="78">
        <f t="shared" ca="1" si="182"/>
        <v>310654.42</v>
      </c>
      <c r="V680" s="91">
        <f t="shared" ca="1" si="183"/>
        <v>243565.99961360497</v>
      </c>
      <c r="W680" s="47">
        <f t="shared" ca="1" si="184"/>
        <v>1</v>
      </c>
    </row>
    <row r="681" spans="1:23" x14ac:dyDescent="0.25">
      <c r="A681" s="52">
        <v>660</v>
      </c>
      <c r="B681" s="57">
        <f t="shared" ca="1" si="169"/>
        <v>2297</v>
      </c>
      <c r="C681" s="78">
        <f t="shared" ca="1" si="170"/>
        <v>441</v>
      </c>
      <c r="D681" s="79">
        <f t="shared" ca="1" si="171"/>
        <v>276</v>
      </c>
      <c r="E681" s="81">
        <f t="shared" ca="1" si="172"/>
        <v>104954</v>
      </c>
      <c r="G681" s="88">
        <f t="shared" ca="1" si="173"/>
        <v>1012977</v>
      </c>
      <c r="H681" s="78">
        <f t="shared" ca="1" si="174"/>
        <v>633972</v>
      </c>
      <c r="I681" s="78">
        <f t="shared" ca="1" si="175"/>
        <v>379005</v>
      </c>
      <c r="J681" s="78">
        <f t="shared" ca="1" si="176"/>
        <v>104954</v>
      </c>
      <c r="K681" s="78">
        <v>175000</v>
      </c>
      <c r="L681" s="78">
        <f t="shared" ca="1" si="177"/>
        <v>99051</v>
      </c>
      <c r="M681" s="78">
        <f t="shared" ca="1" si="178"/>
        <v>33677.340000000004</v>
      </c>
      <c r="N681" s="78">
        <f t="shared" ca="1" si="179"/>
        <v>65373.659999999996</v>
      </c>
      <c r="O681" s="81">
        <f t="shared" ca="1" si="180"/>
        <v>240373.66</v>
      </c>
      <c r="Q681" s="78">
        <v>-700000</v>
      </c>
      <c r="R681" s="78">
        <f t="shared" ca="1" si="181"/>
        <v>240373.66</v>
      </c>
      <c r="S681" s="78">
        <f t="shared" ca="1" si="182"/>
        <v>240373.66</v>
      </c>
      <c r="T681" s="78">
        <f t="shared" ca="1" si="182"/>
        <v>240373.66</v>
      </c>
      <c r="U681" s="78">
        <f t="shared" ca="1" si="182"/>
        <v>240373.66</v>
      </c>
      <c r="V681" s="91">
        <f t="shared" ca="1" si="183"/>
        <v>30098.779147197725</v>
      </c>
      <c r="W681" s="47">
        <f t="shared" ca="1" si="184"/>
        <v>1</v>
      </c>
    </row>
    <row r="682" spans="1:23" x14ac:dyDescent="0.25">
      <c r="A682" s="52">
        <v>661</v>
      </c>
      <c r="B682" s="57">
        <f t="shared" ca="1" si="169"/>
        <v>2714</v>
      </c>
      <c r="C682" s="78">
        <f t="shared" ca="1" si="170"/>
        <v>430</v>
      </c>
      <c r="D682" s="79">
        <f t="shared" ca="1" si="171"/>
        <v>288</v>
      </c>
      <c r="E682" s="81">
        <f t="shared" ca="1" si="172"/>
        <v>112492</v>
      </c>
      <c r="G682" s="88">
        <f t="shared" ca="1" si="173"/>
        <v>1167020</v>
      </c>
      <c r="H682" s="78">
        <f t="shared" ca="1" si="174"/>
        <v>781632</v>
      </c>
      <c r="I682" s="78">
        <f t="shared" ca="1" si="175"/>
        <v>385388</v>
      </c>
      <c r="J682" s="78">
        <f t="shared" ca="1" si="176"/>
        <v>112492</v>
      </c>
      <c r="K682" s="78">
        <v>175000</v>
      </c>
      <c r="L682" s="78">
        <f t="shared" ca="1" si="177"/>
        <v>97896</v>
      </c>
      <c r="M682" s="78">
        <f t="shared" ca="1" si="178"/>
        <v>33284.639999999999</v>
      </c>
      <c r="N682" s="78">
        <f t="shared" ca="1" si="179"/>
        <v>64611.360000000001</v>
      </c>
      <c r="O682" s="81">
        <f t="shared" ca="1" si="180"/>
        <v>239611.36</v>
      </c>
      <c r="Q682" s="78">
        <v>-700000</v>
      </c>
      <c r="R682" s="78">
        <f t="shared" ca="1" si="181"/>
        <v>239611.36</v>
      </c>
      <c r="S682" s="78">
        <f t="shared" ca="1" si="182"/>
        <v>239611.36</v>
      </c>
      <c r="T682" s="78">
        <f t="shared" ca="1" si="182"/>
        <v>239611.36</v>
      </c>
      <c r="U682" s="78">
        <f t="shared" ca="1" si="182"/>
        <v>239611.36</v>
      </c>
      <c r="V682" s="91">
        <f t="shared" ca="1" si="183"/>
        <v>27783.407740264316</v>
      </c>
      <c r="W682" s="47">
        <f t="shared" ca="1" si="184"/>
        <v>1</v>
      </c>
    </row>
    <row r="683" spans="1:23" x14ac:dyDescent="0.25">
      <c r="A683" s="52">
        <v>662</v>
      </c>
      <c r="B683" s="57">
        <f t="shared" ca="1" si="169"/>
        <v>2303</v>
      </c>
      <c r="C683" s="78">
        <f t="shared" ca="1" si="170"/>
        <v>458</v>
      </c>
      <c r="D683" s="79">
        <f t="shared" ca="1" si="171"/>
        <v>297</v>
      </c>
      <c r="E683" s="81">
        <f t="shared" ca="1" si="172"/>
        <v>106819</v>
      </c>
      <c r="G683" s="88">
        <f t="shared" ca="1" si="173"/>
        <v>1054774</v>
      </c>
      <c r="H683" s="78">
        <f t="shared" ca="1" si="174"/>
        <v>683991</v>
      </c>
      <c r="I683" s="78">
        <f t="shared" ca="1" si="175"/>
        <v>370783</v>
      </c>
      <c r="J683" s="78">
        <f t="shared" ca="1" si="176"/>
        <v>106819</v>
      </c>
      <c r="K683" s="78">
        <v>175000</v>
      </c>
      <c r="L683" s="78">
        <f t="shared" ca="1" si="177"/>
        <v>88964</v>
      </c>
      <c r="M683" s="78">
        <f t="shared" ca="1" si="178"/>
        <v>30247.760000000002</v>
      </c>
      <c r="N683" s="78">
        <f t="shared" ca="1" si="179"/>
        <v>58716.24</v>
      </c>
      <c r="O683" s="81">
        <f t="shared" ca="1" si="180"/>
        <v>233716.24</v>
      </c>
      <c r="Q683" s="78">
        <v>-700000</v>
      </c>
      <c r="R683" s="78">
        <f t="shared" ca="1" si="181"/>
        <v>233716.24</v>
      </c>
      <c r="S683" s="78">
        <f t="shared" ca="1" si="182"/>
        <v>233716.24</v>
      </c>
      <c r="T683" s="78">
        <f t="shared" ca="1" si="182"/>
        <v>233716.24</v>
      </c>
      <c r="U683" s="78">
        <f t="shared" ca="1" si="182"/>
        <v>233716.24</v>
      </c>
      <c r="V683" s="91">
        <f t="shared" ca="1" si="183"/>
        <v>9877.8688599800225</v>
      </c>
      <c r="W683" s="47">
        <f t="shared" ca="1" si="184"/>
        <v>1</v>
      </c>
    </row>
    <row r="684" spans="1:23" x14ac:dyDescent="0.25">
      <c r="A684" s="52">
        <v>663</v>
      </c>
      <c r="B684" s="57">
        <f t="shared" ca="1" si="169"/>
        <v>2334</v>
      </c>
      <c r="C684" s="78">
        <f t="shared" ca="1" si="170"/>
        <v>458</v>
      </c>
      <c r="D684" s="79">
        <f t="shared" ca="1" si="171"/>
        <v>279</v>
      </c>
      <c r="E684" s="81">
        <f t="shared" ca="1" si="172"/>
        <v>113220</v>
      </c>
      <c r="G684" s="88">
        <f t="shared" ca="1" si="173"/>
        <v>1068972</v>
      </c>
      <c r="H684" s="78">
        <f t="shared" ca="1" si="174"/>
        <v>651186</v>
      </c>
      <c r="I684" s="78">
        <f t="shared" ca="1" si="175"/>
        <v>417786</v>
      </c>
      <c r="J684" s="78">
        <f t="shared" ca="1" si="176"/>
        <v>113220</v>
      </c>
      <c r="K684" s="78">
        <v>175000</v>
      </c>
      <c r="L684" s="78">
        <f t="shared" ca="1" si="177"/>
        <v>129566</v>
      </c>
      <c r="M684" s="78">
        <f t="shared" ca="1" si="178"/>
        <v>44052.44</v>
      </c>
      <c r="N684" s="78">
        <f t="shared" ca="1" si="179"/>
        <v>85513.56</v>
      </c>
      <c r="O684" s="81">
        <f t="shared" ca="1" si="180"/>
        <v>260513.56</v>
      </c>
      <c r="Q684" s="78">
        <v>-700000</v>
      </c>
      <c r="R684" s="78">
        <f t="shared" ca="1" si="181"/>
        <v>260513.56</v>
      </c>
      <c r="S684" s="78">
        <f t="shared" ca="1" si="182"/>
        <v>260513.56</v>
      </c>
      <c r="T684" s="78">
        <f t="shared" ca="1" si="182"/>
        <v>260513.56</v>
      </c>
      <c r="U684" s="78">
        <f t="shared" ca="1" si="182"/>
        <v>260513.56</v>
      </c>
      <c r="V684" s="91">
        <f t="shared" ca="1" si="183"/>
        <v>91270.691253318801</v>
      </c>
      <c r="W684" s="47">
        <f t="shared" ca="1" si="184"/>
        <v>1</v>
      </c>
    </row>
    <row r="685" spans="1:23" x14ac:dyDescent="0.25">
      <c r="A685" s="52">
        <v>664</v>
      </c>
      <c r="B685" s="57">
        <f t="shared" ca="1" si="169"/>
        <v>2445</v>
      </c>
      <c r="C685" s="78">
        <f t="shared" ca="1" si="170"/>
        <v>458</v>
      </c>
      <c r="D685" s="79">
        <f t="shared" ca="1" si="171"/>
        <v>297</v>
      </c>
      <c r="E685" s="81">
        <f t="shared" ca="1" si="172"/>
        <v>94756</v>
      </c>
      <c r="G685" s="88">
        <f t="shared" ca="1" si="173"/>
        <v>1119810</v>
      </c>
      <c r="H685" s="78">
        <f t="shared" ca="1" si="174"/>
        <v>726165</v>
      </c>
      <c r="I685" s="78">
        <f t="shared" ca="1" si="175"/>
        <v>393645</v>
      </c>
      <c r="J685" s="78">
        <f t="shared" ca="1" si="176"/>
        <v>94756</v>
      </c>
      <c r="K685" s="78">
        <v>175000</v>
      </c>
      <c r="L685" s="78">
        <f t="shared" ca="1" si="177"/>
        <v>123889</v>
      </c>
      <c r="M685" s="78">
        <f t="shared" ca="1" si="178"/>
        <v>42122.26</v>
      </c>
      <c r="N685" s="78">
        <f t="shared" ca="1" si="179"/>
        <v>81766.739999999991</v>
      </c>
      <c r="O685" s="81">
        <f t="shared" ca="1" si="180"/>
        <v>256766.74</v>
      </c>
      <c r="Q685" s="78">
        <v>-700000</v>
      </c>
      <c r="R685" s="78">
        <f t="shared" ca="1" si="181"/>
        <v>256766.74</v>
      </c>
      <c r="S685" s="78">
        <f t="shared" ca="1" si="182"/>
        <v>256766.74</v>
      </c>
      <c r="T685" s="78">
        <f t="shared" ca="1" si="182"/>
        <v>256766.74</v>
      </c>
      <c r="U685" s="78">
        <f t="shared" ca="1" si="182"/>
        <v>256766.74</v>
      </c>
      <c r="V685" s="91">
        <f t="shared" ca="1" si="183"/>
        <v>79890.289974391926</v>
      </c>
      <c r="W685" s="47">
        <f t="shared" ca="1" si="184"/>
        <v>1</v>
      </c>
    </row>
    <row r="686" spans="1:23" x14ac:dyDescent="0.25">
      <c r="A686" s="52">
        <v>665</v>
      </c>
      <c r="B686" s="57">
        <f t="shared" ca="1" si="169"/>
        <v>2492</v>
      </c>
      <c r="C686" s="78">
        <f t="shared" ca="1" si="170"/>
        <v>438</v>
      </c>
      <c r="D686" s="79">
        <f t="shared" ca="1" si="171"/>
        <v>294</v>
      </c>
      <c r="E686" s="81">
        <f t="shared" ca="1" si="172"/>
        <v>98848</v>
      </c>
      <c r="G686" s="88">
        <f t="shared" ca="1" si="173"/>
        <v>1091496</v>
      </c>
      <c r="H686" s="78">
        <f t="shared" ca="1" si="174"/>
        <v>732648</v>
      </c>
      <c r="I686" s="78">
        <f t="shared" ca="1" si="175"/>
        <v>358848</v>
      </c>
      <c r="J686" s="78">
        <f t="shared" ca="1" si="176"/>
        <v>98848</v>
      </c>
      <c r="K686" s="78">
        <v>175000</v>
      </c>
      <c r="L686" s="78">
        <f t="shared" ca="1" si="177"/>
        <v>85000</v>
      </c>
      <c r="M686" s="78">
        <f t="shared" ca="1" si="178"/>
        <v>28900.000000000004</v>
      </c>
      <c r="N686" s="78">
        <f t="shared" ca="1" si="179"/>
        <v>56100</v>
      </c>
      <c r="O686" s="81">
        <f t="shared" ca="1" si="180"/>
        <v>231100</v>
      </c>
      <c r="Q686" s="78">
        <v>-700000</v>
      </c>
      <c r="R686" s="78">
        <f t="shared" ca="1" si="181"/>
        <v>231100</v>
      </c>
      <c r="S686" s="78">
        <f t="shared" ca="1" si="182"/>
        <v>231100</v>
      </c>
      <c r="T686" s="78">
        <f t="shared" ca="1" si="182"/>
        <v>231100</v>
      </c>
      <c r="U686" s="78">
        <f t="shared" ca="1" si="182"/>
        <v>231100</v>
      </c>
      <c r="V686" s="91">
        <f t="shared" ca="1" si="183"/>
        <v>1931.4340053622145</v>
      </c>
      <c r="W686" s="47">
        <f t="shared" ca="1" si="184"/>
        <v>1</v>
      </c>
    </row>
    <row r="687" spans="1:23" x14ac:dyDescent="0.25">
      <c r="A687" s="52">
        <v>666</v>
      </c>
      <c r="B687" s="57">
        <f t="shared" ca="1" si="169"/>
        <v>2760</v>
      </c>
      <c r="C687" s="78">
        <f t="shared" ca="1" si="170"/>
        <v>431</v>
      </c>
      <c r="D687" s="79">
        <f t="shared" ca="1" si="171"/>
        <v>296</v>
      </c>
      <c r="E687" s="81">
        <f t="shared" ca="1" si="172"/>
        <v>109026</v>
      </c>
      <c r="G687" s="88">
        <f t="shared" ca="1" si="173"/>
        <v>1189560</v>
      </c>
      <c r="H687" s="78">
        <f t="shared" ca="1" si="174"/>
        <v>816960</v>
      </c>
      <c r="I687" s="78">
        <f t="shared" ca="1" si="175"/>
        <v>372600</v>
      </c>
      <c r="J687" s="78">
        <f t="shared" ca="1" si="176"/>
        <v>109026</v>
      </c>
      <c r="K687" s="78">
        <v>175000</v>
      </c>
      <c r="L687" s="78">
        <f t="shared" ca="1" si="177"/>
        <v>88574</v>
      </c>
      <c r="M687" s="78">
        <f t="shared" ca="1" si="178"/>
        <v>30115.160000000003</v>
      </c>
      <c r="N687" s="78">
        <f t="shared" ca="1" si="179"/>
        <v>58458.84</v>
      </c>
      <c r="O687" s="81">
        <f t="shared" ca="1" si="180"/>
        <v>233458.84</v>
      </c>
      <c r="Q687" s="78">
        <v>-700000</v>
      </c>
      <c r="R687" s="78">
        <f t="shared" ca="1" si="181"/>
        <v>233458.84</v>
      </c>
      <c r="S687" s="78">
        <f t="shared" ca="1" si="182"/>
        <v>233458.84</v>
      </c>
      <c r="T687" s="78">
        <f t="shared" ca="1" si="182"/>
        <v>233458.84</v>
      </c>
      <c r="U687" s="78">
        <f t="shared" ca="1" si="182"/>
        <v>233458.84</v>
      </c>
      <c r="V687" s="91">
        <f t="shared" ca="1" si="183"/>
        <v>9096.0551381583791</v>
      </c>
      <c r="W687" s="47">
        <f t="shared" ca="1" si="184"/>
        <v>1</v>
      </c>
    </row>
    <row r="688" spans="1:23" x14ac:dyDescent="0.25">
      <c r="A688" s="52">
        <v>667</v>
      </c>
      <c r="B688" s="57">
        <f t="shared" ca="1" si="169"/>
        <v>2577</v>
      </c>
      <c r="C688" s="78">
        <f t="shared" ca="1" si="170"/>
        <v>410</v>
      </c>
      <c r="D688" s="79">
        <f t="shared" ca="1" si="171"/>
        <v>287</v>
      </c>
      <c r="E688" s="81">
        <f t="shared" ca="1" si="172"/>
        <v>112111</v>
      </c>
      <c r="G688" s="88">
        <f t="shared" ca="1" si="173"/>
        <v>1056570</v>
      </c>
      <c r="H688" s="78">
        <f t="shared" ca="1" si="174"/>
        <v>739599</v>
      </c>
      <c r="I688" s="78">
        <f t="shared" ca="1" si="175"/>
        <v>316971</v>
      </c>
      <c r="J688" s="78">
        <f t="shared" ca="1" si="176"/>
        <v>112111</v>
      </c>
      <c r="K688" s="78">
        <v>175000</v>
      </c>
      <c r="L688" s="78">
        <f t="shared" ca="1" si="177"/>
        <v>29860</v>
      </c>
      <c r="M688" s="78">
        <f t="shared" ca="1" si="178"/>
        <v>10152.400000000001</v>
      </c>
      <c r="N688" s="78">
        <f t="shared" ca="1" si="179"/>
        <v>19707.599999999999</v>
      </c>
      <c r="O688" s="81">
        <f t="shared" ca="1" si="180"/>
        <v>194707.6</v>
      </c>
      <c r="Q688" s="78">
        <v>-700000</v>
      </c>
      <c r="R688" s="78">
        <f t="shared" ca="1" si="181"/>
        <v>194707.6</v>
      </c>
      <c r="S688" s="78">
        <f t="shared" ca="1" si="182"/>
        <v>194707.6</v>
      </c>
      <c r="T688" s="78">
        <f t="shared" ca="1" si="182"/>
        <v>194707.6</v>
      </c>
      <c r="U688" s="78">
        <f t="shared" ca="1" si="182"/>
        <v>194707.6</v>
      </c>
      <c r="V688" s="91">
        <f t="shared" ca="1" si="183"/>
        <v>-108604.99835680448</v>
      </c>
      <c r="W688" s="47">
        <f t="shared" ca="1" si="184"/>
        <v>0</v>
      </c>
    </row>
    <row r="689" spans="1:23" x14ac:dyDescent="0.25">
      <c r="A689" s="52">
        <v>668</v>
      </c>
      <c r="B689" s="57">
        <f t="shared" ca="1" si="169"/>
        <v>2790</v>
      </c>
      <c r="C689" s="78">
        <f t="shared" ca="1" si="170"/>
        <v>411</v>
      </c>
      <c r="D689" s="79">
        <f t="shared" ca="1" si="171"/>
        <v>288</v>
      </c>
      <c r="E689" s="81">
        <f t="shared" ca="1" si="172"/>
        <v>114836</v>
      </c>
      <c r="G689" s="88">
        <f t="shared" ca="1" si="173"/>
        <v>1146690</v>
      </c>
      <c r="H689" s="78">
        <f t="shared" ca="1" si="174"/>
        <v>803520</v>
      </c>
      <c r="I689" s="78">
        <f t="shared" ca="1" si="175"/>
        <v>343170</v>
      </c>
      <c r="J689" s="78">
        <f t="shared" ca="1" si="176"/>
        <v>114836</v>
      </c>
      <c r="K689" s="78">
        <v>175000</v>
      </c>
      <c r="L689" s="78">
        <f t="shared" ca="1" si="177"/>
        <v>53334</v>
      </c>
      <c r="M689" s="78">
        <f t="shared" ca="1" si="178"/>
        <v>18133.560000000001</v>
      </c>
      <c r="N689" s="78">
        <f t="shared" ca="1" si="179"/>
        <v>35200.44</v>
      </c>
      <c r="O689" s="81">
        <f t="shared" ca="1" si="180"/>
        <v>210200.44</v>
      </c>
      <c r="Q689" s="78">
        <v>-700000</v>
      </c>
      <c r="R689" s="78">
        <f t="shared" ca="1" si="181"/>
        <v>210200.44</v>
      </c>
      <c r="S689" s="78">
        <f t="shared" ca="1" si="182"/>
        <v>210200.44</v>
      </c>
      <c r="T689" s="78">
        <f t="shared" ca="1" si="182"/>
        <v>210200.44</v>
      </c>
      <c r="U689" s="78">
        <f t="shared" ca="1" si="182"/>
        <v>210200.44</v>
      </c>
      <c r="V689" s="91">
        <f t="shared" ca="1" si="183"/>
        <v>-61547.830905417097</v>
      </c>
      <c r="W689" s="47">
        <f t="shared" ca="1" si="184"/>
        <v>0</v>
      </c>
    </row>
    <row r="690" spans="1:23" x14ac:dyDescent="0.25">
      <c r="A690" s="52">
        <v>669</v>
      </c>
      <c r="B690" s="57">
        <f t="shared" ca="1" si="169"/>
        <v>2707</v>
      </c>
      <c r="C690" s="78">
        <f t="shared" ca="1" si="170"/>
        <v>464</v>
      </c>
      <c r="D690" s="79">
        <f t="shared" ca="1" si="171"/>
        <v>277</v>
      </c>
      <c r="E690" s="81">
        <f t="shared" ca="1" si="172"/>
        <v>96671</v>
      </c>
      <c r="G690" s="88">
        <f t="shared" ca="1" si="173"/>
        <v>1256048</v>
      </c>
      <c r="H690" s="78">
        <f t="shared" ca="1" si="174"/>
        <v>749839</v>
      </c>
      <c r="I690" s="78">
        <f t="shared" ca="1" si="175"/>
        <v>506209</v>
      </c>
      <c r="J690" s="78">
        <f t="shared" ca="1" si="176"/>
        <v>96671</v>
      </c>
      <c r="K690" s="78">
        <v>175000</v>
      </c>
      <c r="L690" s="78">
        <f t="shared" ca="1" si="177"/>
        <v>234538</v>
      </c>
      <c r="M690" s="78">
        <f t="shared" ca="1" si="178"/>
        <v>79742.920000000013</v>
      </c>
      <c r="N690" s="78">
        <f t="shared" ca="1" si="179"/>
        <v>154795.07999999999</v>
      </c>
      <c r="O690" s="81">
        <f t="shared" ca="1" si="180"/>
        <v>329795.07999999996</v>
      </c>
      <c r="Q690" s="78">
        <v>-700000</v>
      </c>
      <c r="R690" s="78">
        <f t="shared" ca="1" si="181"/>
        <v>329795.07999999996</v>
      </c>
      <c r="S690" s="78">
        <f t="shared" ca="1" si="182"/>
        <v>329795.07999999996</v>
      </c>
      <c r="T690" s="78">
        <f t="shared" ca="1" si="182"/>
        <v>329795.07999999996</v>
      </c>
      <c r="U690" s="78">
        <f t="shared" ca="1" si="182"/>
        <v>329795.07999999996</v>
      </c>
      <c r="V690" s="91">
        <f t="shared" ca="1" si="183"/>
        <v>301702.87075860309</v>
      </c>
      <c r="W690" s="47">
        <f t="shared" ca="1" si="184"/>
        <v>1</v>
      </c>
    </row>
    <row r="691" spans="1:23" x14ac:dyDescent="0.25">
      <c r="A691" s="52">
        <v>670</v>
      </c>
      <c r="B691" s="57">
        <f t="shared" ca="1" si="169"/>
        <v>3141</v>
      </c>
      <c r="C691" s="78">
        <f t="shared" ca="1" si="170"/>
        <v>432</v>
      </c>
      <c r="D691" s="79">
        <f t="shared" ca="1" si="171"/>
        <v>282</v>
      </c>
      <c r="E691" s="81">
        <f t="shared" ca="1" si="172"/>
        <v>116099</v>
      </c>
      <c r="G691" s="88">
        <f t="shared" ca="1" si="173"/>
        <v>1356912</v>
      </c>
      <c r="H691" s="78">
        <f t="shared" ca="1" si="174"/>
        <v>885762</v>
      </c>
      <c r="I691" s="78">
        <f t="shared" ca="1" si="175"/>
        <v>471150</v>
      </c>
      <c r="J691" s="78">
        <f t="shared" ca="1" si="176"/>
        <v>116099</v>
      </c>
      <c r="K691" s="78">
        <v>175000</v>
      </c>
      <c r="L691" s="78">
        <f t="shared" ca="1" si="177"/>
        <v>180051</v>
      </c>
      <c r="M691" s="78">
        <f t="shared" ca="1" si="178"/>
        <v>61217.340000000004</v>
      </c>
      <c r="N691" s="78">
        <f t="shared" ca="1" si="179"/>
        <v>118833.66</v>
      </c>
      <c r="O691" s="81">
        <f t="shared" ca="1" si="180"/>
        <v>293833.66000000003</v>
      </c>
      <c r="Q691" s="78">
        <v>-700000</v>
      </c>
      <c r="R691" s="78">
        <f t="shared" ca="1" si="181"/>
        <v>293833.66000000003</v>
      </c>
      <c r="S691" s="78">
        <f t="shared" ca="1" si="182"/>
        <v>293833.66000000003</v>
      </c>
      <c r="T691" s="78">
        <f t="shared" ca="1" si="182"/>
        <v>293833.66000000003</v>
      </c>
      <c r="U691" s="78">
        <f t="shared" ca="1" si="182"/>
        <v>293833.66000000003</v>
      </c>
      <c r="V691" s="91">
        <f t="shared" ca="1" si="183"/>
        <v>192475.47521784529</v>
      </c>
      <c r="W691" s="47">
        <f t="shared" ca="1" si="184"/>
        <v>1</v>
      </c>
    </row>
    <row r="692" spans="1:23" x14ac:dyDescent="0.25">
      <c r="A692" s="52">
        <v>671</v>
      </c>
      <c r="B692" s="57">
        <f t="shared" ca="1" si="169"/>
        <v>2339</v>
      </c>
      <c r="C692" s="78">
        <f t="shared" ca="1" si="170"/>
        <v>438</v>
      </c>
      <c r="D692" s="79">
        <f t="shared" ca="1" si="171"/>
        <v>296</v>
      </c>
      <c r="E692" s="81">
        <f t="shared" ca="1" si="172"/>
        <v>119240</v>
      </c>
      <c r="G692" s="88">
        <f t="shared" ca="1" si="173"/>
        <v>1024482</v>
      </c>
      <c r="H692" s="78">
        <f t="shared" ca="1" si="174"/>
        <v>692344</v>
      </c>
      <c r="I692" s="78">
        <f t="shared" ca="1" si="175"/>
        <v>332138</v>
      </c>
      <c r="J692" s="78">
        <f t="shared" ca="1" si="176"/>
        <v>119240</v>
      </c>
      <c r="K692" s="78">
        <v>175000</v>
      </c>
      <c r="L692" s="78">
        <f t="shared" ca="1" si="177"/>
        <v>37898</v>
      </c>
      <c r="M692" s="78">
        <f t="shared" ca="1" si="178"/>
        <v>12885.320000000002</v>
      </c>
      <c r="N692" s="78">
        <f t="shared" ca="1" si="179"/>
        <v>25012.68</v>
      </c>
      <c r="O692" s="81">
        <f t="shared" ca="1" si="180"/>
        <v>200012.68</v>
      </c>
      <c r="Q692" s="78">
        <v>-700000</v>
      </c>
      <c r="R692" s="78">
        <f t="shared" ca="1" si="181"/>
        <v>200012.68</v>
      </c>
      <c r="S692" s="78">
        <f t="shared" ca="1" si="182"/>
        <v>200012.68</v>
      </c>
      <c r="T692" s="78">
        <f t="shared" ca="1" si="182"/>
        <v>200012.68</v>
      </c>
      <c r="U692" s="78">
        <f t="shared" ca="1" si="182"/>
        <v>200012.68</v>
      </c>
      <c r="V692" s="91">
        <f t="shared" ca="1" si="183"/>
        <v>-92491.617085003876</v>
      </c>
      <c r="W692" s="47">
        <f t="shared" ca="1" si="184"/>
        <v>0</v>
      </c>
    </row>
    <row r="693" spans="1:23" x14ac:dyDescent="0.25">
      <c r="A693" s="52">
        <v>672</v>
      </c>
      <c r="B693" s="57">
        <f t="shared" ca="1" si="169"/>
        <v>2686</v>
      </c>
      <c r="C693" s="78">
        <f t="shared" ca="1" si="170"/>
        <v>469</v>
      </c>
      <c r="D693" s="79">
        <f t="shared" ca="1" si="171"/>
        <v>292</v>
      </c>
      <c r="E693" s="81">
        <f t="shared" ca="1" si="172"/>
        <v>110238</v>
      </c>
      <c r="G693" s="88">
        <f t="shared" ca="1" si="173"/>
        <v>1259734</v>
      </c>
      <c r="H693" s="78">
        <f t="shared" ca="1" si="174"/>
        <v>784312</v>
      </c>
      <c r="I693" s="78">
        <f t="shared" ca="1" si="175"/>
        <v>475422</v>
      </c>
      <c r="J693" s="78">
        <f t="shared" ca="1" si="176"/>
        <v>110238</v>
      </c>
      <c r="K693" s="78">
        <v>175000</v>
      </c>
      <c r="L693" s="78">
        <f t="shared" ca="1" si="177"/>
        <v>190184</v>
      </c>
      <c r="M693" s="78">
        <f t="shared" ca="1" si="178"/>
        <v>64662.560000000005</v>
      </c>
      <c r="N693" s="78">
        <f t="shared" ca="1" si="179"/>
        <v>125521.44</v>
      </c>
      <c r="O693" s="81">
        <f t="shared" ca="1" si="180"/>
        <v>300521.44</v>
      </c>
      <c r="Q693" s="78">
        <v>-700000</v>
      </c>
      <c r="R693" s="78">
        <f t="shared" ca="1" si="181"/>
        <v>300521.44</v>
      </c>
      <c r="S693" s="78">
        <f t="shared" ca="1" si="182"/>
        <v>300521.44</v>
      </c>
      <c r="T693" s="78">
        <f t="shared" ca="1" si="182"/>
        <v>300521.44</v>
      </c>
      <c r="U693" s="78">
        <f t="shared" ca="1" si="182"/>
        <v>300521.44</v>
      </c>
      <c r="V693" s="91">
        <f t="shared" ca="1" si="183"/>
        <v>212788.59943122638</v>
      </c>
      <c r="W693" s="47">
        <f t="shared" ca="1" si="184"/>
        <v>1</v>
      </c>
    </row>
    <row r="694" spans="1:23" x14ac:dyDescent="0.25">
      <c r="A694" s="52">
        <v>673</v>
      </c>
      <c r="B694" s="57">
        <f t="shared" ca="1" si="169"/>
        <v>2845</v>
      </c>
      <c r="C694" s="78">
        <f t="shared" ca="1" si="170"/>
        <v>435</v>
      </c>
      <c r="D694" s="79">
        <f t="shared" ca="1" si="171"/>
        <v>285</v>
      </c>
      <c r="E694" s="81">
        <f t="shared" ca="1" si="172"/>
        <v>96755</v>
      </c>
      <c r="G694" s="88">
        <f t="shared" ca="1" si="173"/>
        <v>1237575</v>
      </c>
      <c r="H694" s="78">
        <f t="shared" ca="1" si="174"/>
        <v>810825</v>
      </c>
      <c r="I694" s="78">
        <f t="shared" ca="1" si="175"/>
        <v>426750</v>
      </c>
      <c r="J694" s="78">
        <f t="shared" ca="1" si="176"/>
        <v>96755</v>
      </c>
      <c r="K694" s="78">
        <v>175000</v>
      </c>
      <c r="L694" s="78">
        <f t="shared" ca="1" si="177"/>
        <v>154995</v>
      </c>
      <c r="M694" s="78">
        <f t="shared" ca="1" si="178"/>
        <v>52698.3</v>
      </c>
      <c r="N694" s="78">
        <f t="shared" ca="1" si="179"/>
        <v>102296.7</v>
      </c>
      <c r="O694" s="81">
        <f t="shared" ca="1" si="180"/>
        <v>277296.7</v>
      </c>
      <c r="Q694" s="78">
        <v>-700000</v>
      </c>
      <c r="R694" s="78">
        <f t="shared" ca="1" si="181"/>
        <v>277296.7</v>
      </c>
      <c r="S694" s="78">
        <f t="shared" ca="1" si="182"/>
        <v>277296.7</v>
      </c>
      <c r="T694" s="78">
        <f t="shared" ca="1" si="182"/>
        <v>277296.7</v>
      </c>
      <c r="U694" s="78">
        <f t="shared" ca="1" si="182"/>
        <v>277296.7</v>
      </c>
      <c r="V694" s="91">
        <f t="shared" ca="1" si="183"/>
        <v>142246.95056665828</v>
      </c>
      <c r="W694" s="47">
        <f t="shared" ca="1" si="184"/>
        <v>1</v>
      </c>
    </row>
    <row r="695" spans="1:23" x14ac:dyDescent="0.25">
      <c r="A695" s="52">
        <v>674</v>
      </c>
      <c r="B695" s="57">
        <f t="shared" ca="1" si="169"/>
        <v>2547</v>
      </c>
      <c r="C695" s="78">
        <f t="shared" ca="1" si="170"/>
        <v>451</v>
      </c>
      <c r="D695" s="79">
        <f t="shared" ca="1" si="171"/>
        <v>282</v>
      </c>
      <c r="E695" s="81">
        <f t="shared" ca="1" si="172"/>
        <v>113504</v>
      </c>
      <c r="G695" s="88">
        <f t="shared" ca="1" si="173"/>
        <v>1148697</v>
      </c>
      <c r="H695" s="78">
        <f t="shared" ca="1" si="174"/>
        <v>718254</v>
      </c>
      <c r="I695" s="78">
        <f t="shared" ca="1" si="175"/>
        <v>430443</v>
      </c>
      <c r="J695" s="78">
        <f t="shared" ca="1" si="176"/>
        <v>113504</v>
      </c>
      <c r="K695" s="78">
        <v>175000</v>
      </c>
      <c r="L695" s="78">
        <f t="shared" ca="1" si="177"/>
        <v>141939</v>
      </c>
      <c r="M695" s="78">
        <f t="shared" ca="1" si="178"/>
        <v>48259.26</v>
      </c>
      <c r="N695" s="78">
        <f t="shared" ca="1" si="179"/>
        <v>93679.739999999991</v>
      </c>
      <c r="O695" s="81">
        <f t="shared" ca="1" si="180"/>
        <v>268679.74</v>
      </c>
      <c r="Q695" s="78">
        <v>-700000</v>
      </c>
      <c r="R695" s="78">
        <f t="shared" ca="1" si="181"/>
        <v>268679.74</v>
      </c>
      <c r="S695" s="78">
        <f t="shared" ca="1" si="182"/>
        <v>268679.74</v>
      </c>
      <c r="T695" s="78">
        <f t="shared" ca="1" si="182"/>
        <v>268679.74</v>
      </c>
      <c r="U695" s="78">
        <f t="shared" ca="1" si="182"/>
        <v>268679.74</v>
      </c>
      <c r="V695" s="91">
        <f t="shared" ca="1" si="183"/>
        <v>116074.2327407524</v>
      </c>
      <c r="W695" s="47">
        <f t="shared" ca="1" si="184"/>
        <v>1</v>
      </c>
    </row>
    <row r="696" spans="1:23" x14ac:dyDescent="0.25">
      <c r="A696" s="52">
        <v>675</v>
      </c>
      <c r="B696" s="57">
        <f t="shared" ca="1" si="169"/>
        <v>2417</v>
      </c>
      <c r="C696" s="78">
        <f t="shared" ca="1" si="170"/>
        <v>430</v>
      </c>
      <c r="D696" s="79">
        <f t="shared" ca="1" si="171"/>
        <v>295</v>
      </c>
      <c r="E696" s="81">
        <f t="shared" ca="1" si="172"/>
        <v>105448</v>
      </c>
      <c r="G696" s="88">
        <f t="shared" ca="1" si="173"/>
        <v>1039310</v>
      </c>
      <c r="H696" s="78">
        <f t="shared" ca="1" si="174"/>
        <v>713015</v>
      </c>
      <c r="I696" s="78">
        <f t="shared" ca="1" si="175"/>
        <v>326295</v>
      </c>
      <c r="J696" s="78">
        <f t="shared" ca="1" si="176"/>
        <v>105448</v>
      </c>
      <c r="K696" s="78">
        <v>175000</v>
      </c>
      <c r="L696" s="78">
        <f t="shared" ca="1" si="177"/>
        <v>45847</v>
      </c>
      <c r="M696" s="78">
        <f t="shared" ca="1" si="178"/>
        <v>15587.980000000001</v>
      </c>
      <c r="N696" s="78">
        <f t="shared" ca="1" si="179"/>
        <v>30259.019999999997</v>
      </c>
      <c r="O696" s="81">
        <f t="shared" ca="1" si="180"/>
        <v>205259.02</v>
      </c>
      <c r="Q696" s="78">
        <v>-700000</v>
      </c>
      <c r="R696" s="78">
        <f t="shared" ca="1" si="181"/>
        <v>205259.02</v>
      </c>
      <c r="S696" s="78">
        <f t="shared" ca="1" si="182"/>
        <v>205259.02</v>
      </c>
      <c r="T696" s="78">
        <f t="shared" ca="1" si="182"/>
        <v>205259.02</v>
      </c>
      <c r="U696" s="78">
        <f t="shared" ca="1" si="182"/>
        <v>205259.02</v>
      </c>
      <c r="V696" s="91">
        <f t="shared" ca="1" si="183"/>
        <v>-76556.649713823805</v>
      </c>
      <c r="W696" s="47">
        <f t="shared" ca="1" si="184"/>
        <v>0</v>
      </c>
    </row>
    <row r="697" spans="1:23" x14ac:dyDescent="0.25">
      <c r="A697" s="52">
        <v>676</v>
      </c>
      <c r="B697" s="57">
        <f t="shared" ca="1" si="169"/>
        <v>3195</v>
      </c>
      <c r="C697" s="78">
        <f t="shared" ca="1" si="170"/>
        <v>466</v>
      </c>
      <c r="D697" s="79">
        <f t="shared" ca="1" si="171"/>
        <v>283</v>
      </c>
      <c r="E697" s="81">
        <f t="shared" ca="1" si="172"/>
        <v>111157</v>
      </c>
      <c r="G697" s="88">
        <f t="shared" ca="1" si="173"/>
        <v>1488870</v>
      </c>
      <c r="H697" s="78">
        <f t="shared" ca="1" si="174"/>
        <v>904185</v>
      </c>
      <c r="I697" s="78">
        <f t="shared" ca="1" si="175"/>
        <v>584685</v>
      </c>
      <c r="J697" s="78">
        <f t="shared" ca="1" si="176"/>
        <v>111157</v>
      </c>
      <c r="K697" s="78">
        <v>175000</v>
      </c>
      <c r="L697" s="78">
        <f t="shared" ca="1" si="177"/>
        <v>298528</v>
      </c>
      <c r="M697" s="78">
        <f t="shared" ca="1" si="178"/>
        <v>101499.52</v>
      </c>
      <c r="N697" s="78">
        <f t="shared" ca="1" si="179"/>
        <v>197028.47999999998</v>
      </c>
      <c r="O697" s="81">
        <f t="shared" ca="1" si="180"/>
        <v>372028.48</v>
      </c>
      <c r="Q697" s="78">
        <v>-700000</v>
      </c>
      <c r="R697" s="78">
        <f t="shared" ca="1" si="181"/>
        <v>372028.48</v>
      </c>
      <c r="S697" s="78">
        <f t="shared" ca="1" si="182"/>
        <v>372028.48</v>
      </c>
      <c r="T697" s="78">
        <f t="shared" ca="1" si="182"/>
        <v>372028.48</v>
      </c>
      <c r="U697" s="78">
        <f t="shared" ca="1" si="182"/>
        <v>372028.48</v>
      </c>
      <c r="V697" s="91">
        <f t="shared" ca="1" si="183"/>
        <v>429980.46065441449</v>
      </c>
      <c r="W697" s="47">
        <f t="shared" ca="1" si="184"/>
        <v>1</v>
      </c>
    </row>
    <row r="698" spans="1:23" x14ac:dyDescent="0.25">
      <c r="A698" s="52">
        <v>677</v>
      </c>
      <c r="B698" s="57">
        <f t="shared" ca="1" si="169"/>
        <v>2524</v>
      </c>
      <c r="C698" s="78">
        <f t="shared" ca="1" si="170"/>
        <v>444</v>
      </c>
      <c r="D698" s="79">
        <f t="shared" ca="1" si="171"/>
        <v>271</v>
      </c>
      <c r="E698" s="81">
        <f t="shared" ca="1" si="172"/>
        <v>104355</v>
      </c>
      <c r="G698" s="88">
        <f t="shared" ca="1" si="173"/>
        <v>1120656</v>
      </c>
      <c r="H698" s="78">
        <f t="shared" ca="1" si="174"/>
        <v>684004</v>
      </c>
      <c r="I698" s="78">
        <f t="shared" ca="1" si="175"/>
        <v>436652</v>
      </c>
      <c r="J698" s="78">
        <f t="shared" ca="1" si="176"/>
        <v>104355</v>
      </c>
      <c r="K698" s="78">
        <v>175000</v>
      </c>
      <c r="L698" s="78">
        <f t="shared" ca="1" si="177"/>
        <v>157297</v>
      </c>
      <c r="M698" s="78">
        <f t="shared" ca="1" si="178"/>
        <v>53480.98</v>
      </c>
      <c r="N698" s="78">
        <f t="shared" ca="1" si="179"/>
        <v>103816.01999999999</v>
      </c>
      <c r="O698" s="81">
        <f t="shared" ca="1" si="180"/>
        <v>278816.02</v>
      </c>
      <c r="Q698" s="78">
        <v>-700000</v>
      </c>
      <c r="R698" s="78">
        <f t="shared" ca="1" si="181"/>
        <v>278816.02</v>
      </c>
      <c r="S698" s="78">
        <f t="shared" ca="1" si="182"/>
        <v>278816.02</v>
      </c>
      <c r="T698" s="78">
        <f t="shared" ca="1" si="182"/>
        <v>278816.02</v>
      </c>
      <c r="U698" s="78">
        <f t="shared" ca="1" si="182"/>
        <v>278816.02</v>
      </c>
      <c r="V698" s="91">
        <f t="shared" ca="1" si="183"/>
        <v>146861.65617597464</v>
      </c>
      <c r="W698" s="47">
        <f t="shared" ca="1" si="184"/>
        <v>1</v>
      </c>
    </row>
    <row r="699" spans="1:23" x14ac:dyDescent="0.25">
      <c r="A699" s="52">
        <v>678</v>
      </c>
      <c r="B699" s="57">
        <f t="shared" ca="1" si="169"/>
        <v>3064</v>
      </c>
      <c r="C699" s="78">
        <f t="shared" ca="1" si="170"/>
        <v>456</v>
      </c>
      <c r="D699" s="79">
        <f t="shared" ca="1" si="171"/>
        <v>286</v>
      </c>
      <c r="E699" s="81">
        <f t="shared" ca="1" si="172"/>
        <v>114288</v>
      </c>
      <c r="G699" s="88">
        <f t="shared" ca="1" si="173"/>
        <v>1397184</v>
      </c>
      <c r="H699" s="78">
        <f t="shared" ca="1" si="174"/>
        <v>876304</v>
      </c>
      <c r="I699" s="78">
        <f t="shared" ca="1" si="175"/>
        <v>520880</v>
      </c>
      <c r="J699" s="78">
        <f t="shared" ca="1" si="176"/>
        <v>114288</v>
      </c>
      <c r="K699" s="78">
        <v>175000</v>
      </c>
      <c r="L699" s="78">
        <f t="shared" ca="1" si="177"/>
        <v>231592</v>
      </c>
      <c r="M699" s="78">
        <f t="shared" ca="1" si="178"/>
        <v>78741.279999999999</v>
      </c>
      <c r="N699" s="78">
        <f t="shared" ca="1" si="179"/>
        <v>152850.72</v>
      </c>
      <c r="O699" s="81">
        <f t="shared" ca="1" si="180"/>
        <v>327850.71999999997</v>
      </c>
      <c r="Q699" s="78">
        <v>-700000</v>
      </c>
      <c r="R699" s="78">
        <f t="shared" ca="1" si="181"/>
        <v>327850.71999999997</v>
      </c>
      <c r="S699" s="78">
        <f t="shared" ca="1" si="182"/>
        <v>327850.71999999997</v>
      </c>
      <c r="T699" s="78">
        <f t="shared" ca="1" si="182"/>
        <v>327850.71999999997</v>
      </c>
      <c r="U699" s="78">
        <f t="shared" ca="1" si="182"/>
        <v>327850.71999999997</v>
      </c>
      <c r="V699" s="91">
        <f t="shared" ca="1" si="183"/>
        <v>295797.17018299631</v>
      </c>
      <c r="W699" s="47">
        <f t="shared" ca="1" si="184"/>
        <v>1</v>
      </c>
    </row>
    <row r="700" spans="1:23" x14ac:dyDescent="0.25">
      <c r="A700" s="52">
        <v>679</v>
      </c>
      <c r="B700" s="57">
        <f t="shared" ca="1" si="169"/>
        <v>3005</v>
      </c>
      <c r="C700" s="78">
        <f t="shared" ca="1" si="170"/>
        <v>411</v>
      </c>
      <c r="D700" s="79">
        <f t="shared" ca="1" si="171"/>
        <v>272</v>
      </c>
      <c r="E700" s="81">
        <f t="shared" ca="1" si="172"/>
        <v>90030</v>
      </c>
      <c r="G700" s="88">
        <f t="shared" ca="1" si="173"/>
        <v>1235055</v>
      </c>
      <c r="H700" s="78">
        <f t="shared" ca="1" si="174"/>
        <v>817360</v>
      </c>
      <c r="I700" s="78">
        <f t="shared" ca="1" si="175"/>
        <v>417695</v>
      </c>
      <c r="J700" s="78">
        <f t="shared" ca="1" si="176"/>
        <v>90030</v>
      </c>
      <c r="K700" s="78">
        <v>175000</v>
      </c>
      <c r="L700" s="78">
        <f t="shared" ca="1" si="177"/>
        <v>152665</v>
      </c>
      <c r="M700" s="78">
        <f t="shared" ca="1" si="178"/>
        <v>51906.100000000006</v>
      </c>
      <c r="N700" s="78">
        <f t="shared" ca="1" si="179"/>
        <v>100758.9</v>
      </c>
      <c r="O700" s="81">
        <f t="shared" ca="1" si="180"/>
        <v>275758.90000000002</v>
      </c>
      <c r="Q700" s="78">
        <v>-700000</v>
      </c>
      <c r="R700" s="78">
        <f t="shared" ca="1" si="181"/>
        <v>275758.90000000002</v>
      </c>
      <c r="S700" s="78">
        <f t="shared" ca="1" si="182"/>
        <v>275758.90000000002</v>
      </c>
      <c r="T700" s="78">
        <f t="shared" ca="1" si="182"/>
        <v>275758.90000000002</v>
      </c>
      <c r="U700" s="78">
        <f t="shared" ca="1" si="182"/>
        <v>275758.90000000002</v>
      </c>
      <c r="V700" s="91">
        <f t="shared" ca="1" si="183"/>
        <v>137576.1147414163</v>
      </c>
      <c r="W700" s="47">
        <f t="shared" ca="1" si="184"/>
        <v>1</v>
      </c>
    </row>
    <row r="701" spans="1:23" x14ac:dyDescent="0.25">
      <c r="A701" s="52">
        <v>680</v>
      </c>
      <c r="B701" s="57">
        <f t="shared" ca="1" si="169"/>
        <v>2400</v>
      </c>
      <c r="C701" s="78">
        <f t="shared" ca="1" si="170"/>
        <v>426</v>
      </c>
      <c r="D701" s="79">
        <f t="shared" ca="1" si="171"/>
        <v>293</v>
      </c>
      <c r="E701" s="81">
        <f t="shared" ca="1" si="172"/>
        <v>105587</v>
      </c>
      <c r="G701" s="88">
        <f t="shared" ca="1" si="173"/>
        <v>1022400</v>
      </c>
      <c r="H701" s="78">
        <f t="shared" ca="1" si="174"/>
        <v>703200</v>
      </c>
      <c r="I701" s="78">
        <f t="shared" ca="1" si="175"/>
        <v>319200</v>
      </c>
      <c r="J701" s="78">
        <f t="shared" ca="1" si="176"/>
        <v>105587</v>
      </c>
      <c r="K701" s="78">
        <v>175000</v>
      </c>
      <c r="L701" s="78">
        <f t="shared" ca="1" si="177"/>
        <v>38613</v>
      </c>
      <c r="M701" s="78">
        <f t="shared" ca="1" si="178"/>
        <v>13128.42</v>
      </c>
      <c r="N701" s="78">
        <f t="shared" ca="1" si="179"/>
        <v>25484.58</v>
      </c>
      <c r="O701" s="81">
        <f t="shared" ca="1" si="180"/>
        <v>200484.58000000002</v>
      </c>
      <c r="Q701" s="78">
        <v>-700000</v>
      </c>
      <c r="R701" s="78">
        <f t="shared" ca="1" si="181"/>
        <v>200484.58000000002</v>
      </c>
      <c r="S701" s="78">
        <f t="shared" ca="1" si="182"/>
        <v>200484.58000000002</v>
      </c>
      <c r="T701" s="78">
        <f t="shared" ca="1" si="182"/>
        <v>200484.58000000002</v>
      </c>
      <c r="U701" s="78">
        <f t="shared" ca="1" si="182"/>
        <v>200484.58000000002</v>
      </c>
      <c r="V701" s="91">
        <f t="shared" ca="1" si="183"/>
        <v>-91058.291928330669</v>
      </c>
      <c r="W701" s="47">
        <f t="shared" ca="1" si="184"/>
        <v>0</v>
      </c>
    </row>
    <row r="702" spans="1:23" x14ac:dyDescent="0.25">
      <c r="A702" s="52">
        <v>681</v>
      </c>
      <c r="B702" s="57">
        <f t="shared" ca="1" si="169"/>
        <v>2220</v>
      </c>
      <c r="C702" s="78">
        <f t="shared" ca="1" si="170"/>
        <v>410</v>
      </c>
      <c r="D702" s="79">
        <f t="shared" ca="1" si="171"/>
        <v>282</v>
      </c>
      <c r="E702" s="81">
        <f t="shared" ca="1" si="172"/>
        <v>108912</v>
      </c>
      <c r="G702" s="88">
        <f t="shared" ca="1" si="173"/>
        <v>910200</v>
      </c>
      <c r="H702" s="78">
        <f t="shared" ca="1" si="174"/>
        <v>626040</v>
      </c>
      <c r="I702" s="78">
        <f t="shared" ca="1" si="175"/>
        <v>284160</v>
      </c>
      <c r="J702" s="78">
        <f t="shared" ca="1" si="176"/>
        <v>108912</v>
      </c>
      <c r="K702" s="78">
        <v>175000</v>
      </c>
      <c r="L702" s="78">
        <f t="shared" ca="1" si="177"/>
        <v>248</v>
      </c>
      <c r="M702" s="78">
        <f t="shared" ca="1" si="178"/>
        <v>84.320000000000007</v>
      </c>
      <c r="N702" s="78">
        <f t="shared" ca="1" si="179"/>
        <v>163.68</v>
      </c>
      <c r="O702" s="81">
        <f t="shared" ca="1" si="180"/>
        <v>175163.68</v>
      </c>
      <c r="Q702" s="78">
        <v>-700000</v>
      </c>
      <c r="R702" s="78">
        <f t="shared" ca="1" si="181"/>
        <v>175163.68</v>
      </c>
      <c r="S702" s="78">
        <f t="shared" ca="1" si="182"/>
        <v>175163.68</v>
      </c>
      <c r="T702" s="78">
        <f t="shared" ca="1" si="182"/>
        <v>175163.68</v>
      </c>
      <c r="U702" s="78">
        <f t="shared" ca="1" si="182"/>
        <v>175163.68</v>
      </c>
      <c r="V702" s="91">
        <f t="shared" ca="1" si="183"/>
        <v>-167966.71099932329</v>
      </c>
      <c r="W702" s="47">
        <f t="shared" ca="1" si="184"/>
        <v>0</v>
      </c>
    </row>
    <row r="703" spans="1:23" x14ac:dyDescent="0.25">
      <c r="A703" s="52">
        <v>682</v>
      </c>
      <c r="B703" s="57">
        <f t="shared" ca="1" si="169"/>
        <v>2314</v>
      </c>
      <c r="C703" s="78">
        <f t="shared" ca="1" si="170"/>
        <v>437</v>
      </c>
      <c r="D703" s="79">
        <f t="shared" ca="1" si="171"/>
        <v>286</v>
      </c>
      <c r="E703" s="81">
        <f t="shared" ca="1" si="172"/>
        <v>108179</v>
      </c>
      <c r="G703" s="88">
        <f t="shared" ca="1" si="173"/>
        <v>1011218</v>
      </c>
      <c r="H703" s="78">
        <f t="shared" ca="1" si="174"/>
        <v>661804</v>
      </c>
      <c r="I703" s="78">
        <f t="shared" ca="1" si="175"/>
        <v>349414</v>
      </c>
      <c r="J703" s="78">
        <f t="shared" ca="1" si="176"/>
        <v>108179</v>
      </c>
      <c r="K703" s="78">
        <v>175000</v>
      </c>
      <c r="L703" s="78">
        <f t="shared" ca="1" si="177"/>
        <v>66235</v>
      </c>
      <c r="M703" s="78">
        <f t="shared" ca="1" si="178"/>
        <v>22519.9</v>
      </c>
      <c r="N703" s="78">
        <f t="shared" ca="1" si="179"/>
        <v>43715.1</v>
      </c>
      <c r="O703" s="81">
        <f t="shared" ca="1" si="180"/>
        <v>218715.1</v>
      </c>
      <c r="Q703" s="78">
        <v>-700000</v>
      </c>
      <c r="R703" s="78">
        <f t="shared" ca="1" si="181"/>
        <v>218715.1</v>
      </c>
      <c r="S703" s="78">
        <f t="shared" ca="1" si="182"/>
        <v>218715.1</v>
      </c>
      <c r="T703" s="78">
        <f t="shared" ca="1" si="182"/>
        <v>218715.1</v>
      </c>
      <c r="U703" s="78">
        <f t="shared" ca="1" si="182"/>
        <v>218715.1</v>
      </c>
      <c r="V703" s="91">
        <f t="shared" ca="1" si="183"/>
        <v>-35685.833917671116</v>
      </c>
      <c r="W703" s="47">
        <f t="shared" ca="1" si="184"/>
        <v>0</v>
      </c>
    </row>
    <row r="704" spans="1:23" x14ac:dyDescent="0.25">
      <c r="A704" s="52">
        <v>683</v>
      </c>
      <c r="B704" s="57">
        <f t="shared" ca="1" si="169"/>
        <v>2892</v>
      </c>
      <c r="C704" s="78">
        <f t="shared" ca="1" si="170"/>
        <v>464</v>
      </c>
      <c r="D704" s="79">
        <f t="shared" ca="1" si="171"/>
        <v>273</v>
      </c>
      <c r="E704" s="81">
        <f t="shared" ca="1" si="172"/>
        <v>96846</v>
      </c>
      <c r="G704" s="88">
        <f t="shared" ca="1" si="173"/>
        <v>1341888</v>
      </c>
      <c r="H704" s="78">
        <f t="shared" ca="1" si="174"/>
        <v>789516</v>
      </c>
      <c r="I704" s="78">
        <f t="shared" ca="1" si="175"/>
        <v>552372</v>
      </c>
      <c r="J704" s="78">
        <f t="shared" ca="1" si="176"/>
        <v>96846</v>
      </c>
      <c r="K704" s="78">
        <v>175000</v>
      </c>
      <c r="L704" s="78">
        <f t="shared" ca="1" si="177"/>
        <v>280526</v>
      </c>
      <c r="M704" s="78">
        <f t="shared" ca="1" si="178"/>
        <v>95378.840000000011</v>
      </c>
      <c r="N704" s="78">
        <f t="shared" ca="1" si="179"/>
        <v>185147.15999999997</v>
      </c>
      <c r="O704" s="81">
        <f t="shared" ca="1" si="180"/>
        <v>360147.16</v>
      </c>
      <c r="Q704" s="78">
        <v>-700000</v>
      </c>
      <c r="R704" s="78">
        <f t="shared" ca="1" si="181"/>
        <v>360147.16</v>
      </c>
      <c r="S704" s="78">
        <f t="shared" ca="1" si="182"/>
        <v>360147.16</v>
      </c>
      <c r="T704" s="78">
        <f t="shared" ca="1" si="182"/>
        <v>360147.16</v>
      </c>
      <c r="U704" s="78">
        <f t="shared" ca="1" si="182"/>
        <v>360147.16</v>
      </c>
      <c r="V704" s="91">
        <f t="shared" ca="1" si="183"/>
        <v>393892.7411153554</v>
      </c>
      <c r="W704" s="47">
        <f t="shared" ca="1" si="184"/>
        <v>1</v>
      </c>
    </row>
    <row r="705" spans="1:23" x14ac:dyDescent="0.25">
      <c r="A705" s="52">
        <v>684</v>
      </c>
      <c r="B705" s="57">
        <f t="shared" ca="1" si="169"/>
        <v>2371</v>
      </c>
      <c r="C705" s="78">
        <f t="shared" ca="1" si="170"/>
        <v>415</v>
      </c>
      <c r="D705" s="79">
        <f t="shared" ca="1" si="171"/>
        <v>281</v>
      </c>
      <c r="E705" s="81">
        <f t="shared" ca="1" si="172"/>
        <v>119552</v>
      </c>
      <c r="G705" s="88">
        <f t="shared" ca="1" si="173"/>
        <v>983965</v>
      </c>
      <c r="H705" s="78">
        <f t="shared" ca="1" si="174"/>
        <v>666251</v>
      </c>
      <c r="I705" s="78">
        <f t="shared" ca="1" si="175"/>
        <v>317714</v>
      </c>
      <c r="J705" s="78">
        <f t="shared" ca="1" si="176"/>
        <v>119552</v>
      </c>
      <c r="K705" s="78">
        <v>175000</v>
      </c>
      <c r="L705" s="78">
        <f t="shared" ca="1" si="177"/>
        <v>23162</v>
      </c>
      <c r="M705" s="78">
        <f t="shared" ca="1" si="178"/>
        <v>7875.0800000000008</v>
      </c>
      <c r="N705" s="78">
        <f t="shared" ca="1" si="179"/>
        <v>15286.919999999998</v>
      </c>
      <c r="O705" s="81">
        <f t="shared" ca="1" si="180"/>
        <v>190286.91999999998</v>
      </c>
      <c r="Q705" s="78">
        <v>-700000</v>
      </c>
      <c r="R705" s="78">
        <f t="shared" ca="1" si="181"/>
        <v>190286.91999999998</v>
      </c>
      <c r="S705" s="78">
        <f t="shared" ca="1" si="182"/>
        <v>190286.91999999998</v>
      </c>
      <c r="T705" s="78">
        <f t="shared" ca="1" si="182"/>
        <v>190286.91999999998</v>
      </c>
      <c r="U705" s="78">
        <f t="shared" ca="1" si="182"/>
        <v>190286.91999999998</v>
      </c>
      <c r="V705" s="91">
        <f t="shared" ca="1" si="183"/>
        <v>-122032.14786644909</v>
      </c>
      <c r="W705" s="47">
        <f t="shared" ca="1" si="184"/>
        <v>0</v>
      </c>
    </row>
    <row r="706" spans="1:23" x14ac:dyDescent="0.25">
      <c r="A706" s="52">
        <v>685</v>
      </c>
      <c r="B706" s="57">
        <f t="shared" ca="1" si="169"/>
        <v>2202</v>
      </c>
      <c r="C706" s="78">
        <f t="shared" ca="1" si="170"/>
        <v>425</v>
      </c>
      <c r="D706" s="79">
        <f t="shared" ca="1" si="171"/>
        <v>270</v>
      </c>
      <c r="E706" s="81">
        <f t="shared" ca="1" si="172"/>
        <v>115900</v>
      </c>
      <c r="G706" s="88">
        <f t="shared" ca="1" si="173"/>
        <v>935850</v>
      </c>
      <c r="H706" s="78">
        <f t="shared" ca="1" si="174"/>
        <v>594540</v>
      </c>
      <c r="I706" s="78">
        <f t="shared" ca="1" si="175"/>
        <v>341310</v>
      </c>
      <c r="J706" s="78">
        <f t="shared" ca="1" si="176"/>
        <v>115900</v>
      </c>
      <c r="K706" s="78">
        <v>175000</v>
      </c>
      <c r="L706" s="78">
        <f t="shared" ca="1" si="177"/>
        <v>50410</v>
      </c>
      <c r="M706" s="78">
        <f t="shared" ca="1" si="178"/>
        <v>17139.400000000001</v>
      </c>
      <c r="N706" s="78">
        <f t="shared" ca="1" si="179"/>
        <v>33270.6</v>
      </c>
      <c r="O706" s="81">
        <f t="shared" ca="1" si="180"/>
        <v>208270.6</v>
      </c>
      <c r="Q706" s="78">
        <v>-700000</v>
      </c>
      <c r="R706" s="78">
        <f t="shared" ca="1" si="181"/>
        <v>208270.6</v>
      </c>
      <c r="S706" s="78">
        <f t="shared" ca="1" si="182"/>
        <v>208270.6</v>
      </c>
      <c r="T706" s="78">
        <f t="shared" ca="1" si="182"/>
        <v>208270.6</v>
      </c>
      <c r="U706" s="78">
        <f t="shared" ca="1" si="182"/>
        <v>208270.6</v>
      </c>
      <c r="V706" s="91">
        <f t="shared" ca="1" si="183"/>
        <v>-67409.429168510716</v>
      </c>
      <c r="W706" s="47">
        <f t="shared" ca="1" si="184"/>
        <v>0</v>
      </c>
    </row>
    <row r="707" spans="1:23" x14ac:dyDescent="0.25">
      <c r="A707" s="52">
        <v>686</v>
      </c>
      <c r="B707" s="57">
        <f t="shared" ca="1" si="169"/>
        <v>3016</v>
      </c>
      <c r="C707" s="78">
        <f t="shared" ca="1" si="170"/>
        <v>437</v>
      </c>
      <c r="D707" s="79">
        <f t="shared" ca="1" si="171"/>
        <v>290</v>
      </c>
      <c r="E707" s="81">
        <f t="shared" ca="1" si="172"/>
        <v>115640</v>
      </c>
      <c r="G707" s="88">
        <f t="shared" ca="1" si="173"/>
        <v>1317992</v>
      </c>
      <c r="H707" s="78">
        <f t="shared" ca="1" si="174"/>
        <v>874640</v>
      </c>
      <c r="I707" s="78">
        <f t="shared" ca="1" si="175"/>
        <v>443352</v>
      </c>
      <c r="J707" s="78">
        <f t="shared" ca="1" si="176"/>
        <v>115640</v>
      </c>
      <c r="K707" s="78">
        <v>175000</v>
      </c>
      <c r="L707" s="78">
        <f t="shared" ca="1" si="177"/>
        <v>152712</v>
      </c>
      <c r="M707" s="78">
        <f t="shared" ca="1" si="178"/>
        <v>51922.080000000002</v>
      </c>
      <c r="N707" s="78">
        <f t="shared" ca="1" si="179"/>
        <v>100789.92</v>
      </c>
      <c r="O707" s="81">
        <f t="shared" ca="1" si="180"/>
        <v>275789.92</v>
      </c>
      <c r="Q707" s="78">
        <v>-700000</v>
      </c>
      <c r="R707" s="78">
        <f t="shared" ca="1" si="181"/>
        <v>275789.92</v>
      </c>
      <c r="S707" s="78">
        <f t="shared" ca="1" si="182"/>
        <v>275789.92</v>
      </c>
      <c r="T707" s="78">
        <f t="shared" ca="1" si="182"/>
        <v>275789.92</v>
      </c>
      <c r="U707" s="78">
        <f t="shared" ca="1" si="182"/>
        <v>275789.92</v>
      </c>
      <c r="V707" s="91">
        <f t="shared" ca="1" si="183"/>
        <v>137670.33331814839</v>
      </c>
      <c r="W707" s="47">
        <f t="shared" ca="1" si="184"/>
        <v>1</v>
      </c>
    </row>
    <row r="708" spans="1:23" x14ac:dyDescent="0.25">
      <c r="A708" s="52">
        <v>687</v>
      </c>
      <c r="B708" s="57">
        <f t="shared" ca="1" si="169"/>
        <v>2317</v>
      </c>
      <c r="C708" s="78">
        <f t="shared" ca="1" si="170"/>
        <v>457</v>
      </c>
      <c r="D708" s="79">
        <f t="shared" ca="1" si="171"/>
        <v>290</v>
      </c>
      <c r="E708" s="81">
        <f t="shared" ca="1" si="172"/>
        <v>96413</v>
      </c>
      <c r="G708" s="88">
        <f t="shared" ca="1" si="173"/>
        <v>1058869</v>
      </c>
      <c r="H708" s="78">
        <f t="shared" ca="1" si="174"/>
        <v>671930</v>
      </c>
      <c r="I708" s="78">
        <f t="shared" ca="1" si="175"/>
        <v>386939</v>
      </c>
      <c r="J708" s="78">
        <f t="shared" ca="1" si="176"/>
        <v>96413</v>
      </c>
      <c r="K708" s="78">
        <v>175000</v>
      </c>
      <c r="L708" s="78">
        <f t="shared" ca="1" si="177"/>
        <v>115526</v>
      </c>
      <c r="M708" s="78">
        <f t="shared" ca="1" si="178"/>
        <v>39278.840000000004</v>
      </c>
      <c r="N708" s="78">
        <f t="shared" ca="1" si="179"/>
        <v>76247.16</v>
      </c>
      <c r="O708" s="81">
        <f t="shared" ca="1" si="180"/>
        <v>251247.16</v>
      </c>
      <c r="Q708" s="78">
        <v>-700000</v>
      </c>
      <c r="R708" s="78">
        <f t="shared" ca="1" si="181"/>
        <v>251247.16</v>
      </c>
      <c r="S708" s="78">
        <f t="shared" ca="1" si="182"/>
        <v>251247.16</v>
      </c>
      <c r="T708" s="78">
        <f t="shared" ca="1" si="182"/>
        <v>251247.16</v>
      </c>
      <c r="U708" s="78">
        <f t="shared" ca="1" si="182"/>
        <v>251247.16</v>
      </c>
      <c r="V708" s="91">
        <f t="shared" ca="1" si="183"/>
        <v>63125.397267739754</v>
      </c>
      <c r="W708" s="47">
        <f t="shared" ca="1" si="184"/>
        <v>1</v>
      </c>
    </row>
    <row r="709" spans="1:23" x14ac:dyDescent="0.25">
      <c r="A709" s="52">
        <v>688</v>
      </c>
      <c r="B709" s="57">
        <f t="shared" ca="1" si="169"/>
        <v>2906</v>
      </c>
      <c r="C709" s="78">
        <f t="shared" ca="1" si="170"/>
        <v>415</v>
      </c>
      <c r="D709" s="79">
        <f t="shared" ca="1" si="171"/>
        <v>273</v>
      </c>
      <c r="E709" s="81">
        <f t="shared" ca="1" si="172"/>
        <v>119545</v>
      </c>
      <c r="G709" s="88">
        <f t="shared" ca="1" si="173"/>
        <v>1205990</v>
      </c>
      <c r="H709" s="78">
        <f t="shared" ca="1" si="174"/>
        <v>793338</v>
      </c>
      <c r="I709" s="78">
        <f t="shared" ca="1" si="175"/>
        <v>412652</v>
      </c>
      <c r="J709" s="78">
        <f t="shared" ca="1" si="176"/>
        <v>119545</v>
      </c>
      <c r="K709" s="78">
        <v>175000</v>
      </c>
      <c r="L709" s="78">
        <f t="shared" ca="1" si="177"/>
        <v>118107</v>
      </c>
      <c r="M709" s="78">
        <f t="shared" ca="1" si="178"/>
        <v>40156.380000000005</v>
      </c>
      <c r="N709" s="78">
        <f t="shared" ca="1" si="179"/>
        <v>77950.62</v>
      </c>
      <c r="O709" s="81">
        <f t="shared" ca="1" si="180"/>
        <v>252950.62</v>
      </c>
      <c r="Q709" s="78">
        <v>-700000</v>
      </c>
      <c r="R709" s="78">
        <f t="shared" ca="1" si="181"/>
        <v>252950.62</v>
      </c>
      <c r="S709" s="78">
        <f t="shared" ca="1" si="182"/>
        <v>252950.62</v>
      </c>
      <c r="T709" s="78">
        <f t="shared" ca="1" si="182"/>
        <v>252950.62</v>
      </c>
      <c r="U709" s="78">
        <f t="shared" ca="1" si="182"/>
        <v>252950.62</v>
      </c>
      <c r="V709" s="91">
        <f t="shared" ca="1" si="183"/>
        <v>68299.400385744055</v>
      </c>
      <c r="W709" s="47">
        <f t="shared" ca="1" si="184"/>
        <v>1</v>
      </c>
    </row>
    <row r="710" spans="1:23" x14ac:dyDescent="0.25">
      <c r="A710" s="52">
        <v>689</v>
      </c>
      <c r="B710" s="57">
        <f t="shared" ca="1" si="169"/>
        <v>2222</v>
      </c>
      <c r="C710" s="78">
        <f t="shared" ca="1" si="170"/>
        <v>433</v>
      </c>
      <c r="D710" s="79">
        <f t="shared" ca="1" si="171"/>
        <v>281</v>
      </c>
      <c r="E710" s="81">
        <f t="shared" ca="1" si="172"/>
        <v>94033</v>
      </c>
      <c r="G710" s="88">
        <f t="shared" ca="1" si="173"/>
        <v>962126</v>
      </c>
      <c r="H710" s="78">
        <f t="shared" ca="1" si="174"/>
        <v>624382</v>
      </c>
      <c r="I710" s="78">
        <f t="shared" ca="1" si="175"/>
        <v>337744</v>
      </c>
      <c r="J710" s="78">
        <f t="shared" ca="1" si="176"/>
        <v>94033</v>
      </c>
      <c r="K710" s="78">
        <v>175000</v>
      </c>
      <c r="L710" s="78">
        <f t="shared" ca="1" si="177"/>
        <v>68711</v>
      </c>
      <c r="M710" s="78">
        <f t="shared" ca="1" si="178"/>
        <v>23361.74</v>
      </c>
      <c r="N710" s="78">
        <f t="shared" ca="1" si="179"/>
        <v>45349.259999999995</v>
      </c>
      <c r="O710" s="81">
        <f t="shared" ca="1" si="180"/>
        <v>220349.26</v>
      </c>
      <c r="Q710" s="78">
        <v>-700000</v>
      </c>
      <c r="R710" s="78">
        <f t="shared" ca="1" si="181"/>
        <v>220349.26</v>
      </c>
      <c r="S710" s="78">
        <f t="shared" ca="1" si="182"/>
        <v>220349.26</v>
      </c>
      <c r="T710" s="78">
        <f t="shared" ca="1" si="182"/>
        <v>220349.26</v>
      </c>
      <c r="U710" s="78">
        <f t="shared" ca="1" si="182"/>
        <v>220349.26</v>
      </c>
      <c r="V710" s="91">
        <f t="shared" ca="1" si="183"/>
        <v>-30722.319109388045</v>
      </c>
      <c r="W710" s="47">
        <f t="shared" ca="1" si="184"/>
        <v>0</v>
      </c>
    </row>
    <row r="711" spans="1:23" x14ac:dyDescent="0.25">
      <c r="A711" s="52">
        <v>690</v>
      </c>
      <c r="B711" s="57">
        <f t="shared" ca="1" si="169"/>
        <v>2240</v>
      </c>
      <c r="C711" s="78">
        <f t="shared" ca="1" si="170"/>
        <v>437</v>
      </c>
      <c r="D711" s="79">
        <f t="shared" ca="1" si="171"/>
        <v>297</v>
      </c>
      <c r="E711" s="81">
        <f t="shared" ca="1" si="172"/>
        <v>114540</v>
      </c>
      <c r="G711" s="88">
        <f t="shared" ca="1" si="173"/>
        <v>978880</v>
      </c>
      <c r="H711" s="78">
        <f t="shared" ca="1" si="174"/>
        <v>665280</v>
      </c>
      <c r="I711" s="78">
        <f t="shared" ca="1" si="175"/>
        <v>313600</v>
      </c>
      <c r="J711" s="78">
        <f t="shared" ca="1" si="176"/>
        <v>114540</v>
      </c>
      <c r="K711" s="78">
        <v>175000</v>
      </c>
      <c r="L711" s="78">
        <f t="shared" ca="1" si="177"/>
        <v>24060</v>
      </c>
      <c r="M711" s="78">
        <f t="shared" ca="1" si="178"/>
        <v>8180.4000000000005</v>
      </c>
      <c r="N711" s="78">
        <f t="shared" ca="1" si="179"/>
        <v>15879.599999999999</v>
      </c>
      <c r="O711" s="81">
        <f t="shared" ca="1" si="180"/>
        <v>190879.6</v>
      </c>
      <c r="Q711" s="78">
        <v>-700000</v>
      </c>
      <c r="R711" s="78">
        <f t="shared" ca="1" si="181"/>
        <v>190879.6</v>
      </c>
      <c r="S711" s="78">
        <f t="shared" ca="1" si="182"/>
        <v>190879.6</v>
      </c>
      <c r="T711" s="78">
        <f t="shared" ca="1" si="182"/>
        <v>190879.6</v>
      </c>
      <c r="U711" s="78">
        <f t="shared" ca="1" si="182"/>
        <v>190879.6</v>
      </c>
      <c r="V711" s="91">
        <f t="shared" ca="1" si="183"/>
        <v>-120231.97165569046</v>
      </c>
      <c r="W711" s="47">
        <f t="shared" ca="1" si="184"/>
        <v>0</v>
      </c>
    </row>
    <row r="712" spans="1:23" x14ac:dyDescent="0.25">
      <c r="A712" s="52">
        <v>691</v>
      </c>
      <c r="B712" s="57">
        <f t="shared" ca="1" si="169"/>
        <v>2342</v>
      </c>
      <c r="C712" s="78">
        <f t="shared" ca="1" si="170"/>
        <v>463</v>
      </c>
      <c r="D712" s="79">
        <f t="shared" ca="1" si="171"/>
        <v>278</v>
      </c>
      <c r="E712" s="81">
        <f t="shared" ca="1" si="172"/>
        <v>92032</v>
      </c>
      <c r="G712" s="88">
        <f t="shared" ca="1" si="173"/>
        <v>1084346</v>
      </c>
      <c r="H712" s="78">
        <f t="shared" ca="1" si="174"/>
        <v>651076</v>
      </c>
      <c r="I712" s="78">
        <f t="shared" ca="1" si="175"/>
        <v>433270</v>
      </c>
      <c r="J712" s="78">
        <f t="shared" ca="1" si="176"/>
        <v>92032</v>
      </c>
      <c r="K712" s="78">
        <v>175000</v>
      </c>
      <c r="L712" s="78">
        <f t="shared" ca="1" si="177"/>
        <v>166238</v>
      </c>
      <c r="M712" s="78">
        <f t="shared" ca="1" si="178"/>
        <v>56520.920000000006</v>
      </c>
      <c r="N712" s="78">
        <f t="shared" ca="1" si="179"/>
        <v>109717.07999999999</v>
      </c>
      <c r="O712" s="81">
        <f t="shared" ca="1" si="180"/>
        <v>284717.07999999996</v>
      </c>
      <c r="Q712" s="78">
        <v>-700000</v>
      </c>
      <c r="R712" s="78">
        <f t="shared" ca="1" si="181"/>
        <v>284717.07999999996</v>
      </c>
      <c r="S712" s="78">
        <f t="shared" ca="1" si="182"/>
        <v>284717.07999999996</v>
      </c>
      <c r="T712" s="78">
        <f t="shared" ca="1" si="182"/>
        <v>284717.07999999996</v>
      </c>
      <c r="U712" s="78">
        <f t="shared" ca="1" si="182"/>
        <v>284717.07999999996</v>
      </c>
      <c r="V712" s="91">
        <f t="shared" ca="1" si="183"/>
        <v>164785.23691137775</v>
      </c>
      <c r="W712" s="47">
        <f t="shared" ca="1" si="184"/>
        <v>1</v>
      </c>
    </row>
    <row r="713" spans="1:23" x14ac:dyDescent="0.25">
      <c r="A713" s="52">
        <v>692</v>
      </c>
      <c r="B713" s="57">
        <f t="shared" ca="1" si="169"/>
        <v>3090</v>
      </c>
      <c r="C713" s="78">
        <f t="shared" ca="1" si="170"/>
        <v>453</v>
      </c>
      <c r="D713" s="79">
        <f t="shared" ca="1" si="171"/>
        <v>290</v>
      </c>
      <c r="E713" s="81">
        <f t="shared" ca="1" si="172"/>
        <v>119575</v>
      </c>
      <c r="G713" s="88">
        <f t="shared" ca="1" si="173"/>
        <v>1399770</v>
      </c>
      <c r="H713" s="78">
        <f t="shared" ca="1" si="174"/>
        <v>896100</v>
      </c>
      <c r="I713" s="78">
        <f t="shared" ca="1" si="175"/>
        <v>503670</v>
      </c>
      <c r="J713" s="78">
        <f t="shared" ca="1" si="176"/>
        <v>119575</v>
      </c>
      <c r="K713" s="78">
        <v>175000</v>
      </c>
      <c r="L713" s="78">
        <f t="shared" ca="1" si="177"/>
        <v>209095</v>
      </c>
      <c r="M713" s="78">
        <f t="shared" ca="1" si="178"/>
        <v>71092.3</v>
      </c>
      <c r="N713" s="78">
        <f t="shared" ca="1" si="179"/>
        <v>138002.70000000001</v>
      </c>
      <c r="O713" s="81">
        <f t="shared" ca="1" si="180"/>
        <v>313002.7</v>
      </c>
      <c r="Q713" s="78">
        <v>-700000</v>
      </c>
      <c r="R713" s="78">
        <f t="shared" ca="1" si="181"/>
        <v>313002.7</v>
      </c>
      <c r="S713" s="78">
        <f t="shared" ca="1" si="182"/>
        <v>313002.7</v>
      </c>
      <c r="T713" s="78">
        <f t="shared" ca="1" si="182"/>
        <v>313002.7</v>
      </c>
      <c r="U713" s="78">
        <f t="shared" ca="1" si="182"/>
        <v>313002.7</v>
      </c>
      <c r="V713" s="91">
        <f t="shared" ca="1" si="183"/>
        <v>250698.54633730091</v>
      </c>
      <c r="W713" s="47">
        <f t="shared" ca="1" si="184"/>
        <v>1</v>
      </c>
    </row>
    <row r="714" spans="1:23" x14ac:dyDescent="0.25">
      <c r="A714" s="52">
        <v>693</v>
      </c>
      <c r="B714" s="57">
        <f t="shared" ca="1" si="169"/>
        <v>3156</v>
      </c>
      <c r="C714" s="78">
        <f t="shared" ca="1" si="170"/>
        <v>418</v>
      </c>
      <c r="D714" s="79">
        <f t="shared" ca="1" si="171"/>
        <v>273</v>
      </c>
      <c r="E714" s="81">
        <f t="shared" ca="1" si="172"/>
        <v>94889</v>
      </c>
      <c r="G714" s="88">
        <f t="shared" ca="1" si="173"/>
        <v>1319208</v>
      </c>
      <c r="H714" s="78">
        <f t="shared" ca="1" si="174"/>
        <v>861588</v>
      </c>
      <c r="I714" s="78">
        <f t="shared" ca="1" si="175"/>
        <v>457620</v>
      </c>
      <c r="J714" s="78">
        <f t="shared" ca="1" si="176"/>
        <v>94889</v>
      </c>
      <c r="K714" s="78">
        <v>175000</v>
      </c>
      <c r="L714" s="78">
        <f t="shared" ca="1" si="177"/>
        <v>187731</v>
      </c>
      <c r="M714" s="78">
        <f t="shared" ca="1" si="178"/>
        <v>63828.540000000008</v>
      </c>
      <c r="N714" s="78">
        <f t="shared" ca="1" si="179"/>
        <v>123902.45999999999</v>
      </c>
      <c r="O714" s="81">
        <f t="shared" ca="1" si="180"/>
        <v>298902.45999999996</v>
      </c>
      <c r="Q714" s="78">
        <v>-700000</v>
      </c>
      <c r="R714" s="78">
        <f t="shared" ca="1" si="181"/>
        <v>298902.45999999996</v>
      </c>
      <c r="S714" s="78">
        <f t="shared" ca="1" si="182"/>
        <v>298902.45999999996</v>
      </c>
      <c r="T714" s="78">
        <f t="shared" ca="1" si="182"/>
        <v>298902.45999999996</v>
      </c>
      <c r="U714" s="78">
        <f t="shared" ca="1" si="182"/>
        <v>298902.45999999996</v>
      </c>
      <c r="V714" s="91">
        <f t="shared" ca="1" si="183"/>
        <v>207871.19158602506</v>
      </c>
      <c r="W714" s="47">
        <f t="shared" ca="1" si="184"/>
        <v>1</v>
      </c>
    </row>
    <row r="715" spans="1:23" x14ac:dyDescent="0.25">
      <c r="A715" s="52">
        <v>694</v>
      </c>
      <c r="B715" s="57">
        <f t="shared" ca="1" si="169"/>
        <v>2876</v>
      </c>
      <c r="C715" s="78">
        <f t="shared" ca="1" si="170"/>
        <v>417</v>
      </c>
      <c r="D715" s="79">
        <f t="shared" ca="1" si="171"/>
        <v>291</v>
      </c>
      <c r="E715" s="81">
        <f t="shared" ca="1" si="172"/>
        <v>97650</v>
      </c>
      <c r="G715" s="88">
        <f t="shared" ca="1" si="173"/>
        <v>1199292</v>
      </c>
      <c r="H715" s="78">
        <f t="shared" ca="1" si="174"/>
        <v>836916</v>
      </c>
      <c r="I715" s="78">
        <f t="shared" ca="1" si="175"/>
        <v>362376</v>
      </c>
      <c r="J715" s="78">
        <f t="shared" ca="1" si="176"/>
        <v>97650</v>
      </c>
      <c r="K715" s="78">
        <v>175000</v>
      </c>
      <c r="L715" s="78">
        <f t="shared" ca="1" si="177"/>
        <v>89726</v>
      </c>
      <c r="M715" s="78">
        <f t="shared" ca="1" si="178"/>
        <v>30506.840000000004</v>
      </c>
      <c r="N715" s="78">
        <f t="shared" ca="1" si="179"/>
        <v>59219.159999999996</v>
      </c>
      <c r="O715" s="81">
        <f t="shared" ca="1" si="180"/>
        <v>234219.16</v>
      </c>
      <c r="Q715" s="78">
        <v>-700000</v>
      </c>
      <c r="R715" s="78">
        <f t="shared" ca="1" si="181"/>
        <v>234219.16</v>
      </c>
      <c r="S715" s="78">
        <f t="shared" ca="1" si="182"/>
        <v>234219.16</v>
      </c>
      <c r="T715" s="78">
        <f t="shared" ca="1" si="182"/>
        <v>234219.16</v>
      </c>
      <c r="U715" s="78">
        <f t="shared" ca="1" si="182"/>
        <v>234219.16</v>
      </c>
      <c r="V715" s="91">
        <f t="shared" ca="1" si="183"/>
        <v>11405.412593385554</v>
      </c>
      <c r="W715" s="47">
        <f t="shared" ca="1" si="184"/>
        <v>1</v>
      </c>
    </row>
    <row r="716" spans="1:23" x14ac:dyDescent="0.25">
      <c r="A716" s="52">
        <v>695</v>
      </c>
      <c r="B716" s="57">
        <f t="shared" ca="1" si="169"/>
        <v>2558</v>
      </c>
      <c r="C716" s="78">
        <f t="shared" ca="1" si="170"/>
        <v>470</v>
      </c>
      <c r="D716" s="79">
        <f t="shared" ca="1" si="171"/>
        <v>294</v>
      </c>
      <c r="E716" s="81">
        <f t="shared" ca="1" si="172"/>
        <v>93951</v>
      </c>
      <c r="G716" s="88">
        <f t="shared" ca="1" si="173"/>
        <v>1202260</v>
      </c>
      <c r="H716" s="78">
        <f t="shared" ca="1" si="174"/>
        <v>752052</v>
      </c>
      <c r="I716" s="78">
        <f t="shared" ca="1" si="175"/>
        <v>450208</v>
      </c>
      <c r="J716" s="78">
        <f t="shared" ca="1" si="176"/>
        <v>93951</v>
      </c>
      <c r="K716" s="78">
        <v>175000</v>
      </c>
      <c r="L716" s="78">
        <f t="shared" ca="1" si="177"/>
        <v>181257</v>
      </c>
      <c r="M716" s="78">
        <f t="shared" ca="1" si="178"/>
        <v>61627.380000000005</v>
      </c>
      <c r="N716" s="78">
        <f t="shared" ca="1" si="179"/>
        <v>119629.62</v>
      </c>
      <c r="O716" s="81">
        <f t="shared" ca="1" si="180"/>
        <v>294629.62</v>
      </c>
      <c r="Q716" s="78">
        <v>-700000</v>
      </c>
      <c r="R716" s="78">
        <f t="shared" ca="1" si="181"/>
        <v>294629.62</v>
      </c>
      <c r="S716" s="78">
        <f t="shared" ca="1" si="182"/>
        <v>294629.62</v>
      </c>
      <c r="T716" s="78">
        <f t="shared" ca="1" si="182"/>
        <v>294629.62</v>
      </c>
      <c r="U716" s="78">
        <f t="shared" ca="1" si="182"/>
        <v>294629.62</v>
      </c>
      <c r="V716" s="91">
        <f t="shared" ca="1" si="183"/>
        <v>194893.08380378608</v>
      </c>
      <c r="W716" s="47">
        <f t="shared" ca="1" si="184"/>
        <v>1</v>
      </c>
    </row>
    <row r="717" spans="1:23" x14ac:dyDescent="0.25">
      <c r="A717" s="52">
        <v>696</v>
      </c>
      <c r="B717" s="57">
        <f t="shared" ca="1" si="169"/>
        <v>2962</v>
      </c>
      <c r="C717" s="78">
        <f t="shared" ca="1" si="170"/>
        <v>452</v>
      </c>
      <c r="D717" s="79">
        <f t="shared" ca="1" si="171"/>
        <v>273</v>
      </c>
      <c r="E717" s="81">
        <f t="shared" ca="1" si="172"/>
        <v>113952</v>
      </c>
      <c r="G717" s="88">
        <f t="shared" ca="1" si="173"/>
        <v>1338824</v>
      </c>
      <c r="H717" s="78">
        <f t="shared" ca="1" si="174"/>
        <v>808626</v>
      </c>
      <c r="I717" s="78">
        <f t="shared" ca="1" si="175"/>
        <v>530198</v>
      </c>
      <c r="J717" s="78">
        <f t="shared" ca="1" si="176"/>
        <v>113952</v>
      </c>
      <c r="K717" s="78">
        <v>175000</v>
      </c>
      <c r="L717" s="78">
        <f t="shared" ca="1" si="177"/>
        <v>241246</v>
      </c>
      <c r="M717" s="78">
        <f t="shared" ca="1" si="178"/>
        <v>82023.64</v>
      </c>
      <c r="N717" s="78">
        <f t="shared" ca="1" si="179"/>
        <v>159222.35999999999</v>
      </c>
      <c r="O717" s="81">
        <f t="shared" ca="1" si="180"/>
        <v>334222.36</v>
      </c>
      <c r="Q717" s="78">
        <v>-700000</v>
      </c>
      <c r="R717" s="78">
        <f t="shared" ca="1" si="181"/>
        <v>334222.36</v>
      </c>
      <c r="S717" s="78">
        <f t="shared" ca="1" si="182"/>
        <v>334222.36</v>
      </c>
      <c r="T717" s="78">
        <f t="shared" ca="1" si="182"/>
        <v>334222.36</v>
      </c>
      <c r="U717" s="78">
        <f t="shared" ca="1" si="182"/>
        <v>334222.36</v>
      </c>
      <c r="V717" s="91">
        <f t="shared" ca="1" si="183"/>
        <v>315150.0667739351</v>
      </c>
      <c r="W717" s="47">
        <f t="shared" ca="1" si="184"/>
        <v>1</v>
      </c>
    </row>
    <row r="718" spans="1:23" x14ac:dyDescent="0.25">
      <c r="A718" s="52">
        <v>697</v>
      </c>
      <c r="B718" s="57">
        <f t="shared" ca="1" si="169"/>
        <v>2402</v>
      </c>
      <c r="C718" s="78">
        <f t="shared" ca="1" si="170"/>
        <v>456</v>
      </c>
      <c r="D718" s="79">
        <f t="shared" ca="1" si="171"/>
        <v>277</v>
      </c>
      <c r="E718" s="81">
        <f t="shared" ca="1" si="172"/>
        <v>106074</v>
      </c>
      <c r="G718" s="88">
        <f t="shared" ca="1" si="173"/>
        <v>1095312</v>
      </c>
      <c r="H718" s="78">
        <f t="shared" ca="1" si="174"/>
        <v>665354</v>
      </c>
      <c r="I718" s="78">
        <f t="shared" ca="1" si="175"/>
        <v>429958</v>
      </c>
      <c r="J718" s="78">
        <f t="shared" ca="1" si="176"/>
        <v>106074</v>
      </c>
      <c r="K718" s="78">
        <v>175000</v>
      </c>
      <c r="L718" s="78">
        <f t="shared" ca="1" si="177"/>
        <v>148884</v>
      </c>
      <c r="M718" s="78">
        <f t="shared" ca="1" si="178"/>
        <v>50620.560000000005</v>
      </c>
      <c r="N718" s="78">
        <f t="shared" ca="1" si="179"/>
        <v>98263.44</v>
      </c>
      <c r="O718" s="81">
        <f t="shared" ca="1" si="180"/>
        <v>273263.44</v>
      </c>
      <c r="Q718" s="78">
        <v>-700000</v>
      </c>
      <c r="R718" s="78">
        <f t="shared" ca="1" si="181"/>
        <v>273263.44</v>
      </c>
      <c r="S718" s="78">
        <f t="shared" ca="1" si="182"/>
        <v>273263.44</v>
      </c>
      <c r="T718" s="78">
        <f t="shared" ca="1" si="182"/>
        <v>273263.44</v>
      </c>
      <c r="U718" s="78">
        <f t="shared" ca="1" si="182"/>
        <v>273263.44</v>
      </c>
      <c r="V718" s="91">
        <f t="shared" ca="1" si="183"/>
        <v>129996.53094088391</v>
      </c>
      <c r="W718" s="47">
        <f t="shared" ca="1" si="184"/>
        <v>1</v>
      </c>
    </row>
    <row r="719" spans="1:23" x14ac:dyDescent="0.25">
      <c r="A719" s="52">
        <v>698</v>
      </c>
      <c r="B719" s="57">
        <f t="shared" ca="1" si="169"/>
        <v>2846</v>
      </c>
      <c r="C719" s="78">
        <f t="shared" ca="1" si="170"/>
        <v>466</v>
      </c>
      <c r="D719" s="79">
        <f t="shared" ca="1" si="171"/>
        <v>287</v>
      </c>
      <c r="E719" s="81">
        <f t="shared" ca="1" si="172"/>
        <v>104777</v>
      </c>
      <c r="G719" s="88">
        <f t="shared" ca="1" si="173"/>
        <v>1326236</v>
      </c>
      <c r="H719" s="78">
        <f t="shared" ca="1" si="174"/>
        <v>816802</v>
      </c>
      <c r="I719" s="78">
        <f t="shared" ca="1" si="175"/>
        <v>509434</v>
      </c>
      <c r="J719" s="78">
        <f t="shared" ca="1" si="176"/>
        <v>104777</v>
      </c>
      <c r="K719" s="78">
        <v>175000</v>
      </c>
      <c r="L719" s="78">
        <f t="shared" ca="1" si="177"/>
        <v>229657</v>
      </c>
      <c r="M719" s="78">
        <f t="shared" ca="1" si="178"/>
        <v>78083.38</v>
      </c>
      <c r="N719" s="78">
        <f t="shared" ca="1" si="179"/>
        <v>151573.62</v>
      </c>
      <c r="O719" s="81">
        <f t="shared" ca="1" si="180"/>
        <v>326573.62</v>
      </c>
      <c r="Q719" s="78">
        <v>-700000</v>
      </c>
      <c r="R719" s="78">
        <f t="shared" ca="1" si="181"/>
        <v>326573.62</v>
      </c>
      <c r="S719" s="78">
        <f t="shared" ca="1" si="182"/>
        <v>326573.62</v>
      </c>
      <c r="T719" s="78">
        <f t="shared" ca="1" si="182"/>
        <v>326573.62</v>
      </c>
      <c r="U719" s="78">
        <f t="shared" ca="1" si="182"/>
        <v>326573.62</v>
      </c>
      <c r="V719" s="91">
        <f t="shared" ca="1" si="183"/>
        <v>291918.17133241973</v>
      </c>
      <c r="W719" s="47">
        <f t="shared" ca="1" si="184"/>
        <v>1</v>
      </c>
    </row>
    <row r="720" spans="1:23" x14ac:dyDescent="0.25">
      <c r="A720" s="52">
        <v>699</v>
      </c>
      <c r="B720" s="57">
        <f t="shared" ca="1" si="169"/>
        <v>2923</v>
      </c>
      <c r="C720" s="78">
        <f t="shared" ca="1" si="170"/>
        <v>434</v>
      </c>
      <c r="D720" s="79">
        <f t="shared" ca="1" si="171"/>
        <v>293</v>
      </c>
      <c r="E720" s="81">
        <f t="shared" ca="1" si="172"/>
        <v>98871</v>
      </c>
      <c r="G720" s="88">
        <f t="shared" ca="1" si="173"/>
        <v>1268582</v>
      </c>
      <c r="H720" s="78">
        <f t="shared" ca="1" si="174"/>
        <v>856439</v>
      </c>
      <c r="I720" s="78">
        <f t="shared" ca="1" si="175"/>
        <v>412143</v>
      </c>
      <c r="J720" s="78">
        <f t="shared" ca="1" si="176"/>
        <v>98871</v>
      </c>
      <c r="K720" s="78">
        <v>175000</v>
      </c>
      <c r="L720" s="78">
        <f t="shared" ca="1" si="177"/>
        <v>138272</v>
      </c>
      <c r="M720" s="78">
        <f t="shared" ca="1" si="178"/>
        <v>47012.480000000003</v>
      </c>
      <c r="N720" s="78">
        <f t="shared" ca="1" si="179"/>
        <v>91259.51999999999</v>
      </c>
      <c r="O720" s="81">
        <f t="shared" ca="1" si="180"/>
        <v>266259.52</v>
      </c>
      <c r="Q720" s="78">
        <v>-700000</v>
      </c>
      <c r="R720" s="78">
        <f t="shared" ca="1" si="181"/>
        <v>266259.52</v>
      </c>
      <c r="S720" s="78">
        <f t="shared" ca="1" si="182"/>
        <v>266259.52</v>
      </c>
      <c r="T720" s="78">
        <f t="shared" ca="1" si="182"/>
        <v>266259.52</v>
      </c>
      <c r="U720" s="78">
        <f t="shared" ca="1" si="182"/>
        <v>266259.52</v>
      </c>
      <c r="V720" s="91">
        <f t="shared" ca="1" si="183"/>
        <v>108723.17910506029</v>
      </c>
      <c r="W720" s="47">
        <f t="shared" ca="1" si="184"/>
        <v>1</v>
      </c>
    </row>
    <row r="721" spans="1:23" x14ac:dyDescent="0.25">
      <c r="A721" s="52">
        <v>700</v>
      </c>
      <c r="B721" s="57">
        <f t="shared" ca="1" si="169"/>
        <v>2286</v>
      </c>
      <c r="C721" s="78">
        <f t="shared" ca="1" si="170"/>
        <v>449</v>
      </c>
      <c r="D721" s="79">
        <f t="shared" ca="1" si="171"/>
        <v>278</v>
      </c>
      <c r="E721" s="81">
        <f t="shared" ca="1" si="172"/>
        <v>110114</v>
      </c>
      <c r="G721" s="88">
        <f t="shared" ca="1" si="173"/>
        <v>1026414</v>
      </c>
      <c r="H721" s="78">
        <f t="shared" ca="1" si="174"/>
        <v>635508</v>
      </c>
      <c r="I721" s="78">
        <f t="shared" ca="1" si="175"/>
        <v>390906</v>
      </c>
      <c r="J721" s="78">
        <f t="shared" ca="1" si="176"/>
        <v>110114</v>
      </c>
      <c r="K721" s="78">
        <v>175000</v>
      </c>
      <c r="L721" s="78">
        <f t="shared" ca="1" si="177"/>
        <v>105792</v>
      </c>
      <c r="M721" s="78">
        <f t="shared" ca="1" si="178"/>
        <v>35969.280000000006</v>
      </c>
      <c r="N721" s="78">
        <f t="shared" ca="1" si="179"/>
        <v>69822.720000000001</v>
      </c>
      <c r="O721" s="81">
        <f t="shared" ca="1" si="180"/>
        <v>244822.72</v>
      </c>
      <c r="Q721" s="78">
        <v>-700000</v>
      </c>
      <c r="R721" s="78">
        <f t="shared" ca="1" si="181"/>
        <v>244822.72</v>
      </c>
      <c r="S721" s="78">
        <f t="shared" ca="1" si="182"/>
        <v>244822.72</v>
      </c>
      <c r="T721" s="78">
        <f t="shared" ca="1" si="182"/>
        <v>244822.72</v>
      </c>
      <c r="U721" s="78">
        <f t="shared" ca="1" si="182"/>
        <v>244822.72</v>
      </c>
      <c r="V721" s="91">
        <f t="shared" ca="1" si="183"/>
        <v>43612.128631299245</v>
      </c>
      <c r="W721" s="47">
        <f t="shared" ca="1" si="184"/>
        <v>1</v>
      </c>
    </row>
    <row r="722" spans="1:23" x14ac:dyDescent="0.25">
      <c r="A722" s="52">
        <v>701</v>
      </c>
      <c r="B722" s="57">
        <f t="shared" ca="1" si="169"/>
        <v>2880</v>
      </c>
      <c r="C722" s="78">
        <f t="shared" ca="1" si="170"/>
        <v>431</v>
      </c>
      <c r="D722" s="79">
        <f t="shared" ca="1" si="171"/>
        <v>293</v>
      </c>
      <c r="E722" s="81">
        <f t="shared" ca="1" si="172"/>
        <v>97386</v>
      </c>
      <c r="G722" s="88">
        <f t="shared" ca="1" si="173"/>
        <v>1241280</v>
      </c>
      <c r="H722" s="78">
        <f t="shared" ca="1" si="174"/>
        <v>843840</v>
      </c>
      <c r="I722" s="78">
        <f t="shared" ca="1" si="175"/>
        <v>397440</v>
      </c>
      <c r="J722" s="78">
        <f t="shared" ca="1" si="176"/>
        <v>97386</v>
      </c>
      <c r="K722" s="78">
        <v>175000</v>
      </c>
      <c r="L722" s="78">
        <f t="shared" ca="1" si="177"/>
        <v>125054</v>
      </c>
      <c r="M722" s="78">
        <f t="shared" ca="1" si="178"/>
        <v>42518.36</v>
      </c>
      <c r="N722" s="78">
        <f t="shared" ca="1" si="179"/>
        <v>82535.64</v>
      </c>
      <c r="O722" s="81">
        <f t="shared" ca="1" si="180"/>
        <v>257535.64</v>
      </c>
      <c r="Q722" s="78">
        <v>-700000</v>
      </c>
      <c r="R722" s="78">
        <f t="shared" ca="1" si="181"/>
        <v>257535.64</v>
      </c>
      <c r="S722" s="78">
        <f t="shared" ca="1" si="182"/>
        <v>257535.64</v>
      </c>
      <c r="T722" s="78">
        <f t="shared" ca="1" si="182"/>
        <v>257535.64</v>
      </c>
      <c r="U722" s="78">
        <f t="shared" ca="1" si="182"/>
        <v>257535.64</v>
      </c>
      <c r="V722" s="91">
        <f t="shared" ca="1" si="183"/>
        <v>82225.707887012977</v>
      </c>
      <c r="W722" s="47">
        <f t="shared" ca="1" si="184"/>
        <v>1</v>
      </c>
    </row>
    <row r="723" spans="1:23" x14ac:dyDescent="0.25">
      <c r="A723" s="52">
        <v>702</v>
      </c>
      <c r="B723" s="57">
        <f t="shared" ca="1" si="169"/>
        <v>2452</v>
      </c>
      <c r="C723" s="78">
        <f t="shared" ca="1" si="170"/>
        <v>463</v>
      </c>
      <c r="D723" s="79">
        <f t="shared" ca="1" si="171"/>
        <v>279</v>
      </c>
      <c r="E723" s="81">
        <f t="shared" ca="1" si="172"/>
        <v>98023</v>
      </c>
      <c r="G723" s="88">
        <f t="shared" ca="1" si="173"/>
        <v>1135276</v>
      </c>
      <c r="H723" s="78">
        <f t="shared" ca="1" si="174"/>
        <v>684108</v>
      </c>
      <c r="I723" s="78">
        <f t="shared" ca="1" si="175"/>
        <v>451168</v>
      </c>
      <c r="J723" s="78">
        <f t="shared" ca="1" si="176"/>
        <v>98023</v>
      </c>
      <c r="K723" s="78">
        <v>175000</v>
      </c>
      <c r="L723" s="78">
        <f t="shared" ca="1" si="177"/>
        <v>178145</v>
      </c>
      <c r="M723" s="78">
        <f t="shared" ca="1" si="178"/>
        <v>60569.3</v>
      </c>
      <c r="N723" s="78">
        <f t="shared" ca="1" si="179"/>
        <v>117575.7</v>
      </c>
      <c r="O723" s="81">
        <f t="shared" ca="1" si="180"/>
        <v>292575.7</v>
      </c>
      <c r="Q723" s="78">
        <v>-700000</v>
      </c>
      <c r="R723" s="78">
        <f t="shared" ca="1" si="181"/>
        <v>292575.7</v>
      </c>
      <c r="S723" s="78">
        <f t="shared" ca="1" si="182"/>
        <v>292575.7</v>
      </c>
      <c r="T723" s="78">
        <f t="shared" ca="1" si="182"/>
        <v>292575.7</v>
      </c>
      <c r="U723" s="78">
        <f t="shared" ca="1" si="182"/>
        <v>292575.7</v>
      </c>
      <c r="V723" s="91">
        <f t="shared" ca="1" si="183"/>
        <v>188654.61123376316</v>
      </c>
      <c r="W723" s="47">
        <f t="shared" ca="1" si="184"/>
        <v>1</v>
      </c>
    </row>
    <row r="724" spans="1:23" x14ac:dyDescent="0.25">
      <c r="A724" s="52">
        <v>703</v>
      </c>
      <c r="B724" s="57">
        <f t="shared" ca="1" si="169"/>
        <v>3037</v>
      </c>
      <c r="C724" s="78">
        <f t="shared" ca="1" si="170"/>
        <v>424</v>
      </c>
      <c r="D724" s="79">
        <f t="shared" ca="1" si="171"/>
        <v>294</v>
      </c>
      <c r="E724" s="81">
        <f t="shared" ca="1" si="172"/>
        <v>98112</v>
      </c>
      <c r="G724" s="88">
        <f t="shared" ca="1" si="173"/>
        <v>1287688</v>
      </c>
      <c r="H724" s="78">
        <f t="shared" ca="1" si="174"/>
        <v>892878</v>
      </c>
      <c r="I724" s="78">
        <f t="shared" ca="1" si="175"/>
        <v>394810</v>
      </c>
      <c r="J724" s="78">
        <f t="shared" ca="1" si="176"/>
        <v>98112</v>
      </c>
      <c r="K724" s="78">
        <v>175000</v>
      </c>
      <c r="L724" s="78">
        <f t="shared" ca="1" si="177"/>
        <v>121698</v>
      </c>
      <c r="M724" s="78">
        <f t="shared" ca="1" si="178"/>
        <v>41377.32</v>
      </c>
      <c r="N724" s="78">
        <f t="shared" ca="1" si="179"/>
        <v>80320.679999999993</v>
      </c>
      <c r="O724" s="81">
        <f t="shared" ca="1" si="180"/>
        <v>255320.68</v>
      </c>
      <c r="Q724" s="78">
        <v>-700000</v>
      </c>
      <c r="R724" s="78">
        <f t="shared" ca="1" si="181"/>
        <v>255320.68</v>
      </c>
      <c r="S724" s="78">
        <f t="shared" ca="1" si="182"/>
        <v>255320.68</v>
      </c>
      <c r="T724" s="78">
        <f t="shared" ca="1" si="182"/>
        <v>255320.68</v>
      </c>
      <c r="U724" s="78">
        <f t="shared" ca="1" si="182"/>
        <v>255320.68</v>
      </c>
      <c r="V724" s="91">
        <f t="shared" ca="1" si="183"/>
        <v>75498.100578209502</v>
      </c>
      <c r="W724" s="47">
        <f t="shared" ca="1" si="184"/>
        <v>1</v>
      </c>
    </row>
    <row r="725" spans="1:23" x14ac:dyDescent="0.25">
      <c r="A725" s="52">
        <v>704</v>
      </c>
      <c r="B725" s="57">
        <f t="shared" ca="1" si="169"/>
        <v>2552</v>
      </c>
      <c r="C725" s="78">
        <f t="shared" ca="1" si="170"/>
        <v>469</v>
      </c>
      <c r="D725" s="79">
        <f t="shared" ca="1" si="171"/>
        <v>279</v>
      </c>
      <c r="E725" s="81">
        <f t="shared" ca="1" si="172"/>
        <v>98818</v>
      </c>
      <c r="G725" s="88">
        <f t="shared" ca="1" si="173"/>
        <v>1196888</v>
      </c>
      <c r="H725" s="78">
        <f t="shared" ca="1" si="174"/>
        <v>712008</v>
      </c>
      <c r="I725" s="78">
        <f t="shared" ca="1" si="175"/>
        <v>484880</v>
      </c>
      <c r="J725" s="78">
        <f t="shared" ca="1" si="176"/>
        <v>98818</v>
      </c>
      <c r="K725" s="78">
        <v>175000</v>
      </c>
      <c r="L725" s="78">
        <f t="shared" ca="1" si="177"/>
        <v>211062</v>
      </c>
      <c r="M725" s="78">
        <f t="shared" ca="1" si="178"/>
        <v>71761.08</v>
      </c>
      <c r="N725" s="78">
        <f t="shared" ca="1" si="179"/>
        <v>139300.91999999998</v>
      </c>
      <c r="O725" s="81">
        <f t="shared" ca="1" si="180"/>
        <v>314300.92</v>
      </c>
      <c r="Q725" s="78">
        <v>-700000</v>
      </c>
      <c r="R725" s="78">
        <f t="shared" ca="1" si="181"/>
        <v>314300.92</v>
      </c>
      <c r="S725" s="78">
        <f t="shared" ca="1" si="182"/>
        <v>314300.92</v>
      </c>
      <c r="T725" s="78">
        <f t="shared" ca="1" si="182"/>
        <v>314300.92</v>
      </c>
      <c r="U725" s="78">
        <f t="shared" ca="1" si="182"/>
        <v>314300.92</v>
      </c>
      <c r="V725" s="91">
        <f t="shared" ca="1" si="183"/>
        <v>254641.69400607783</v>
      </c>
      <c r="W725" s="47">
        <f t="shared" ca="1" si="184"/>
        <v>1</v>
      </c>
    </row>
    <row r="726" spans="1:23" x14ac:dyDescent="0.25">
      <c r="A726" s="52">
        <v>705</v>
      </c>
      <c r="B726" s="57">
        <f t="shared" ca="1" si="169"/>
        <v>2691</v>
      </c>
      <c r="C726" s="78">
        <f t="shared" ca="1" si="170"/>
        <v>434</v>
      </c>
      <c r="D726" s="79">
        <f t="shared" ca="1" si="171"/>
        <v>298</v>
      </c>
      <c r="E726" s="81">
        <f t="shared" ca="1" si="172"/>
        <v>98849</v>
      </c>
      <c r="G726" s="88">
        <f t="shared" ca="1" si="173"/>
        <v>1167894</v>
      </c>
      <c r="H726" s="78">
        <f t="shared" ca="1" si="174"/>
        <v>801918</v>
      </c>
      <c r="I726" s="78">
        <f t="shared" ca="1" si="175"/>
        <v>365976</v>
      </c>
      <c r="J726" s="78">
        <f t="shared" ca="1" si="176"/>
        <v>98849</v>
      </c>
      <c r="K726" s="78">
        <v>175000</v>
      </c>
      <c r="L726" s="78">
        <f t="shared" ca="1" si="177"/>
        <v>92127</v>
      </c>
      <c r="M726" s="78">
        <f t="shared" ca="1" si="178"/>
        <v>31323.180000000004</v>
      </c>
      <c r="N726" s="78">
        <f t="shared" ca="1" si="179"/>
        <v>60803.819999999992</v>
      </c>
      <c r="O726" s="81">
        <f t="shared" ca="1" si="180"/>
        <v>235803.82</v>
      </c>
      <c r="Q726" s="78">
        <v>-700000</v>
      </c>
      <c r="R726" s="78">
        <f t="shared" ca="1" si="181"/>
        <v>235803.82</v>
      </c>
      <c r="S726" s="78">
        <f t="shared" ca="1" si="182"/>
        <v>235803.82</v>
      </c>
      <c r="T726" s="78">
        <f t="shared" ca="1" si="182"/>
        <v>235803.82</v>
      </c>
      <c r="U726" s="78">
        <f t="shared" ca="1" si="182"/>
        <v>235803.82</v>
      </c>
      <c r="V726" s="91">
        <f t="shared" ca="1" si="183"/>
        <v>16218.578609010438</v>
      </c>
      <c r="W726" s="47">
        <f t="shared" ca="1" si="184"/>
        <v>1</v>
      </c>
    </row>
    <row r="727" spans="1:23" x14ac:dyDescent="0.25">
      <c r="A727" s="52">
        <v>706</v>
      </c>
      <c r="B727" s="57">
        <f t="shared" ref="B727:B790" ca="1" si="185">RANDBETWEEN(2200,3200)</f>
        <v>2870</v>
      </c>
      <c r="C727" s="78">
        <f t="shared" ref="C727:C790" ca="1" si="186">RANDBETWEEN(410,470)</f>
        <v>439</v>
      </c>
      <c r="D727" s="79">
        <f t="shared" ref="D727:D790" ca="1" si="187">RANDBETWEEN(270,300)</f>
        <v>290</v>
      </c>
      <c r="E727" s="81">
        <f t="shared" ref="E727:E790" ca="1" si="188">RANDBETWEEN(90000,120000)</f>
        <v>96539</v>
      </c>
      <c r="G727" s="88">
        <f t="shared" ref="G727:G790" ca="1" si="189">B727*C727</f>
        <v>1259930</v>
      </c>
      <c r="H727" s="78">
        <f t="shared" ref="H727:H790" ca="1" si="190">B727*D727</f>
        <v>832300</v>
      </c>
      <c r="I727" s="78">
        <f t="shared" ref="I727:I790" ca="1" si="191">G727-H727</f>
        <v>427630</v>
      </c>
      <c r="J727" s="78">
        <f t="shared" ref="J727:J790" ca="1" si="192">E727</f>
        <v>96539</v>
      </c>
      <c r="K727" s="78">
        <v>175000</v>
      </c>
      <c r="L727" s="78">
        <f t="shared" ref="L727:L790" ca="1" si="193">I727-J727-K727</f>
        <v>156091</v>
      </c>
      <c r="M727" s="78">
        <f t="shared" ref="M727:M790" ca="1" si="194">L727*0.34</f>
        <v>53070.94</v>
      </c>
      <c r="N727" s="78">
        <f t="shared" ref="N727:N790" ca="1" si="195">L727-M727</f>
        <v>103020.06</v>
      </c>
      <c r="O727" s="81">
        <f t="shared" ref="O727:O790" ca="1" si="196">N727+K727</f>
        <v>278020.06</v>
      </c>
      <c r="Q727" s="78">
        <v>-700000</v>
      </c>
      <c r="R727" s="78">
        <f t="shared" ref="R727:R790" ca="1" si="197">O727</f>
        <v>278020.06</v>
      </c>
      <c r="S727" s="78">
        <f t="shared" ref="S727:U790" ca="1" si="198">R727</f>
        <v>278020.06</v>
      </c>
      <c r="T727" s="78">
        <f t="shared" ca="1" si="198"/>
        <v>278020.06</v>
      </c>
      <c r="U727" s="78">
        <f t="shared" ca="1" si="198"/>
        <v>278020.06</v>
      </c>
      <c r="V727" s="91">
        <f t="shared" ref="V727:V790" ca="1" si="199">Q727+NPV(0.12,R727:U727)</f>
        <v>144444.04759003397</v>
      </c>
      <c r="W727" s="47">
        <f t="shared" ref="W727:W790" ca="1" si="200">IF(V727&gt;=0,1,0)</f>
        <v>1</v>
      </c>
    </row>
    <row r="728" spans="1:23" x14ac:dyDescent="0.25">
      <c r="A728" s="52">
        <v>707</v>
      </c>
      <c r="B728" s="57">
        <f t="shared" ca="1" si="185"/>
        <v>2941</v>
      </c>
      <c r="C728" s="78">
        <f t="shared" ca="1" si="186"/>
        <v>438</v>
      </c>
      <c r="D728" s="79">
        <f t="shared" ca="1" si="187"/>
        <v>287</v>
      </c>
      <c r="E728" s="81">
        <f t="shared" ca="1" si="188"/>
        <v>92446</v>
      </c>
      <c r="G728" s="88">
        <f t="shared" ca="1" si="189"/>
        <v>1288158</v>
      </c>
      <c r="H728" s="78">
        <f t="shared" ca="1" si="190"/>
        <v>844067</v>
      </c>
      <c r="I728" s="78">
        <f t="shared" ca="1" si="191"/>
        <v>444091</v>
      </c>
      <c r="J728" s="78">
        <f t="shared" ca="1" si="192"/>
        <v>92446</v>
      </c>
      <c r="K728" s="78">
        <v>175000</v>
      </c>
      <c r="L728" s="78">
        <f t="shared" ca="1" si="193"/>
        <v>176645</v>
      </c>
      <c r="M728" s="78">
        <f t="shared" ca="1" si="194"/>
        <v>60059.3</v>
      </c>
      <c r="N728" s="78">
        <f t="shared" ca="1" si="195"/>
        <v>116585.7</v>
      </c>
      <c r="O728" s="81">
        <f t="shared" ca="1" si="196"/>
        <v>291585.7</v>
      </c>
      <c r="Q728" s="78">
        <v>-700000</v>
      </c>
      <c r="R728" s="78">
        <f t="shared" ca="1" si="197"/>
        <v>291585.7</v>
      </c>
      <c r="S728" s="78">
        <f t="shared" ca="1" si="198"/>
        <v>291585.7</v>
      </c>
      <c r="T728" s="78">
        <f t="shared" ca="1" si="198"/>
        <v>291585.7</v>
      </c>
      <c r="U728" s="78">
        <f t="shared" ca="1" si="198"/>
        <v>291585.7</v>
      </c>
      <c r="V728" s="91">
        <f t="shared" ca="1" si="199"/>
        <v>185647.63538060291</v>
      </c>
      <c r="W728" s="47">
        <f t="shared" ca="1" si="200"/>
        <v>1</v>
      </c>
    </row>
    <row r="729" spans="1:23" x14ac:dyDescent="0.25">
      <c r="A729" s="52">
        <v>708</v>
      </c>
      <c r="B729" s="57">
        <f t="shared" ca="1" si="185"/>
        <v>2678</v>
      </c>
      <c r="C729" s="78">
        <f t="shared" ca="1" si="186"/>
        <v>410</v>
      </c>
      <c r="D729" s="79">
        <f t="shared" ca="1" si="187"/>
        <v>281</v>
      </c>
      <c r="E729" s="81">
        <f t="shared" ca="1" si="188"/>
        <v>100140</v>
      </c>
      <c r="G729" s="88">
        <f t="shared" ca="1" si="189"/>
        <v>1097980</v>
      </c>
      <c r="H729" s="78">
        <f t="shared" ca="1" si="190"/>
        <v>752518</v>
      </c>
      <c r="I729" s="78">
        <f t="shared" ca="1" si="191"/>
        <v>345462</v>
      </c>
      <c r="J729" s="78">
        <f t="shared" ca="1" si="192"/>
        <v>100140</v>
      </c>
      <c r="K729" s="78">
        <v>175000</v>
      </c>
      <c r="L729" s="78">
        <f t="shared" ca="1" si="193"/>
        <v>70322</v>
      </c>
      <c r="M729" s="78">
        <f t="shared" ca="1" si="194"/>
        <v>23909.480000000003</v>
      </c>
      <c r="N729" s="78">
        <f t="shared" ca="1" si="195"/>
        <v>46412.52</v>
      </c>
      <c r="O729" s="81">
        <f t="shared" ca="1" si="196"/>
        <v>221412.52</v>
      </c>
      <c r="Q729" s="78">
        <v>-700000</v>
      </c>
      <c r="R729" s="78">
        <f t="shared" ca="1" si="197"/>
        <v>221412.52</v>
      </c>
      <c r="S729" s="78">
        <f t="shared" ca="1" si="198"/>
        <v>221412.52</v>
      </c>
      <c r="T729" s="78">
        <f t="shared" ca="1" si="198"/>
        <v>221412.52</v>
      </c>
      <c r="U729" s="78">
        <f t="shared" ca="1" si="198"/>
        <v>221412.52</v>
      </c>
      <c r="V729" s="91">
        <f t="shared" ca="1" si="199"/>
        <v>-27492.827043094323</v>
      </c>
      <c r="W729" s="47">
        <f t="shared" ca="1" si="200"/>
        <v>0</v>
      </c>
    </row>
    <row r="730" spans="1:23" x14ac:dyDescent="0.25">
      <c r="A730" s="52">
        <v>709</v>
      </c>
      <c r="B730" s="57">
        <f t="shared" ca="1" si="185"/>
        <v>2516</v>
      </c>
      <c r="C730" s="78">
        <f t="shared" ca="1" si="186"/>
        <v>439</v>
      </c>
      <c r="D730" s="79">
        <f t="shared" ca="1" si="187"/>
        <v>272</v>
      </c>
      <c r="E730" s="81">
        <f t="shared" ca="1" si="188"/>
        <v>93251</v>
      </c>
      <c r="G730" s="88">
        <f t="shared" ca="1" si="189"/>
        <v>1104524</v>
      </c>
      <c r="H730" s="78">
        <f t="shared" ca="1" si="190"/>
        <v>684352</v>
      </c>
      <c r="I730" s="78">
        <f t="shared" ca="1" si="191"/>
        <v>420172</v>
      </c>
      <c r="J730" s="78">
        <f t="shared" ca="1" si="192"/>
        <v>93251</v>
      </c>
      <c r="K730" s="78">
        <v>175000</v>
      </c>
      <c r="L730" s="78">
        <f t="shared" ca="1" si="193"/>
        <v>151921</v>
      </c>
      <c r="M730" s="78">
        <f t="shared" ca="1" si="194"/>
        <v>51653.140000000007</v>
      </c>
      <c r="N730" s="78">
        <f t="shared" ca="1" si="195"/>
        <v>100267.85999999999</v>
      </c>
      <c r="O730" s="81">
        <f t="shared" ca="1" si="196"/>
        <v>275267.86</v>
      </c>
      <c r="Q730" s="78">
        <v>-700000</v>
      </c>
      <c r="R730" s="78">
        <f t="shared" ca="1" si="197"/>
        <v>275267.86</v>
      </c>
      <c r="S730" s="78">
        <f t="shared" ca="1" si="198"/>
        <v>275267.86</v>
      </c>
      <c r="T730" s="78">
        <f t="shared" ca="1" si="198"/>
        <v>275267.86</v>
      </c>
      <c r="U730" s="78">
        <f t="shared" ca="1" si="198"/>
        <v>275267.86</v>
      </c>
      <c r="V730" s="91">
        <f t="shared" ca="1" si="199"/>
        <v>136084.65471824864</v>
      </c>
      <c r="W730" s="47">
        <f t="shared" ca="1" si="200"/>
        <v>1</v>
      </c>
    </row>
    <row r="731" spans="1:23" x14ac:dyDescent="0.25">
      <c r="A731" s="52">
        <v>710</v>
      </c>
      <c r="B731" s="57">
        <f t="shared" ca="1" si="185"/>
        <v>3113</v>
      </c>
      <c r="C731" s="78">
        <f t="shared" ca="1" si="186"/>
        <v>436</v>
      </c>
      <c r="D731" s="79">
        <f t="shared" ca="1" si="187"/>
        <v>298</v>
      </c>
      <c r="E731" s="81">
        <f t="shared" ca="1" si="188"/>
        <v>94643</v>
      </c>
      <c r="G731" s="88">
        <f t="shared" ca="1" si="189"/>
        <v>1357268</v>
      </c>
      <c r="H731" s="78">
        <f t="shared" ca="1" si="190"/>
        <v>927674</v>
      </c>
      <c r="I731" s="78">
        <f t="shared" ca="1" si="191"/>
        <v>429594</v>
      </c>
      <c r="J731" s="78">
        <f t="shared" ca="1" si="192"/>
        <v>94643</v>
      </c>
      <c r="K731" s="78">
        <v>175000</v>
      </c>
      <c r="L731" s="78">
        <f t="shared" ca="1" si="193"/>
        <v>159951</v>
      </c>
      <c r="M731" s="78">
        <f t="shared" ca="1" si="194"/>
        <v>54383.340000000004</v>
      </c>
      <c r="N731" s="78">
        <f t="shared" ca="1" si="195"/>
        <v>105567.66</v>
      </c>
      <c r="O731" s="81">
        <f t="shared" ca="1" si="196"/>
        <v>280567.66000000003</v>
      </c>
      <c r="Q731" s="78">
        <v>-700000</v>
      </c>
      <c r="R731" s="78">
        <f t="shared" ca="1" si="197"/>
        <v>280567.66000000003</v>
      </c>
      <c r="S731" s="78">
        <f t="shared" ca="1" si="198"/>
        <v>280567.66000000003</v>
      </c>
      <c r="T731" s="78">
        <f t="shared" ca="1" si="198"/>
        <v>280567.66000000003</v>
      </c>
      <c r="U731" s="78">
        <f t="shared" ca="1" si="198"/>
        <v>280567.66000000003</v>
      </c>
      <c r="V731" s="91">
        <f t="shared" ca="1" si="199"/>
        <v>152181.99878549948</v>
      </c>
      <c r="W731" s="47">
        <f t="shared" ca="1" si="200"/>
        <v>1</v>
      </c>
    </row>
    <row r="732" spans="1:23" x14ac:dyDescent="0.25">
      <c r="A732" s="52">
        <v>711</v>
      </c>
      <c r="B732" s="57">
        <f t="shared" ca="1" si="185"/>
        <v>3112</v>
      </c>
      <c r="C732" s="78">
        <f t="shared" ca="1" si="186"/>
        <v>418</v>
      </c>
      <c r="D732" s="79">
        <f t="shared" ca="1" si="187"/>
        <v>279</v>
      </c>
      <c r="E732" s="81">
        <f t="shared" ca="1" si="188"/>
        <v>91331</v>
      </c>
      <c r="G732" s="88">
        <f t="shared" ca="1" si="189"/>
        <v>1300816</v>
      </c>
      <c r="H732" s="78">
        <f t="shared" ca="1" si="190"/>
        <v>868248</v>
      </c>
      <c r="I732" s="78">
        <f t="shared" ca="1" si="191"/>
        <v>432568</v>
      </c>
      <c r="J732" s="78">
        <f t="shared" ca="1" si="192"/>
        <v>91331</v>
      </c>
      <c r="K732" s="78">
        <v>175000</v>
      </c>
      <c r="L732" s="78">
        <f t="shared" ca="1" si="193"/>
        <v>166237</v>
      </c>
      <c r="M732" s="78">
        <f t="shared" ca="1" si="194"/>
        <v>56520.58</v>
      </c>
      <c r="N732" s="78">
        <f t="shared" ca="1" si="195"/>
        <v>109716.42</v>
      </c>
      <c r="O732" s="81">
        <f t="shared" ca="1" si="196"/>
        <v>284716.42</v>
      </c>
      <c r="Q732" s="78">
        <v>-700000</v>
      </c>
      <c r="R732" s="78">
        <f t="shared" ca="1" si="197"/>
        <v>284716.42</v>
      </c>
      <c r="S732" s="78">
        <f t="shared" ca="1" si="198"/>
        <v>284716.42</v>
      </c>
      <c r="T732" s="78">
        <f t="shared" ca="1" si="198"/>
        <v>284716.42</v>
      </c>
      <c r="U732" s="78">
        <f t="shared" ca="1" si="198"/>
        <v>284716.42</v>
      </c>
      <c r="V732" s="91">
        <f t="shared" ca="1" si="199"/>
        <v>164783.23226080905</v>
      </c>
      <c r="W732" s="47">
        <f t="shared" ca="1" si="200"/>
        <v>1</v>
      </c>
    </row>
    <row r="733" spans="1:23" x14ac:dyDescent="0.25">
      <c r="A733" s="52">
        <v>712</v>
      </c>
      <c r="B733" s="57">
        <f t="shared" ca="1" si="185"/>
        <v>2251</v>
      </c>
      <c r="C733" s="78">
        <f t="shared" ca="1" si="186"/>
        <v>425</v>
      </c>
      <c r="D733" s="79">
        <f t="shared" ca="1" si="187"/>
        <v>298</v>
      </c>
      <c r="E733" s="81">
        <f t="shared" ca="1" si="188"/>
        <v>112633</v>
      </c>
      <c r="G733" s="88">
        <f t="shared" ca="1" si="189"/>
        <v>956675</v>
      </c>
      <c r="H733" s="78">
        <f t="shared" ca="1" si="190"/>
        <v>670798</v>
      </c>
      <c r="I733" s="78">
        <f t="shared" ca="1" si="191"/>
        <v>285877</v>
      </c>
      <c r="J733" s="78">
        <f t="shared" ca="1" si="192"/>
        <v>112633</v>
      </c>
      <c r="K733" s="78">
        <v>175000</v>
      </c>
      <c r="L733" s="78">
        <f t="shared" ca="1" si="193"/>
        <v>-1756</v>
      </c>
      <c r="M733" s="78">
        <f t="shared" ca="1" si="194"/>
        <v>-597.04000000000008</v>
      </c>
      <c r="N733" s="78">
        <f t="shared" ca="1" si="195"/>
        <v>-1158.96</v>
      </c>
      <c r="O733" s="81">
        <f t="shared" ca="1" si="196"/>
        <v>173841.04</v>
      </c>
      <c r="Q733" s="78">
        <v>-700000</v>
      </c>
      <c r="R733" s="78">
        <f t="shared" ca="1" si="197"/>
        <v>173841.04</v>
      </c>
      <c r="S733" s="78">
        <f t="shared" ca="1" si="198"/>
        <v>173841.04</v>
      </c>
      <c r="T733" s="78">
        <f t="shared" ca="1" si="198"/>
        <v>173841.04</v>
      </c>
      <c r="U733" s="78">
        <f t="shared" ca="1" si="198"/>
        <v>173841.04</v>
      </c>
      <c r="V733" s="91">
        <f t="shared" ca="1" si="199"/>
        <v>-171984.03073914524</v>
      </c>
      <c r="W733" s="47">
        <f t="shared" ca="1" si="200"/>
        <v>0</v>
      </c>
    </row>
    <row r="734" spans="1:23" x14ac:dyDescent="0.25">
      <c r="A734" s="52">
        <v>713</v>
      </c>
      <c r="B734" s="57">
        <f t="shared" ca="1" si="185"/>
        <v>3017</v>
      </c>
      <c r="C734" s="78">
        <f t="shared" ca="1" si="186"/>
        <v>452</v>
      </c>
      <c r="D734" s="79">
        <f t="shared" ca="1" si="187"/>
        <v>299</v>
      </c>
      <c r="E734" s="81">
        <f t="shared" ca="1" si="188"/>
        <v>119350</v>
      </c>
      <c r="G734" s="88">
        <f t="shared" ca="1" si="189"/>
        <v>1363684</v>
      </c>
      <c r="H734" s="78">
        <f t="shared" ca="1" si="190"/>
        <v>902083</v>
      </c>
      <c r="I734" s="78">
        <f t="shared" ca="1" si="191"/>
        <v>461601</v>
      </c>
      <c r="J734" s="78">
        <f t="shared" ca="1" si="192"/>
        <v>119350</v>
      </c>
      <c r="K734" s="78">
        <v>175000</v>
      </c>
      <c r="L734" s="78">
        <f t="shared" ca="1" si="193"/>
        <v>167251</v>
      </c>
      <c r="M734" s="78">
        <f t="shared" ca="1" si="194"/>
        <v>56865.340000000004</v>
      </c>
      <c r="N734" s="78">
        <f t="shared" ca="1" si="195"/>
        <v>110385.66</v>
      </c>
      <c r="O734" s="81">
        <f t="shared" ca="1" si="196"/>
        <v>285385.66000000003</v>
      </c>
      <c r="Q734" s="78">
        <v>-700000</v>
      </c>
      <c r="R734" s="78">
        <f t="shared" ca="1" si="197"/>
        <v>285385.66000000003</v>
      </c>
      <c r="S734" s="78">
        <f t="shared" ca="1" si="198"/>
        <v>285385.66000000003</v>
      </c>
      <c r="T734" s="78">
        <f t="shared" ca="1" si="198"/>
        <v>285385.66000000003</v>
      </c>
      <c r="U734" s="78">
        <f t="shared" ca="1" si="198"/>
        <v>285385.66000000003</v>
      </c>
      <c r="V734" s="91">
        <f t="shared" ca="1" si="199"/>
        <v>166815.94793754548</v>
      </c>
      <c r="W734" s="47">
        <f t="shared" ca="1" si="200"/>
        <v>1</v>
      </c>
    </row>
    <row r="735" spans="1:23" x14ac:dyDescent="0.25">
      <c r="A735" s="52">
        <v>714</v>
      </c>
      <c r="B735" s="57">
        <f t="shared" ca="1" si="185"/>
        <v>2673</v>
      </c>
      <c r="C735" s="78">
        <f t="shared" ca="1" si="186"/>
        <v>470</v>
      </c>
      <c r="D735" s="79">
        <f t="shared" ca="1" si="187"/>
        <v>280</v>
      </c>
      <c r="E735" s="81">
        <f t="shared" ca="1" si="188"/>
        <v>103984</v>
      </c>
      <c r="G735" s="88">
        <f t="shared" ca="1" si="189"/>
        <v>1256310</v>
      </c>
      <c r="H735" s="78">
        <f t="shared" ca="1" si="190"/>
        <v>748440</v>
      </c>
      <c r="I735" s="78">
        <f t="shared" ca="1" si="191"/>
        <v>507870</v>
      </c>
      <c r="J735" s="78">
        <f t="shared" ca="1" si="192"/>
        <v>103984</v>
      </c>
      <c r="K735" s="78">
        <v>175000</v>
      </c>
      <c r="L735" s="78">
        <f t="shared" ca="1" si="193"/>
        <v>228886</v>
      </c>
      <c r="M735" s="78">
        <f t="shared" ca="1" si="194"/>
        <v>77821.240000000005</v>
      </c>
      <c r="N735" s="78">
        <f t="shared" ca="1" si="195"/>
        <v>151064.76</v>
      </c>
      <c r="O735" s="81">
        <f t="shared" ca="1" si="196"/>
        <v>326064.76</v>
      </c>
      <c r="Q735" s="78">
        <v>-700000</v>
      </c>
      <c r="R735" s="78">
        <f t="shared" ca="1" si="197"/>
        <v>326064.76</v>
      </c>
      <c r="S735" s="78">
        <f t="shared" ca="1" si="198"/>
        <v>326064.76</v>
      </c>
      <c r="T735" s="78">
        <f t="shared" ca="1" si="198"/>
        <v>326064.76</v>
      </c>
      <c r="U735" s="78">
        <f t="shared" ca="1" si="198"/>
        <v>326064.76</v>
      </c>
      <c r="V735" s="91">
        <f t="shared" ca="1" si="199"/>
        <v>290372.5857438955</v>
      </c>
      <c r="W735" s="47">
        <f t="shared" ca="1" si="200"/>
        <v>1</v>
      </c>
    </row>
    <row r="736" spans="1:23" x14ac:dyDescent="0.25">
      <c r="A736" s="52">
        <v>715</v>
      </c>
      <c r="B736" s="57">
        <f t="shared" ca="1" si="185"/>
        <v>2896</v>
      </c>
      <c r="C736" s="78">
        <f t="shared" ca="1" si="186"/>
        <v>438</v>
      </c>
      <c r="D736" s="79">
        <f t="shared" ca="1" si="187"/>
        <v>278</v>
      </c>
      <c r="E736" s="81">
        <f t="shared" ca="1" si="188"/>
        <v>114117</v>
      </c>
      <c r="G736" s="88">
        <f t="shared" ca="1" si="189"/>
        <v>1268448</v>
      </c>
      <c r="H736" s="78">
        <f t="shared" ca="1" si="190"/>
        <v>805088</v>
      </c>
      <c r="I736" s="78">
        <f t="shared" ca="1" si="191"/>
        <v>463360</v>
      </c>
      <c r="J736" s="78">
        <f t="shared" ca="1" si="192"/>
        <v>114117</v>
      </c>
      <c r="K736" s="78">
        <v>175000</v>
      </c>
      <c r="L736" s="78">
        <f t="shared" ca="1" si="193"/>
        <v>174243</v>
      </c>
      <c r="M736" s="78">
        <f t="shared" ca="1" si="194"/>
        <v>59242.62</v>
      </c>
      <c r="N736" s="78">
        <f t="shared" ca="1" si="195"/>
        <v>115000.38</v>
      </c>
      <c r="O736" s="81">
        <f t="shared" ca="1" si="196"/>
        <v>290000.38</v>
      </c>
      <c r="Q736" s="78">
        <v>-700000</v>
      </c>
      <c r="R736" s="78">
        <f t="shared" ca="1" si="197"/>
        <v>290000.38</v>
      </c>
      <c r="S736" s="78">
        <f t="shared" ca="1" si="198"/>
        <v>290000.38</v>
      </c>
      <c r="T736" s="78">
        <f t="shared" ca="1" si="198"/>
        <v>290000.38</v>
      </c>
      <c r="U736" s="78">
        <f t="shared" ca="1" si="198"/>
        <v>290000.38</v>
      </c>
      <c r="V736" s="91">
        <f t="shared" ca="1" si="199"/>
        <v>180832.46471440908</v>
      </c>
      <c r="W736" s="47">
        <f t="shared" ca="1" si="200"/>
        <v>1</v>
      </c>
    </row>
    <row r="737" spans="1:23" x14ac:dyDescent="0.25">
      <c r="A737" s="52">
        <v>716</v>
      </c>
      <c r="B737" s="57">
        <f t="shared" ca="1" si="185"/>
        <v>2713</v>
      </c>
      <c r="C737" s="78">
        <f t="shared" ca="1" si="186"/>
        <v>414</v>
      </c>
      <c r="D737" s="79">
        <f t="shared" ca="1" si="187"/>
        <v>299</v>
      </c>
      <c r="E737" s="81">
        <f t="shared" ca="1" si="188"/>
        <v>93346</v>
      </c>
      <c r="G737" s="88">
        <f t="shared" ca="1" si="189"/>
        <v>1123182</v>
      </c>
      <c r="H737" s="78">
        <f t="shared" ca="1" si="190"/>
        <v>811187</v>
      </c>
      <c r="I737" s="78">
        <f t="shared" ca="1" si="191"/>
        <v>311995</v>
      </c>
      <c r="J737" s="78">
        <f t="shared" ca="1" si="192"/>
        <v>93346</v>
      </c>
      <c r="K737" s="78">
        <v>175000</v>
      </c>
      <c r="L737" s="78">
        <f t="shared" ca="1" si="193"/>
        <v>43649</v>
      </c>
      <c r="M737" s="78">
        <f t="shared" ca="1" si="194"/>
        <v>14840.660000000002</v>
      </c>
      <c r="N737" s="78">
        <f t="shared" ca="1" si="195"/>
        <v>28808.339999999997</v>
      </c>
      <c r="O737" s="81">
        <f t="shared" ca="1" si="196"/>
        <v>203808.34</v>
      </c>
      <c r="Q737" s="78">
        <v>-700000</v>
      </c>
      <c r="R737" s="78">
        <f t="shared" ca="1" si="197"/>
        <v>203808.34</v>
      </c>
      <c r="S737" s="78">
        <f t="shared" ca="1" si="198"/>
        <v>203808.34</v>
      </c>
      <c r="T737" s="78">
        <f t="shared" ca="1" si="198"/>
        <v>203808.34</v>
      </c>
      <c r="U737" s="78">
        <f t="shared" ca="1" si="198"/>
        <v>203808.34</v>
      </c>
      <c r="V737" s="91">
        <f t="shared" ca="1" si="199"/>
        <v>-80962.871663987753</v>
      </c>
      <c r="W737" s="47">
        <f t="shared" ca="1" si="200"/>
        <v>0</v>
      </c>
    </row>
    <row r="738" spans="1:23" x14ac:dyDescent="0.25">
      <c r="A738" s="52">
        <v>717</v>
      </c>
      <c r="B738" s="57">
        <f t="shared" ca="1" si="185"/>
        <v>2564</v>
      </c>
      <c r="C738" s="78">
        <f t="shared" ca="1" si="186"/>
        <v>456</v>
      </c>
      <c r="D738" s="79">
        <f t="shared" ca="1" si="187"/>
        <v>300</v>
      </c>
      <c r="E738" s="81">
        <f t="shared" ca="1" si="188"/>
        <v>119527</v>
      </c>
      <c r="G738" s="88">
        <f t="shared" ca="1" si="189"/>
        <v>1169184</v>
      </c>
      <c r="H738" s="78">
        <f t="shared" ca="1" si="190"/>
        <v>769200</v>
      </c>
      <c r="I738" s="78">
        <f t="shared" ca="1" si="191"/>
        <v>399984</v>
      </c>
      <c r="J738" s="78">
        <f t="shared" ca="1" si="192"/>
        <v>119527</v>
      </c>
      <c r="K738" s="78">
        <v>175000</v>
      </c>
      <c r="L738" s="78">
        <f t="shared" ca="1" si="193"/>
        <v>105457</v>
      </c>
      <c r="M738" s="78">
        <f t="shared" ca="1" si="194"/>
        <v>35855.380000000005</v>
      </c>
      <c r="N738" s="78">
        <f t="shared" ca="1" si="195"/>
        <v>69601.62</v>
      </c>
      <c r="O738" s="81">
        <f t="shared" ca="1" si="196"/>
        <v>244601.62</v>
      </c>
      <c r="Q738" s="78">
        <v>-700000</v>
      </c>
      <c r="R738" s="78">
        <f t="shared" ca="1" si="197"/>
        <v>244601.62</v>
      </c>
      <c r="S738" s="78">
        <f t="shared" ca="1" si="198"/>
        <v>244601.62</v>
      </c>
      <c r="T738" s="78">
        <f t="shared" ca="1" si="198"/>
        <v>244601.62</v>
      </c>
      <c r="U738" s="78">
        <f t="shared" ca="1" si="198"/>
        <v>244601.62</v>
      </c>
      <c r="V738" s="91">
        <f t="shared" ca="1" si="199"/>
        <v>42940.570690760156</v>
      </c>
      <c r="W738" s="47">
        <f t="shared" ca="1" si="200"/>
        <v>1</v>
      </c>
    </row>
    <row r="739" spans="1:23" x14ac:dyDescent="0.25">
      <c r="A739" s="52">
        <v>718</v>
      </c>
      <c r="B739" s="57">
        <f t="shared" ca="1" si="185"/>
        <v>2227</v>
      </c>
      <c r="C739" s="78">
        <f t="shared" ca="1" si="186"/>
        <v>418</v>
      </c>
      <c r="D739" s="79">
        <f t="shared" ca="1" si="187"/>
        <v>275</v>
      </c>
      <c r="E739" s="81">
        <f t="shared" ca="1" si="188"/>
        <v>94062</v>
      </c>
      <c r="G739" s="88">
        <f t="shared" ca="1" si="189"/>
        <v>930886</v>
      </c>
      <c r="H739" s="78">
        <f t="shared" ca="1" si="190"/>
        <v>612425</v>
      </c>
      <c r="I739" s="78">
        <f t="shared" ca="1" si="191"/>
        <v>318461</v>
      </c>
      <c r="J739" s="78">
        <f t="shared" ca="1" si="192"/>
        <v>94062</v>
      </c>
      <c r="K739" s="78">
        <v>175000</v>
      </c>
      <c r="L739" s="78">
        <f t="shared" ca="1" si="193"/>
        <v>49399</v>
      </c>
      <c r="M739" s="78">
        <f t="shared" ca="1" si="194"/>
        <v>16795.66</v>
      </c>
      <c r="N739" s="78">
        <f t="shared" ca="1" si="195"/>
        <v>32603.34</v>
      </c>
      <c r="O739" s="81">
        <f t="shared" ca="1" si="196"/>
        <v>207603.34</v>
      </c>
      <c r="Q739" s="78">
        <v>-700000</v>
      </c>
      <c r="R739" s="78">
        <f t="shared" ca="1" si="197"/>
        <v>207603.34</v>
      </c>
      <c r="S739" s="78">
        <f t="shared" ca="1" si="198"/>
        <v>207603.34</v>
      </c>
      <c r="T739" s="78">
        <f t="shared" ca="1" si="198"/>
        <v>207603.34</v>
      </c>
      <c r="U739" s="78">
        <f t="shared" ca="1" si="198"/>
        <v>207603.34</v>
      </c>
      <c r="V739" s="91">
        <f t="shared" ca="1" si="199"/>
        <v>-69436.130893540569</v>
      </c>
      <c r="W739" s="47">
        <f t="shared" ca="1" si="200"/>
        <v>0</v>
      </c>
    </row>
    <row r="740" spans="1:23" x14ac:dyDescent="0.25">
      <c r="A740" s="52">
        <v>719</v>
      </c>
      <c r="B740" s="57">
        <f t="shared" ca="1" si="185"/>
        <v>2830</v>
      </c>
      <c r="C740" s="78">
        <f t="shared" ca="1" si="186"/>
        <v>422</v>
      </c>
      <c r="D740" s="79">
        <f t="shared" ca="1" si="187"/>
        <v>281</v>
      </c>
      <c r="E740" s="81">
        <f t="shared" ca="1" si="188"/>
        <v>107241</v>
      </c>
      <c r="G740" s="88">
        <f t="shared" ca="1" si="189"/>
        <v>1194260</v>
      </c>
      <c r="H740" s="78">
        <f t="shared" ca="1" si="190"/>
        <v>795230</v>
      </c>
      <c r="I740" s="78">
        <f t="shared" ca="1" si="191"/>
        <v>399030</v>
      </c>
      <c r="J740" s="78">
        <f t="shared" ca="1" si="192"/>
        <v>107241</v>
      </c>
      <c r="K740" s="78">
        <v>175000</v>
      </c>
      <c r="L740" s="78">
        <f t="shared" ca="1" si="193"/>
        <v>116789</v>
      </c>
      <c r="M740" s="78">
        <f t="shared" ca="1" si="194"/>
        <v>39708.26</v>
      </c>
      <c r="N740" s="78">
        <f t="shared" ca="1" si="195"/>
        <v>77080.739999999991</v>
      </c>
      <c r="O740" s="81">
        <f t="shared" ca="1" si="196"/>
        <v>252080.74</v>
      </c>
      <c r="Q740" s="78">
        <v>-700000</v>
      </c>
      <c r="R740" s="78">
        <f t="shared" ca="1" si="197"/>
        <v>252080.74</v>
      </c>
      <c r="S740" s="78">
        <f t="shared" ca="1" si="198"/>
        <v>252080.74</v>
      </c>
      <c r="T740" s="78">
        <f t="shared" ca="1" si="198"/>
        <v>252080.74</v>
      </c>
      <c r="U740" s="78">
        <f t="shared" ca="1" si="198"/>
        <v>252080.74</v>
      </c>
      <c r="V740" s="91">
        <f t="shared" ca="1" si="199"/>
        <v>65657.270936100627</v>
      </c>
      <c r="W740" s="47">
        <f t="shared" ca="1" si="200"/>
        <v>1</v>
      </c>
    </row>
    <row r="741" spans="1:23" x14ac:dyDescent="0.25">
      <c r="A741" s="52">
        <v>720</v>
      </c>
      <c r="B741" s="57">
        <f t="shared" ca="1" si="185"/>
        <v>2276</v>
      </c>
      <c r="C741" s="78">
        <f t="shared" ca="1" si="186"/>
        <v>420</v>
      </c>
      <c r="D741" s="79">
        <f t="shared" ca="1" si="187"/>
        <v>300</v>
      </c>
      <c r="E741" s="81">
        <f t="shared" ca="1" si="188"/>
        <v>110345</v>
      </c>
      <c r="G741" s="88">
        <f t="shared" ca="1" si="189"/>
        <v>955920</v>
      </c>
      <c r="H741" s="78">
        <f t="shared" ca="1" si="190"/>
        <v>682800</v>
      </c>
      <c r="I741" s="78">
        <f t="shared" ca="1" si="191"/>
        <v>273120</v>
      </c>
      <c r="J741" s="78">
        <f t="shared" ca="1" si="192"/>
        <v>110345</v>
      </c>
      <c r="K741" s="78">
        <v>175000</v>
      </c>
      <c r="L741" s="78">
        <f t="shared" ca="1" si="193"/>
        <v>-12225</v>
      </c>
      <c r="M741" s="78">
        <f t="shared" ca="1" si="194"/>
        <v>-4156.5</v>
      </c>
      <c r="N741" s="78">
        <f t="shared" ca="1" si="195"/>
        <v>-8068.5</v>
      </c>
      <c r="O741" s="81">
        <f t="shared" ca="1" si="196"/>
        <v>166931.5</v>
      </c>
      <c r="Q741" s="78">
        <v>-700000</v>
      </c>
      <c r="R741" s="78">
        <f t="shared" ca="1" si="197"/>
        <v>166931.5</v>
      </c>
      <c r="S741" s="78">
        <f t="shared" ca="1" si="198"/>
        <v>166931.5</v>
      </c>
      <c r="T741" s="78">
        <f t="shared" ca="1" si="198"/>
        <v>166931.5</v>
      </c>
      <c r="U741" s="78">
        <f t="shared" ca="1" si="198"/>
        <v>166931.5</v>
      </c>
      <c r="V741" s="91">
        <f t="shared" ca="1" si="199"/>
        <v>-192970.71754363418</v>
      </c>
      <c r="W741" s="47">
        <f t="shared" ca="1" si="200"/>
        <v>0</v>
      </c>
    </row>
    <row r="742" spans="1:23" x14ac:dyDescent="0.25">
      <c r="A742" s="52">
        <v>721</v>
      </c>
      <c r="B742" s="57">
        <f t="shared" ca="1" si="185"/>
        <v>2347</v>
      </c>
      <c r="C742" s="78">
        <f t="shared" ca="1" si="186"/>
        <v>410</v>
      </c>
      <c r="D742" s="79">
        <f t="shared" ca="1" si="187"/>
        <v>298</v>
      </c>
      <c r="E742" s="81">
        <f t="shared" ca="1" si="188"/>
        <v>96746</v>
      </c>
      <c r="G742" s="88">
        <f t="shared" ca="1" si="189"/>
        <v>962270</v>
      </c>
      <c r="H742" s="78">
        <f t="shared" ca="1" si="190"/>
        <v>699406</v>
      </c>
      <c r="I742" s="78">
        <f t="shared" ca="1" si="191"/>
        <v>262864</v>
      </c>
      <c r="J742" s="78">
        <f t="shared" ca="1" si="192"/>
        <v>96746</v>
      </c>
      <c r="K742" s="78">
        <v>175000</v>
      </c>
      <c r="L742" s="78">
        <f t="shared" ca="1" si="193"/>
        <v>-8882</v>
      </c>
      <c r="M742" s="78">
        <f t="shared" ca="1" si="194"/>
        <v>-3019.88</v>
      </c>
      <c r="N742" s="78">
        <f t="shared" ca="1" si="195"/>
        <v>-5862.12</v>
      </c>
      <c r="O742" s="81">
        <f t="shared" ca="1" si="196"/>
        <v>169137.88</v>
      </c>
      <c r="Q742" s="78">
        <v>-700000</v>
      </c>
      <c r="R742" s="78">
        <f t="shared" ca="1" si="197"/>
        <v>169137.88</v>
      </c>
      <c r="S742" s="78">
        <f t="shared" ca="1" si="198"/>
        <v>169137.88</v>
      </c>
      <c r="T742" s="78">
        <f t="shared" ca="1" si="198"/>
        <v>169137.88</v>
      </c>
      <c r="U742" s="78">
        <f t="shared" ca="1" si="198"/>
        <v>169137.88</v>
      </c>
      <c r="V742" s="91">
        <f t="shared" ca="1" si="199"/>
        <v>-186269.1706922247</v>
      </c>
      <c r="W742" s="47">
        <f t="shared" ca="1" si="200"/>
        <v>0</v>
      </c>
    </row>
    <row r="743" spans="1:23" x14ac:dyDescent="0.25">
      <c r="A743" s="52">
        <v>722</v>
      </c>
      <c r="B743" s="57">
        <f t="shared" ca="1" si="185"/>
        <v>2777</v>
      </c>
      <c r="C743" s="78">
        <f t="shared" ca="1" si="186"/>
        <v>447</v>
      </c>
      <c r="D743" s="79">
        <f t="shared" ca="1" si="187"/>
        <v>284</v>
      </c>
      <c r="E743" s="81">
        <f t="shared" ca="1" si="188"/>
        <v>109994</v>
      </c>
      <c r="G743" s="88">
        <f t="shared" ca="1" si="189"/>
        <v>1241319</v>
      </c>
      <c r="H743" s="78">
        <f t="shared" ca="1" si="190"/>
        <v>788668</v>
      </c>
      <c r="I743" s="78">
        <f t="shared" ca="1" si="191"/>
        <v>452651</v>
      </c>
      <c r="J743" s="78">
        <f t="shared" ca="1" si="192"/>
        <v>109994</v>
      </c>
      <c r="K743" s="78">
        <v>175000</v>
      </c>
      <c r="L743" s="78">
        <f t="shared" ca="1" si="193"/>
        <v>167657</v>
      </c>
      <c r="M743" s="78">
        <f t="shared" ca="1" si="194"/>
        <v>57003.380000000005</v>
      </c>
      <c r="N743" s="78">
        <f t="shared" ca="1" si="195"/>
        <v>110653.62</v>
      </c>
      <c r="O743" s="81">
        <f t="shared" ca="1" si="196"/>
        <v>285653.62</v>
      </c>
      <c r="Q743" s="78">
        <v>-700000</v>
      </c>
      <c r="R743" s="78">
        <f t="shared" ca="1" si="197"/>
        <v>285653.62</v>
      </c>
      <c r="S743" s="78">
        <f t="shared" ca="1" si="198"/>
        <v>285653.62</v>
      </c>
      <c r="T743" s="78">
        <f t="shared" ca="1" si="198"/>
        <v>285653.62</v>
      </c>
      <c r="U743" s="78">
        <f t="shared" ca="1" si="198"/>
        <v>285653.62</v>
      </c>
      <c r="V743" s="91">
        <f t="shared" ca="1" si="199"/>
        <v>167629.83606846735</v>
      </c>
      <c r="W743" s="47">
        <f t="shared" ca="1" si="200"/>
        <v>1</v>
      </c>
    </row>
    <row r="744" spans="1:23" x14ac:dyDescent="0.25">
      <c r="A744" s="52">
        <v>723</v>
      </c>
      <c r="B744" s="57">
        <f t="shared" ca="1" si="185"/>
        <v>2478</v>
      </c>
      <c r="C744" s="78">
        <f t="shared" ca="1" si="186"/>
        <v>470</v>
      </c>
      <c r="D744" s="79">
        <f t="shared" ca="1" si="187"/>
        <v>285</v>
      </c>
      <c r="E744" s="81">
        <f t="shared" ca="1" si="188"/>
        <v>92116</v>
      </c>
      <c r="G744" s="88">
        <f t="shared" ca="1" si="189"/>
        <v>1164660</v>
      </c>
      <c r="H744" s="78">
        <f t="shared" ca="1" si="190"/>
        <v>706230</v>
      </c>
      <c r="I744" s="78">
        <f t="shared" ca="1" si="191"/>
        <v>458430</v>
      </c>
      <c r="J744" s="78">
        <f t="shared" ca="1" si="192"/>
        <v>92116</v>
      </c>
      <c r="K744" s="78">
        <v>175000</v>
      </c>
      <c r="L744" s="78">
        <f t="shared" ca="1" si="193"/>
        <v>191314</v>
      </c>
      <c r="M744" s="78">
        <f t="shared" ca="1" si="194"/>
        <v>65046.76</v>
      </c>
      <c r="N744" s="78">
        <f t="shared" ca="1" si="195"/>
        <v>126267.23999999999</v>
      </c>
      <c r="O744" s="81">
        <f t="shared" ca="1" si="196"/>
        <v>301267.24</v>
      </c>
      <c r="Q744" s="78">
        <v>-700000</v>
      </c>
      <c r="R744" s="78">
        <f t="shared" ca="1" si="197"/>
        <v>301267.24</v>
      </c>
      <c r="S744" s="78">
        <f t="shared" ca="1" si="198"/>
        <v>301267.24</v>
      </c>
      <c r="T744" s="78">
        <f t="shared" ca="1" si="198"/>
        <v>301267.24</v>
      </c>
      <c r="U744" s="78">
        <f t="shared" ca="1" si="198"/>
        <v>301267.24</v>
      </c>
      <c r="V744" s="91">
        <f t="shared" ca="1" si="199"/>
        <v>215053.85457394028</v>
      </c>
      <c r="W744" s="47">
        <f t="shared" ca="1" si="200"/>
        <v>1</v>
      </c>
    </row>
    <row r="745" spans="1:23" x14ac:dyDescent="0.25">
      <c r="A745" s="52">
        <v>724</v>
      </c>
      <c r="B745" s="57">
        <f t="shared" ca="1" si="185"/>
        <v>2506</v>
      </c>
      <c r="C745" s="78">
        <f t="shared" ca="1" si="186"/>
        <v>421</v>
      </c>
      <c r="D745" s="79">
        <f t="shared" ca="1" si="187"/>
        <v>279</v>
      </c>
      <c r="E745" s="81">
        <f t="shared" ca="1" si="188"/>
        <v>109753</v>
      </c>
      <c r="G745" s="88">
        <f t="shared" ca="1" si="189"/>
        <v>1055026</v>
      </c>
      <c r="H745" s="78">
        <f t="shared" ca="1" si="190"/>
        <v>699174</v>
      </c>
      <c r="I745" s="78">
        <f t="shared" ca="1" si="191"/>
        <v>355852</v>
      </c>
      <c r="J745" s="78">
        <f t="shared" ca="1" si="192"/>
        <v>109753</v>
      </c>
      <c r="K745" s="78">
        <v>175000</v>
      </c>
      <c r="L745" s="78">
        <f t="shared" ca="1" si="193"/>
        <v>71099</v>
      </c>
      <c r="M745" s="78">
        <f t="shared" ca="1" si="194"/>
        <v>24173.660000000003</v>
      </c>
      <c r="N745" s="78">
        <f t="shared" ca="1" si="195"/>
        <v>46925.34</v>
      </c>
      <c r="O745" s="81">
        <f t="shared" ca="1" si="196"/>
        <v>221925.34</v>
      </c>
      <c r="Q745" s="78">
        <v>-700000</v>
      </c>
      <c r="R745" s="78">
        <f t="shared" ca="1" si="197"/>
        <v>221925.34</v>
      </c>
      <c r="S745" s="78">
        <f t="shared" ca="1" si="198"/>
        <v>221925.34</v>
      </c>
      <c r="T745" s="78">
        <f t="shared" ca="1" si="198"/>
        <v>221925.34</v>
      </c>
      <c r="U745" s="78">
        <f t="shared" ca="1" si="198"/>
        <v>221925.34</v>
      </c>
      <c r="V745" s="91">
        <f t="shared" ca="1" si="199"/>
        <v>-25935.213551157271</v>
      </c>
      <c r="W745" s="47">
        <f t="shared" ca="1" si="200"/>
        <v>0</v>
      </c>
    </row>
    <row r="746" spans="1:23" x14ac:dyDescent="0.25">
      <c r="A746" s="52">
        <v>725</v>
      </c>
      <c r="B746" s="57">
        <f t="shared" ca="1" si="185"/>
        <v>2518</v>
      </c>
      <c r="C746" s="78">
        <f t="shared" ca="1" si="186"/>
        <v>463</v>
      </c>
      <c r="D746" s="79">
        <f t="shared" ca="1" si="187"/>
        <v>278</v>
      </c>
      <c r="E746" s="81">
        <f t="shared" ca="1" si="188"/>
        <v>117430</v>
      </c>
      <c r="G746" s="88">
        <f t="shared" ca="1" si="189"/>
        <v>1165834</v>
      </c>
      <c r="H746" s="78">
        <f t="shared" ca="1" si="190"/>
        <v>700004</v>
      </c>
      <c r="I746" s="78">
        <f t="shared" ca="1" si="191"/>
        <v>465830</v>
      </c>
      <c r="J746" s="78">
        <f t="shared" ca="1" si="192"/>
        <v>117430</v>
      </c>
      <c r="K746" s="78">
        <v>175000</v>
      </c>
      <c r="L746" s="78">
        <f t="shared" ca="1" si="193"/>
        <v>173400</v>
      </c>
      <c r="M746" s="78">
        <f t="shared" ca="1" si="194"/>
        <v>58956.000000000007</v>
      </c>
      <c r="N746" s="78">
        <f t="shared" ca="1" si="195"/>
        <v>114444</v>
      </c>
      <c r="O746" s="81">
        <f t="shared" ca="1" si="196"/>
        <v>289444</v>
      </c>
      <c r="Q746" s="78">
        <v>-700000</v>
      </c>
      <c r="R746" s="78">
        <f t="shared" ca="1" si="197"/>
        <v>289444</v>
      </c>
      <c r="S746" s="78">
        <f t="shared" ca="1" si="198"/>
        <v>289444</v>
      </c>
      <c r="T746" s="78">
        <f t="shared" ca="1" si="198"/>
        <v>289444</v>
      </c>
      <c r="U746" s="78">
        <f t="shared" ca="1" si="198"/>
        <v>289444</v>
      </c>
      <c r="V746" s="91">
        <f t="shared" ca="1" si="199"/>
        <v>179142.54428493313</v>
      </c>
      <c r="W746" s="47">
        <f t="shared" ca="1" si="200"/>
        <v>1</v>
      </c>
    </row>
    <row r="747" spans="1:23" x14ac:dyDescent="0.25">
      <c r="A747" s="52">
        <v>726</v>
      </c>
      <c r="B747" s="57">
        <f t="shared" ca="1" si="185"/>
        <v>3137</v>
      </c>
      <c r="C747" s="78">
        <f t="shared" ca="1" si="186"/>
        <v>414</v>
      </c>
      <c r="D747" s="79">
        <f t="shared" ca="1" si="187"/>
        <v>287</v>
      </c>
      <c r="E747" s="81">
        <f t="shared" ca="1" si="188"/>
        <v>119095</v>
      </c>
      <c r="G747" s="88">
        <f t="shared" ca="1" si="189"/>
        <v>1298718</v>
      </c>
      <c r="H747" s="78">
        <f t="shared" ca="1" si="190"/>
        <v>900319</v>
      </c>
      <c r="I747" s="78">
        <f t="shared" ca="1" si="191"/>
        <v>398399</v>
      </c>
      <c r="J747" s="78">
        <f t="shared" ca="1" si="192"/>
        <v>119095</v>
      </c>
      <c r="K747" s="78">
        <v>175000</v>
      </c>
      <c r="L747" s="78">
        <f t="shared" ca="1" si="193"/>
        <v>104304</v>
      </c>
      <c r="M747" s="78">
        <f t="shared" ca="1" si="194"/>
        <v>35463.360000000001</v>
      </c>
      <c r="N747" s="78">
        <f t="shared" ca="1" si="195"/>
        <v>68840.639999999999</v>
      </c>
      <c r="O747" s="81">
        <f t="shared" ca="1" si="196"/>
        <v>243840.64000000001</v>
      </c>
      <c r="Q747" s="78">
        <v>-700000</v>
      </c>
      <c r="R747" s="78">
        <f t="shared" ca="1" si="197"/>
        <v>243840.64000000001</v>
      </c>
      <c r="S747" s="78">
        <f t="shared" ca="1" si="198"/>
        <v>243840.64000000001</v>
      </c>
      <c r="T747" s="78">
        <f t="shared" ca="1" si="198"/>
        <v>243840.64000000001</v>
      </c>
      <c r="U747" s="78">
        <f t="shared" ca="1" si="198"/>
        <v>243840.64000000001</v>
      </c>
      <c r="V747" s="91">
        <f t="shared" ca="1" si="199"/>
        <v>40629.208584964392</v>
      </c>
      <c r="W747" s="47">
        <f t="shared" ca="1" si="200"/>
        <v>1</v>
      </c>
    </row>
    <row r="748" spans="1:23" x14ac:dyDescent="0.25">
      <c r="A748" s="52">
        <v>727</v>
      </c>
      <c r="B748" s="57">
        <f t="shared" ca="1" si="185"/>
        <v>2328</v>
      </c>
      <c r="C748" s="78">
        <f t="shared" ca="1" si="186"/>
        <v>461</v>
      </c>
      <c r="D748" s="79">
        <f t="shared" ca="1" si="187"/>
        <v>298</v>
      </c>
      <c r="E748" s="81">
        <f t="shared" ca="1" si="188"/>
        <v>100897</v>
      </c>
      <c r="G748" s="88">
        <f t="shared" ca="1" si="189"/>
        <v>1073208</v>
      </c>
      <c r="H748" s="78">
        <f t="shared" ca="1" si="190"/>
        <v>693744</v>
      </c>
      <c r="I748" s="78">
        <f t="shared" ca="1" si="191"/>
        <v>379464</v>
      </c>
      <c r="J748" s="78">
        <f t="shared" ca="1" si="192"/>
        <v>100897</v>
      </c>
      <c r="K748" s="78">
        <v>175000</v>
      </c>
      <c r="L748" s="78">
        <f t="shared" ca="1" si="193"/>
        <v>103567</v>
      </c>
      <c r="M748" s="78">
        <f t="shared" ca="1" si="194"/>
        <v>35212.780000000006</v>
      </c>
      <c r="N748" s="78">
        <f t="shared" ca="1" si="195"/>
        <v>68354.22</v>
      </c>
      <c r="O748" s="81">
        <f t="shared" ca="1" si="196"/>
        <v>243354.22</v>
      </c>
      <c r="Q748" s="78">
        <v>-700000</v>
      </c>
      <c r="R748" s="78">
        <f t="shared" ca="1" si="197"/>
        <v>243354.22</v>
      </c>
      <c r="S748" s="78">
        <f t="shared" ca="1" si="198"/>
        <v>243354.22</v>
      </c>
      <c r="T748" s="78">
        <f t="shared" ca="1" si="198"/>
        <v>243354.22</v>
      </c>
      <c r="U748" s="78">
        <f t="shared" ca="1" si="198"/>
        <v>243354.22</v>
      </c>
      <c r="V748" s="91">
        <f t="shared" ca="1" si="199"/>
        <v>39151.781115778489</v>
      </c>
      <c r="W748" s="47">
        <f t="shared" ca="1" si="200"/>
        <v>1</v>
      </c>
    </row>
    <row r="749" spans="1:23" x14ac:dyDescent="0.25">
      <c r="A749" s="52">
        <v>728</v>
      </c>
      <c r="B749" s="57">
        <f t="shared" ca="1" si="185"/>
        <v>2414</v>
      </c>
      <c r="C749" s="78">
        <f t="shared" ca="1" si="186"/>
        <v>441</v>
      </c>
      <c r="D749" s="79">
        <f t="shared" ca="1" si="187"/>
        <v>294</v>
      </c>
      <c r="E749" s="81">
        <f t="shared" ca="1" si="188"/>
        <v>108357</v>
      </c>
      <c r="G749" s="88">
        <f t="shared" ca="1" si="189"/>
        <v>1064574</v>
      </c>
      <c r="H749" s="78">
        <f t="shared" ca="1" si="190"/>
        <v>709716</v>
      </c>
      <c r="I749" s="78">
        <f t="shared" ca="1" si="191"/>
        <v>354858</v>
      </c>
      <c r="J749" s="78">
        <f t="shared" ca="1" si="192"/>
        <v>108357</v>
      </c>
      <c r="K749" s="78">
        <v>175000</v>
      </c>
      <c r="L749" s="78">
        <f t="shared" ca="1" si="193"/>
        <v>71501</v>
      </c>
      <c r="M749" s="78">
        <f t="shared" ca="1" si="194"/>
        <v>24310.34</v>
      </c>
      <c r="N749" s="78">
        <f t="shared" ca="1" si="195"/>
        <v>47190.66</v>
      </c>
      <c r="O749" s="81">
        <f t="shared" ca="1" si="196"/>
        <v>222190.66</v>
      </c>
      <c r="Q749" s="78">
        <v>-700000</v>
      </c>
      <c r="R749" s="78">
        <f t="shared" ca="1" si="197"/>
        <v>222190.66</v>
      </c>
      <c r="S749" s="78">
        <f t="shared" ca="1" si="198"/>
        <v>222190.66</v>
      </c>
      <c r="T749" s="78">
        <f t="shared" ca="1" si="198"/>
        <v>222190.66</v>
      </c>
      <c r="U749" s="78">
        <f t="shared" ca="1" si="198"/>
        <v>222190.66</v>
      </c>
      <c r="V749" s="91">
        <f t="shared" ca="1" si="199"/>
        <v>-25129.344022510224</v>
      </c>
      <c r="W749" s="47">
        <f t="shared" ca="1" si="200"/>
        <v>0</v>
      </c>
    </row>
    <row r="750" spans="1:23" x14ac:dyDescent="0.25">
      <c r="A750" s="52">
        <v>729</v>
      </c>
      <c r="B750" s="57">
        <f t="shared" ca="1" si="185"/>
        <v>3158</v>
      </c>
      <c r="C750" s="78">
        <f t="shared" ca="1" si="186"/>
        <v>470</v>
      </c>
      <c r="D750" s="79">
        <f t="shared" ca="1" si="187"/>
        <v>287</v>
      </c>
      <c r="E750" s="81">
        <f t="shared" ca="1" si="188"/>
        <v>113512</v>
      </c>
      <c r="G750" s="88">
        <f t="shared" ca="1" si="189"/>
        <v>1484260</v>
      </c>
      <c r="H750" s="78">
        <f t="shared" ca="1" si="190"/>
        <v>906346</v>
      </c>
      <c r="I750" s="78">
        <f t="shared" ca="1" si="191"/>
        <v>577914</v>
      </c>
      <c r="J750" s="78">
        <f t="shared" ca="1" si="192"/>
        <v>113512</v>
      </c>
      <c r="K750" s="78">
        <v>175000</v>
      </c>
      <c r="L750" s="78">
        <f t="shared" ca="1" si="193"/>
        <v>289402</v>
      </c>
      <c r="M750" s="78">
        <f t="shared" ca="1" si="194"/>
        <v>98396.680000000008</v>
      </c>
      <c r="N750" s="78">
        <f t="shared" ca="1" si="195"/>
        <v>191005.32</v>
      </c>
      <c r="O750" s="81">
        <f t="shared" ca="1" si="196"/>
        <v>366005.32</v>
      </c>
      <c r="Q750" s="78">
        <v>-700000</v>
      </c>
      <c r="R750" s="78">
        <f t="shared" ca="1" si="197"/>
        <v>366005.32</v>
      </c>
      <c r="S750" s="78">
        <f t="shared" ca="1" si="198"/>
        <v>366005.32</v>
      </c>
      <c r="T750" s="78">
        <f t="shared" ca="1" si="198"/>
        <v>366005.32</v>
      </c>
      <c r="U750" s="78">
        <f t="shared" ca="1" si="198"/>
        <v>366005.32</v>
      </c>
      <c r="V750" s="91">
        <f t="shared" ca="1" si="199"/>
        <v>411686.01956378832</v>
      </c>
      <c r="W750" s="47">
        <f t="shared" ca="1" si="200"/>
        <v>1</v>
      </c>
    </row>
    <row r="751" spans="1:23" x14ac:dyDescent="0.25">
      <c r="A751" s="52">
        <v>730</v>
      </c>
      <c r="B751" s="57">
        <f t="shared" ca="1" si="185"/>
        <v>3168</v>
      </c>
      <c r="C751" s="78">
        <f t="shared" ca="1" si="186"/>
        <v>446</v>
      </c>
      <c r="D751" s="79">
        <f t="shared" ca="1" si="187"/>
        <v>296</v>
      </c>
      <c r="E751" s="81">
        <f t="shared" ca="1" si="188"/>
        <v>110657</v>
      </c>
      <c r="G751" s="88">
        <f t="shared" ca="1" si="189"/>
        <v>1412928</v>
      </c>
      <c r="H751" s="78">
        <f t="shared" ca="1" si="190"/>
        <v>937728</v>
      </c>
      <c r="I751" s="78">
        <f t="shared" ca="1" si="191"/>
        <v>475200</v>
      </c>
      <c r="J751" s="78">
        <f t="shared" ca="1" si="192"/>
        <v>110657</v>
      </c>
      <c r="K751" s="78">
        <v>175000</v>
      </c>
      <c r="L751" s="78">
        <f t="shared" ca="1" si="193"/>
        <v>189543</v>
      </c>
      <c r="M751" s="78">
        <f t="shared" ca="1" si="194"/>
        <v>64444.62</v>
      </c>
      <c r="N751" s="78">
        <f t="shared" ca="1" si="195"/>
        <v>125098.38</v>
      </c>
      <c r="O751" s="81">
        <f t="shared" ca="1" si="196"/>
        <v>300098.38</v>
      </c>
      <c r="Q751" s="78">
        <v>-700000</v>
      </c>
      <c r="R751" s="78">
        <f t="shared" ca="1" si="197"/>
        <v>300098.38</v>
      </c>
      <c r="S751" s="78">
        <f t="shared" ca="1" si="198"/>
        <v>300098.38</v>
      </c>
      <c r="T751" s="78">
        <f t="shared" ca="1" si="198"/>
        <v>300098.38</v>
      </c>
      <c r="U751" s="78">
        <f t="shared" ca="1" si="198"/>
        <v>300098.38</v>
      </c>
      <c r="V751" s="91">
        <f t="shared" ca="1" si="199"/>
        <v>211503.61841664265</v>
      </c>
      <c r="W751" s="47">
        <f t="shared" ca="1" si="200"/>
        <v>1</v>
      </c>
    </row>
    <row r="752" spans="1:23" x14ac:dyDescent="0.25">
      <c r="A752" s="52">
        <v>731</v>
      </c>
      <c r="B752" s="57">
        <f t="shared" ca="1" si="185"/>
        <v>2769</v>
      </c>
      <c r="C752" s="78">
        <f t="shared" ca="1" si="186"/>
        <v>431</v>
      </c>
      <c r="D752" s="79">
        <f t="shared" ca="1" si="187"/>
        <v>290</v>
      </c>
      <c r="E752" s="81">
        <f t="shared" ca="1" si="188"/>
        <v>116812</v>
      </c>
      <c r="G752" s="88">
        <f t="shared" ca="1" si="189"/>
        <v>1193439</v>
      </c>
      <c r="H752" s="78">
        <f t="shared" ca="1" si="190"/>
        <v>803010</v>
      </c>
      <c r="I752" s="78">
        <f t="shared" ca="1" si="191"/>
        <v>390429</v>
      </c>
      <c r="J752" s="78">
        <f t="shared" ca="1" si="192"/>
        <v>116812</v>
      </c>
      <c r="K752" s="78">
        <v>175000</v>
      </c>
      <c r="L752" s="78">
        <f t="shared" ca="1" si="193"/>
        <v>98617</v>
      </c>
      <c r="M752" s="78">
        <f t="shared" ca="1" si="194"/>
        <v>33529.78</v>
      </c>
      <c r="N752" s="78">
        <f t="shared" ca="1" si="195"/>
        <v>65087.22</v>
      </c>
      <c r="O752" s="81">
        <f t="shared" ca="1" si="196"/>
        <v>240087.22</v>
      </c>
      <c r="Q752" s="78">
        <v>-700000</v>
      </c>
      <c r="R752" s="78">
        <f t="shared" ca="1" si="197"/>
        <v>240087.22</v>
      </c>
      <c r="S752" s="78">
        <f t="shared" ca="1" si="198"/>
        <v>240087.22</v>
      </c>
      <c r="T752" s="78">
        <f t="shared" ca="1" si="198"/>
        <v>240087.22</v>
      </c>
      <c r="U752" s="78">
        <f t="shared" ca="1" si="198"/>
        <v>240087.22</v>
      </c>
      <c r="V752" s="91">
        <f t="shared" ca="1" si="199"/>
        <v>29228.760800349992</v>
      </c>
      <c r="W752" s="47">
        <f t="shared" ca="1" si="200"/>
        <v>1</v>
      </c>
    </row>
    <row r="753" spans="1:23" x14ac:dyDescent="0.25">
      <c r="A753" s="52">
        <v>732</v>
      </c>
      <c r="B753" s="57">
        <f t="shared" ca="1" si="185"/>
        <v>2963</v>
      </c>
      <c r="C753" s="78">
        <f t="shared" ca="1" si="186"/>
        <v>464</v>
      </c>
      <c r="D753" s="79">
        <f t="shared" ca="1" si="187"/>
        <v>286</v>
      </c>
      <c r="E753" s="81">
        <f t="shared" ca="1" si="188"/>
        <v>102545</v>
      </c>
      <c r="G753" s="88">
        <f t="shared" ca="1" si="189"/>
        <v>1374832</v>
      </c>
      <c r="H753" s="78">
        <f t="shared" ca="1" si="190"/>
        <v>847418</v>
      </c>
      <c r="I753" s="78">
        <f t="shared" ca="1" si="191"/>
        <v>527414</v>
      </c>
      <c r="J753" s="78">
        <f t="shared" ca="1" si="192"/>
        <v>102545</v>
      </c>
      <c r="K753" s="78">
        <v>175000</v>
      </c>
      <c r="L753" s="78">
        <f t="shared" ca="1" si="193"/>
        <v>249869</v>
      </c>
      <c r="M753" s="78">
        <f t="shared" ca="1" si="194"/>
        <v>84955.46</v>
      </c>
      <c r="N753" s="78">
        <f t="shared" ca="1" si="195"/>
        <v>164913.53999999998</v>
      </c>
      <c r="O753" s="81">
        <f t="shared" ca="1" si="196"/>
        <v>339913.54</v>
      </c>
      <c r="Q753" s="78">
        <v>-700000</v>
      </c>
      <c r="R753" s="78">
        <f t="shared" ca="1" si="197"/>
        <v>339913.54</v>
      </c>
      <c r="S753" s="78">
        <f t="shared" ca="1" si="198"/>
        <v>339913.54</v>
      </c>
      <c r="T753" s="78">
        <f t="shared" ca="1" si="198"/>
        <v>339913.54</v>
      </c>
      <c r="U753" s="78">
        <f t="shared" ca="1" si="198"/>
        <v>339913.54</v>
      </c>
      <c r="V753" s="91">
        <f t="shared" ca="1" si="199"/>
        <v>332436.16862846841</v>
      </c>
      <c r="W753" s="47">
        <f t="shared" ca="1" si="200"/>
        <v>1</v>
      </c>
    </row>
    <row r="754" spans="1:23" x14ac:dyDescent="0.25">
      <c r="A754" s="52">
        <v>733</v>
      </c>
      <c r="B754" s="57">
        <f t="shared" ca="1" si="185"/>
        <v>2447</v>
      </c>
      <c r="C754" s="78">
        <f t="shared" ca="1" si="186"/>
        <v>421</v>
      </c>
      <c r="D754" s="79">
        <f t="shared" ca="1" si="187"/>
        <v>289</v>
      </c>
      <c r="E754" s="81">
        <f t="shared" ca="1" si="188"/>
        <v>104204</v>
      </c>
      <c r="G754" s="88">
        <f t="shared" ca="1" si="189"/>
        <v>1030187</v>
      </c>
      <c r="H754" s="78">
        <f t="shared" ca="1" si="190"/>
        <v>707183</v>
      </c>
      <c r="I754" s="78">
        <f t="shared" ca="1" si="191"/>
        <v>323004</v>
      </c>
      <c r="J754" s="78">
        <f t="shared" ca="1" si="192"/>
        <v>104204</v>
      </c>
      <c r="K754" s="78">
        <v>175000</v>
      </c>
      <c r="L754" s="78">
        <f t="shared" ca="1" si="193"/>
        <v>43800</v>
      </c>
      <c r="M754" s="78">
        <f t="shared" ca="1" si="194"/>
        <v>14892.000000000002</v>
      </c>
      <c r="N754" s="78">
        <f t="shared" ca="1" si="195"/>
        <v>28908</v>
      </c>
      <c r="O754" s="81">
        <f t="shared" ca="1" si="196"/>
        <v>203908</v>
      </c>
      <c r="Q754" s="78">
        <v>-700000</v>
      </c>
      <c r="R754" s="78">
        <f t="shared" ca="1" si="197"/>
        <v>203908</v>
      </c>
      <c r="S754" s="78">
        <f t="shared" ca="1" si="198"/>
        <v>203908</v>
      </c>
      <c r="T754" s="78">
        <f t="shared" ca="1" si="198"/>
        <v>203908</v>
      </c>
      <c r="U754" s="78">
        <f t="shared" ca="1" si="198"/>
        <v>203908</v>
      </c>
      <c r="V754" s="91">
        <f t="shared" ca="1" si="199"/>
        <v>-80660.169428103021</v>
      </c>
      <c r="W754" s="47">
        <f t="shared" ca="1" si="200"/>
        <v>0</v>
      </c>
    </row>
    <row r="755" spans="1:23" x14ac:dyDescent="0.25">
      <c r="A755" s="52">
        <v>734</v>
      </c>
      <c r="B755" s="57">
        <f t="shared" ca="1" si="185"/>
        <v>3091</v>
      </c>
      <c r="C755" s="78">
        <f t="shared" ca="1" si="186"/>
        <v>437</v>
      </c>
      <c r="D755" s="79">
        <f t="shared" ca="1" si="187"/>
        <v>274</v>
      </c>
      <c r="E755" s="81">
        <f t="shared" ca="1" si="188"/>
        <v>94797</v>
      </c>
      <c r="G755" s="88">
        <f t="shared" ca="1" si="189"/>
        <v>1350767</v>
      </c>
      <c r="H755" s="78">
        <f t="shared" ca="1" si="190"/>
        <v>846934</v>
      </c>
      <c r="I755" s="78">
        <f t="shared" ca="1" si="191"/>
        <v>503833</v>
      </c>
      <c r="J755" s="78">
        <f t="shared" ca="1" si="192"/>
        <v>94797</v>
      </c>
      <c r="K755" s="78">
        <v>175000</v>
      </c>
      <c r="L755" s="78">
        <f t="shared" ca="1" si="193"/>
        <v>234036</v>
      </c>
      <c r="M755" s="78">
        <f t="shared" ca="1" si="194"/>
        <v>79572.240000000005</v>
      </c>
      <c r="N755" s="78">
        <f t="shared" ca="1" si="195"/>
        <v>154463.76</v>
      </c>
      <c r="O755" s="81">
        <f t="shared" ca="1" si="196"/>
        <v>329463.76</v>
      </c>
      <c r="Q755" s="78">
        <v>-700000</v>
      </c>
      <c r="R755" s="78">
        <f t="shared" ca="1" si="197"/>
        <v>329463.76</v>
      </c>
      <c r="S755" s="78">
        <f t="shared" ca="1" si="198"/>
        <v>329463.76</v>
      </c>
      <c r="T755" s="78">
        <f t="shared" ca="1" si="198"/>
        <v>329463.76</v>
      </c>
      <c r="U755" s="78">
        <f t="shared" ca="1" si="198"/>
        <v>329463.76</v>
      </c>
      <c r="V755" s="91">
        <f t="shared" ca="1" si="199"/>
        <v>300696.5361730787</v>
      </c>
      <c r="W755" s="47">
        <f t="shared" ca="1" si="200"/>
        <v>1</v>
      </c>
    </row>
    <row r="756" spans="1:23" x14ac:dyDescent="0.25">
      <c r="A756" s="52">
        <v>735</v>
      </c>
      <c r="B756" s="57">
        <f t="shared" ca="1" si="185"/>
        <v>3027</v>
      </c>
      <c r="C756" s="78">
        <f t="shared" ca="1" si="186"/>
        <v>418</v>
      </c>
      <c r="D756" s="79">
        <f t="shared" ca="1" si="187"/>
        <v>283</v>
      </c>
      <c r="E756" s="81">
        <f t="shared" ca="1" si="188"/>
        <v>114692</v>
      </c>
      <c r="G756" s="88">
        <f t="shared" ca="1" si="189"/>
        <v>1265286</v>
      </c>
      <c r="H756" s="78">
        <f t="shared" ca="1" si="190"/>
        <v>856641</v>
      </c>
      <c r="I756" s="78">
        <f t="shared" ca="1" si="191"/>
        <v>408645</v>
      </c>
      <c r="J756" s="78">
        <f t="shared" ca="1" si="192"/>
        <v>114692</v>
      </c>
      <c r="K756" s="78">
        <v>175000</v>
      </c>
      <c r="L756" s="78">
        <f t="shared" ca="1" si="193"/>
        <v>118953</v>
      </c>
      <c r="M756" s="78">
        <f t="shared" ca="1" si="194"/>
        <v>40444.020000000004</v>
      </c>
      <c r="N756" s="78">
        <f t="shared" ca="1" si="195"/>
        <v>78508.98</v>
      </c>
      <c r="O756" s="81">
        <f t="shared" ca="1" si="196"/>
        <v>253508.97999999998</v>
      </c>
      <c r="Q756" s="78">
        <v>-700000</v>
      </c>
      <c r="R756" s="78">
        <f t="shared" ca="1" si="197"/>
        <v>253508.97999999998</v>
      </c>
      <c r="S756" s="78">
        <f t="shared" ca="1" si="198"/>
        <v>253508.97999999998</v>
      </c>
      <c r="T756" s="78">
        <f t="shared" ca="1" si="198"/>
        <v>253508.97999999998</v>
      </c>
      <c r="U756" s="78">
        <f t="shared" ca="1" si="198"/>
        <v>253508.97999999998</v>
      </c>
      <c r="V756" s="91">
        <f t="shared" ca="1" si="199"/>
        <v>69995.334766926244</v>
      </c>
      <c r="W756" s="47">
        <f t="shared" ca="1" si="200"/>
        <v>1</v>
      </c>
    </row>
    <row r="757" spans="1:23" x14ac:dyDescent="0.25">
      <c r="A757" s="52">
        <v>736</v>
      </c>
      <c r="B757" s="57">
        <f t="shared" ca="1" si="185"/>
        <v>2423</v>
      </c>
      <c r="C757" s="78">
        <f t="shared" ca="1" si="186"/>
        <v>445</v>
      </c>
      <c r="D757" s="79">
        <f t="shared" ca="1" si="187"/>
        <v>285</v>
      </c>
      <c r="E757" s="81">
        <f t="shared" ca="1" si="188"/>
        <v>113424</v>
      </c>
      <c r="G757" s="88">
        <f t="shared" ca="1" si="189"/>
        <v>1078235</v>
      </c>
      <c r="H757" s="78">
        <f t="shared" ca="1" si="190"/>
        <v>690555</v>
      </c>
      <c r="I757" s="78">
        <f t="shared" ca="1" si="191"/>
        <v>387680</v>
      </c>
      <c r="J757" s="78">
        <f t="shared" ca="1" si="192"/>
        <v>113424</v>
      </c>
      <c r="K757" s="78">
        <v>175000</v>
      </c>
      <c r="L757" s="78">
        <f t="shared" ca="1" si="193"/>
        <v>99256</v>
      </c>
      <c r="M757" s="78">
        <f t="shared" ca="1" si="194"/>
        <v>33747.040000000001</v>
      </c>
      <c r="N757" s="78">
        <f t="shared" ca="1" si="195"/>
        <v>65508.959999999999</v>
      </c>
      <c r="O757" s="81">
        <f t="shared" ca="1" si="196"/>
        <v>240508.96</v>
      </c>
      <c r="Q757" s="78">
        <v>-700000</v>
      </c>
      <c r="R757" s="78">
        <f t="shared" ca="1" si="197"/>
        <v>240508.96</v>
      </c>
      <c r="S757" s="78">
        <f t="shared" ca="1" si="198"/>
        <v>240508.96</v>
      </c>
      <c r="T757" s="78">
        <f t="shared" ca="1" si="198"/>
        <v>240508.96</v>
      </c>
      <c r="U757" s="78">
        <f t="shared" ca="1" si="198"/>
        <v>240508.96</v>
      </c>
      <c r="V757" s="91">
        <f t="shared" ca="1" si="199"/>
        <v>30509.732513796072</v>
      </c>
      <c r="W757" s="47">
        <f t="shared" ca="1" si="200"/>
        <v>1</v>
      </c>
    </row>
    <row r="758" spans="1:23" x14ac:dyDescent="0.25">
      <c r="A758" s="52">
        <v>737</v>
      </c>
      <c r="B758" s="57">
        <f t="shared" ca="1" si="185"/>
        <v>2741</v>
      </c>
      <c r="C758" s="78">
        <f t="shared" ca="1" si="186"/>
        <v>415</v>
      </c>
      <c r="D758" s="79">
        <f t="shared" ca="1" si="187"/>
        <v>285</v>
      </c>
      <c r="E758" s="81">
        <f t="shared" ca="1" si="188"/>
        <v>95275</v>
      </c>
      <c r="G758" s="88">
        <f t="shared" ca="1" si="189"/>
        <v>1137515</v>
      </c>
      <c r="H758" s="78">
        <f t="shared" ca="1" si="190"/>
        <v>781185</v>
      </c>
      <c r="I758" s="78">
        <f t="shared" ca="1" si="191"/>
        <v>356330</v>
      </c>
      <c r="J758" s="78">
        <f t="shared" ca="1" si="192"/>
        <v>95275</v>
      </c>
      <c r="K758" s="78">
        <v>175000</v>
      </c>
      <c r="L758" s="78">
        <f t="shared" ca="1" si="193"/>
        <v>86055</v>
      </c>
      <c r="M758" s="78">
        <f t="shared" ca="1" si="194"/>
        <v>29258.7</v>
      </c>
      <c r="N758" s="78">
        <f t="shared" ca="1" si="195"/>
        <v>56796.3</v>
      </c>
      <c r="O758" s="81">
        <f t="shared" ca="1" si="196"/>
        <v>231796.3</v>
      </c>
      <c r="Q758" s="78">
        <v>-700000</v>
      </c>
      <c r="R758" s="78">
        <f t="shared" ca="1" si="197"/>
        <v>231796.3</v>
      </c>
      <c r="S758" s="78">
        <f t="shared" ca="1" si="198"/>
        <v>231796.3</v>
      </c>
      <c r="T758" s="78">
        <f t="shared" ca="1" si="198"/>
        <v>231796.3</v>
      </c>
      <c r="U758" s="78">
        <f t="shared" ca="1" si="198"/>
        <v>231796.3</v>
      </c>
      <c r="V758" s="91">
        <f t="shared" ca="1" si="199"/>
        <v>4046.3403554181568</v>
      </c>
      <c r="W758" s="47">
        <f t="shared" ca="1" si="200"/>
        <v>1</v>
      </c>
    </row>
    <row r="759" spans="1:23" x14ac:dyDescent="0.25">
      <c r="A759" s="52">
        <v>738</v>
      </c>
      <c r="B759" s="57">
        <f t="shared" ca="1" si="185"/>
        <v>3181</v>
      </c>
      <c r="C759" s="78">
        <f t="shared" ca="1" si="186"/>
        <v>460</v>
      </c>
      <c r="D759" s="79">
        <f t="shared" ca="1" si="187"/>
        <v>283</v>
      </c>
      <c r="E759" s="81">
        <f t="shared" ca="1" si="188"/>
        <v>106108</v>
      </c>
      <c r="G759" s="88">
        <f t="shared" ca="1" si="189"/>
        <v>1463260</v>
      </c>
      <c r="H759" s="78">
        <f t="shared" ca="1" si="190"/>
        <v>900223</v>
      </c>
      <c r="I759" s="78">
        <f t="shared" ca="1" si="191"/>
        <v>563037</v>
      </c>
      <c r="J759" s="78">
        <f t="shared" ca="1" si="192"/>
        <v>106108</v>
      </c>
      <c r="K759" s="78">
        <v>175000</v>
      </c>
      <c r="L759" s="78">
        <f t="shared" ca="1" si="193"/>
        <v>281929</v>
      </c>
      <c r="M759" s="78">
        <f t="shared" ca="1" si="194"/>
        <v>95855.86</v>
      </c>
      <c r="N759" s="78">
        <f t="shared" ca="1" si="195"/>
        <v>186073.14</v>
      </c>
      <c r="O759" s="81">
        <f t="shared" ca="1" si="196"/>
        <v>361073.14</v>
      </c>
      <c r="Q759" s="78">
        <v>-700000</v>
      </c>
      <c r="R759" s="78">
        <f t="shared" ca="1" si="197"/>
        <v>361073.14</v>
      </c>
      <c r="S759" s="78">
        <f t="shared" ca="1" si="198"/>
        <v>361073.14</v>
      </c>
      <c r="T759" s="78">
        <f t="shared" ca="1" si="198"/>
        <v>361073.14</v>
      </c>
      <c r="U759" s="78">
        <f t="shared" ca="1" si="198"/>
        <v>361073.14</v>
      </c>
      <c r="V759" s="91">
        <f t="shared" ca="1" si="199"/>
        <v>396705.26586334454</v>
      </c>
      <c r="W759" s="47">
        <f t="shared" ca="1" si="200"/>
        <v>1</v>
      </c>
    </row>
    <row r="760" spans="1:23" x14ac:dyDescent="0.25">
      <c r="A760" s="52">
        <v>739</v>
      </c>
      <c r="B760" s="57">
        <f t="shared" ca="1" si="185"/>
        <v>2997</v>
      </c>
      <c r="C760" s="78">
        <f t="shared" ca="1" si="186"/>
        <v>425</v>
      </c>
      <c r="D760" s="79">
        <f t="shared" ca="1" si="187"/>
        <v>286</v>
      </c>
      <c r="E760" s="81">
        <f t="shared" ca="1" si="188"/>
        <v>97385</v>
      </c>
      <c r="G760" s="88">
        <f t="shared" ca="1" si="189"/>
        <v>1273725</v>
      </c>
      <c r="H760" s="78">
        <f t="shared" ca="1" si="190"/>
        <v>857142</v>
      </c>
      <c r="I760" s="78">
        <f t="shared" ca="1" si="191"/>
        <v>416583</v>
      </c>
      <c r="J760" s="78">
        <f t="shared" ca="1" si="192"/>
        <v>97385</v>
      </c>
      <c r="K760" s="78">
        <v>175000</v>
      </c>
      <c r="L760" s="78">
        <f t="shared" ca="1" si="193"/>
        <v>144198</v>
      </c>
      <c r="M760" s="78">
        <f t="shared" ca="1" si="194"/>
        <v>49027.320000000007</v>
      </c>
      <c r="N760" s="78">
        <f t="shared" ca="1" si="195"/>
        <v>95170.68</v>
      </c>
      <c r="O760" s="81">
        <f t="shared" ca="1" si="196"/>
        <v>270170.68</v>
      </c>
      <c r="Q760" s="78">
        <v>-700000</v>
      </c>
      <c r="R760" s="78">
        <f t="shared" ca="1" si="197"/>
        <v>270170.68</v>
      </c>
      <c r="S760" s="78">
        <f t="shared" ca="1" si="198"/>
        <v>270170.68</v>
      </c>
      <c r="T760" s="78">
        <f t="shared" ca="1" si="198"/>
        <v>270170.68</v>
      </c>
      <c r="U760" s="78">
        <f t="shared" ca="1" si="198"/>
        <v>270170.68</v>
      </c>
      <c r="V760" s="91">
        <f t="shared" ca="1" si="199"/>
        <v>120602.73837561149</v>
      </c>
      <c r="W760" s="47">
        <f t="shared" ca="1" si="200"/>
        <v>1</v>
      </c>
    </row>
    <row r="761" spans="1:23" x14ac:dyDescent="0.25">
      <c r="A761" s="52">
        <v>740</v>
      </c>
      <c r="B761" s="57">
        <f t="shared" ca="1" si="185"/>
        <v>2872</v>
      </c>
      <c r="C761" s="78">
        <f t="shared" ca="1" si="186"/>
        <v>438</v>
      </c>
      <c r="D761" s="79">
        <f t="shared" ca="1" si="187"/>
        <v>285</v>
      </c>
      <c r="E761" s="81">
        <f t="shared" ca="1" si="188"/>
        <v>103093</v>
      </c>
      <c r="G761" s="88">
        <f t="shared" ca="1" si="189"/>
        <v>1257936</v>
      </c>
      <c r="H761" s="78">
        <f t="shared" ca="1" si="190"/>
        <v>818520</v>
      </c>
      <c r="I761" s="78">
        <f t="shared" ca="1" si="191"/>
        <v>439416</v>
      </c>
      <c r="J761" s="78">
        <f t="shared" ca="1" si="192"/>
        <v>103093</v>
      </c>
      <c r="K761" s="78">
        <v>175000</v>
      </c>
      <c r="L761" s="78">
        <f t="shared" ca="1" si="193"/>
        <v>161323</v>
      </c>
      <c r="M761" s="78">
        <f t="shared" ca="1" si="194"/>
        <v>54849.820000000007</v>
      </c>
      <c r="N761" s="78">
        <f t="shared" ca="1" si="195"/>
        <v>106473.18</v>
      </c>
      <c r="O761" s="81">
        <f t="shared" ca="1" si="196"/>
        <v>281473.18</v>
      </c>
      <c r="Q761" s="78">
        <v>-700000</v>
      </c>
      <c r="R761" s="78">
        <f t="shared" ca="1" si="197"/>
        <v>281473.18</v>
      </c>
      <c r="S761" s="78">
        <f t="shared" ca="1" si="198"/>
        <v>281473.18</v>
      </c>
      <c r="T761" s="78">
        <f t="shared" ca="1" si="198"/>
        <v>281473.18</v>
      </c>
      <c r="U761" s="78">
        <f t="shared" ca="1" si="198"/>
        <v>281473.18</v>
      </c>
      <c r="V761" s="91">
        <f t="shared" ca="1" si="199"/>
        <v>154932.37936585653</v>
      </c>
      <c r="W761" s="47">
        <f t="shared" ca="1" si="200"/>
        <v>1</v>
      </c>
    </row>
    <row r="762" spans="1:23" x14ac:dyDescent="0.25">
      <c r="A762" s="52">
        <v>741</v>
      </c>
      <c r="B762" s="57">
        <f t="shared" ca="1" si="185"/>
        <v>2836</v>
      </c>
      <c r="C762" s="78">
        <f t="shared" ca="1" si="186"/>
        <v>455</v>
      </c>
      <c r="D762" s="79">
        <f t="shared" ca="1" si="187"/>
        <v>277</v>
      </c>
      <c r="E762" s="81">
        <f t="shared" ca="1" si="188"/>
        <v>95563</v>
      </c>
      <c r="G762" s="88">
        <f t="shared" ca="1" si="189"/>
        <v>1290380</v>
      </c>
      <c r="H762" s="78">
        <f t="shared" ca="1" si="190"/>
        <v>785572</v>
      </c>
      <c r="I762" s="78">
        <f t="shared" ca="1" si="191"/>
        <v>504808</v>
      </c>
      <c r="J762" s="78">
        <f t="shared" ca="1" si="192"/>
        <v>95563</v>
      </c>
      <c r="K762" s="78">
        <v>175000</v>
      </c>
      <c r="L762" s="78">
        <f t="shared" ca="1" si="193"/>
        <v>234245</v>
      </c>
      <c r="M762" s="78">
        <f t="shared" ca="1" si="194"/>
        <v>79643.3</v>
      </c>
      <c r="N762" s="78">
        <f t="shared" ca="1" si="195"/>
        <v>154601.70000000001</v>
      </c>
      <c r="O762" s="81">
        <f t="shared" ca="1" si="196"/>
        <v>329601.7</v>
      </c>
      <c r="Q762" s="78">
        <v>-700000</v>
      </c>
      <c r="R762" s="78">
        <f t="shared" ca="1" si="197"/>
        <v>329601.7</v>
      </c>
      <c r="S762" s="78">
        <f t="shared" ca="1" si="198"/>
        <v>329601.7</v>
      </c>
      <c r="T762" s="78">
        <f t="shared" ca="1" si="198"/>
        <v>329601.7</v>
      </c>
      <c r="U762" s="78">
        <f t="shared" ca="1" si="198"/>
        <v>329601.7</v>
      </c>
      <c r="V762" s="91">
        <f t="shared" ca="1" si="199"/>
        <v>301115.50814195245</v>
      </c>
      <c r="W762" s="47">
        <f t="shared" ca="1" si="200"/>
        <v>1</v>
      </c>
    </row>
    <row r="763" spans="1:23" x14ac:dyDescent="0.25">
      <c r="A763" s="52">
        <v>742</v>
      </c>
      <c r="B763" s="57">
        <f t="shared" ca="1" si="185"/>
        <v>2507</v>
      </c>
      <c r="C763" s="78">
        <f t="shared" ca="1" si="186"/>
        <v>463</v>
      </c>
      <c r="D763" s="79">
        <f t="shared" ca="1" si="187"/>
        <v>270</v>
      </c>
      <c r="E763" s="81">
        <f t="shared" ca="1" si="188"/>
        <v>105918</v>
      </c>
      <c r="G763" s="88">
        <f t="shared" ca="1" si="189"/>
        <v>1160741</v>
      </c>
      <c r="H763" s="78">
        <f t="shared" ca="1" si="190"/>
        <v>676890</v>
      </c>
      <c r="I763" s="78">
        <f t="shared" ca="1" si="191"/>
        <v>483851</v>
      </c>
      <c r="J763" s="78">
        <f t="shared" ca="1" si="192"/>
        <v>105918</v>
      </c>
      <c r="K763" s="78">
        <v>175000</v>
      </c>
      <c r="L763" s="78">
        <f t="shared" ca="1" si="193"/>
        <v>202933</v>
      </c>
      <c r="M763" s="78">
        <f t="shared" ca="1" si="194"/>
        <v>68997.22</v>
      </c>
      <c r="N763" s="78">
        <f t="shared" ca="1" si="195"/>
        <v>133935.78</v>
      </c>
      <c r="O763" s="81">
        <f t="shared" ca="1" si="196"/>
        <v>308935.78000000003</v>
      </c>
      <c r="Q763" s="78">
        <v>-700000</v>
      </c>
      <c r="R763" s="78">
        <f t="shared" ca="1" si="197"/>
        <v>308935.78000000003</v>
      </c>
      <c r="S763" s="78">
        <f t="shared" ca="1" si="198"/>
        <v>308935.78000000003</v>
      </c>
      <c r="T763" s="78">
        <f t="shared" ca="1" si="198"/>
        <v>308935.78000000003</v>
      </c>
      <c r="U763" s="78">
        <f t="shared" ca="1" si="198"/>
        <v>308935.78000000003</v>
      </c>
      <c r="V763" s="91">
        <f t="shared" ca="1" si="199"/>
        <v>238345.88953251904</v>
      </c>
      <c r="W763" s="47">
        <f t="shared" ca="1" si="200"/>
        <v>1</v>
      </c>
    </row>
    <row r="764" spans="1:23" x14ac:dyDescent="0.25">
      <c r="A764" s="52">
        <v>743</v>
      </c>
      <c r="B764" s="57">
        <f t="shared" ca="1" si="185"/>
        <v>2822</v>
      </c>
      <c r="C764" s="78">
        <f t="shared" ca="1" si="186"/>
        <v>464</v>
      </c>
      <c r="D764" s="79">
        <f t="shared" ca="1" si="187"/>
        <v>275</v>
      </c>
      <c r="E764" s="81">
        <f t="shared" ca="1" si="188"/>
        <v>113857</v>
      </c>
      <c r="G764" s="88">
        <f t="shared" ca="1" si="189"/>
        <v>1309408</v>
      </c>
      <c r="H764" s="78">
        <f t="shared" ca="1" si="190"/>
        <v>776050</v>
      </c>
      <c r="I764" s="78">
        <f t="shared" ca="1" si="191"/>
        <v>533358</v>
      </c>
      <c r="J764" s="78">
        <f t="shared" ca="1" si="192"/>
        <v>113857</v>
      </c>
      <c r="K764" s="78">
        <v>175000</v>
      </c>
      <c r="L764" s="78">
        <f t="shared" ca="1" si="193"/>
        <v>244501</v>
      </c>
      <c r="M764" s="78">
        <f t="shared" ca="1" si="194"/>
        <v>83130.340000000011</v>
      </c>
      <c r="N764" s="78">
        <f t="shared" ca="1" si="195"/>
        <v>161370.65999999997</v>
      </c>
      <c r="O764" s="81">
        <f t="shared" ca="1" si="196"/>
        <v>336370.66</v>
      </c>
      <c r="Q764" s="78">
        <v>-700000</v>
      </c>
      <c r="R764" s="78">
        <f t="shared" ca="1" si="197"/>
        <v>336370.66</v>
      </c>
      <c r="S764" s="78">
        <f t="shared" ca="1" si="198"/>
        <v>336370.66</v>
      </c>
      <c r="T764" s="78">
        <f t="shared" ca="1" si="198"/>
        <v>336370.66</v>
      </c>
      <c r="U764" s="78">
        <f t="shared" ca="1" si="198"/>
        <v>336370.66</v>
      </c>
      <c r="V764" s="91">
        <f t="shared" ca="1" si="199"/>
        <v>321675.20437529264</v>
      </c>
      <c r="W764" s="47">
        <f t="shared" ca="1" si="200"/>
        <v>1</v>
      </c>
    </row>
    <row r="765" spans="1:23" x14ac:dyDescent="0.25">
      <c r="A765" s="52">
        <v>744</v>
      </c>
      <c r="B765" s="57">
        <f t="shared" ca="1" si="185"/>
        <v>2201</v>
      </c>
      <c r="C765" s="78">
        <f t="shared" ca="1" si="186"/>
        <v>423</v>
      </c>
      <c r="D765" s="79">
        <f t="shared" ca="1" si="187"/>
        <v>293</v>
      </c>
      <c r="E765" s="81">
        <f t="shared" ca="1" si="188"/>
        <v>93421</v>
      </c>
      <c r="G765" s="88">
        <f t="shared" ca="1" si="189"/>
        <v>931023</v>
      </c>
      <c r="H765" s="78">
        <f t="shared" ca="1" si="190"/>
        <v>644893</v>
      </c>
      <c r="I765" s="78">
        <f t="shared" ca="1" si="191"/>
        <v>286130</v>
      </c>
      <c r="J765" s="78">
        <f t="shared" ca="1" si="192"/>
        <v>93421</v>
      </c>
      <c r="K765" s="78">
        <v>175000</v>
      </c>
      <c r="L765" s="78">
        <f t="shared" ca="1" si="193"/>
        <v>17709</v>
      </c>
      <c r="M765" s="78">
        <f t="shared" ca="1" si="194"/>
        <v>6021.06</v>
      </c>
      <c r="N765" s="78">
        <f t="shared" ca="1" si="195"/>
        <v>11687.939999999999</v>
      </c>
      <c r="O765" s="81">
        <f t="shared" ca="1" si="196"/>
        <v>186687.94</v>
      </c>
      <c r="Q765" s="78">
        <v>-700000</v>
      </c>
      <c r="R765" s="78">
        <f t="shared" ca="1" si="197"/>
        <v>186687.94</v>
      </c>
      <c r="S765" s="78">
        <f t="shared" ca="1" si="198"/>
        <v>186687.94</v>
      </c>
      <c r="T765" s="78">
        <f t="shared" ca="1" si="198"/>
        <v>186687.94</v>
      </c>
      <c r="U765" s="78">
        <f t="shared" ca="1" si="198"/>
        <v>186687.94</v>
      </c>
      <c r="V765" s="91">
        <f t="shared" ca="1" si="199"/>
        <v>-132963.50741797057</v>
      </c>
      <c r="W765" s="47">
        <f t="shared" ca="1" si="200"/>
        <v>0</v>
      </c>
    </row>
    <row r="766" spans="1:23" x14ac:dyDescent="0.25">
      <c r="A766" s="52">
        <v>745</v>
      </c>
      <c r="B766" s="57">
        <f t="shared" ca="1" si="185"/>
        <v>2338</v>
      </c>
      <c r="C766" s="78">
        <f t="shared" ca="1" si="186"/>
        <v>464</v>
      </c>
      <c r="D766" s="79">
        <f t="shared" ca="1" si="187"/>
        <v>293</v>
      </c>
      <c r="E766" s="81">
        <f t="shared" ca="1" si="188"/>
        <v>104956</v>
      </c>
      <c r="G766" s="88">
        <f t="shared" ca="1" si="189"/>
        <v>1084832</v>
      </c>
      <c r="H766" s="78">
        <f t="shared" ca="1" si="190"/>
        <v>685034</v>
      </c>
      <c r="I766" s="78">
        <f t="shared" ca="1" si="191"/>
        <v>399798</v>
      </c>
      <c r="J766" s="78">
        <f t="shared" ca="1" si="192"/>
        <v>104956</v>
      </c>
      <c r="K766" s="78">
        <v>175000</v>
      </c>
      <c r="L766" s="78">
        <f t="shared" ca="1" si="193"/>
        <v>119842</v>
      </c>
      <c r="M766" s="78">
        <f t="shared" ca="1" si="194"/>
        <v>40746.280000000006</v>
      </c>
      <c r="N766" s="78">
        <f t="shared" ca="1" si="195"/>
        <v>79095.72</v>
      </c>
      <c r="O766" s="81">
        <f t="shared" ca="1" si="196"/>
        <v>254095.72</v>
      </c>
      <c r="Q766" s="78">
        <v>-700000</v>
      </c>
      <c r="R766" s="78">
        <f t="shared" ca="1" si="197"/>
        <v>254095.72</v>
      </c>
      <c r="S766" s="78">
        <f t="shared" ca="1" si="198"/>
        <v>254095.72</v>
      </c>
      <c r="T766" s="78">
        <f t="shared" ca="1" si="198"/>
        <v>254095.72</v>
      </c>
      <c r="U766" s="78">
        <f t="shared" ca="1" si="198"/>
        <v>254095.72</v>
      </c>
      <c r="V766" s="91">
        <f t="shared" ca="1" si="199"/>
        <v>71777.46912256605</v>
      </c>
      <c r="W766" s="47">
        <f t="shared" ca="1" si="200"/>
        <v>1</v>
      </c>
    </row>
    <row r="767" spans="1:23" x14ac:dyDescent="0.25">
      <c r="A767" s="52">
        <v>746</v>
      </c>
      <c r="B767" s="57">
        <f t="shared" ca="1" si="185"/>
        <v>2814</v>
      </c>
      <c r="C767" s="78">
        <f t="shared" ca="1" si="186"/>
        <v>451</v>
      </c>
      <c r="D767" s="79">
        <f t="shared" ca="1" si="187"/>
        <v>280</v>
      </c>
      <c r="E767" s="81">
        <f t="shared" ca="1" si="188"/>
        <v>107448</v>
      </c>
      <c r="G767" s="88">
        <f t="shared" ca="1" si="189"/>
        <v>1269114</v>
      </c>
      <c r="H767" s="78">
        <f t="shared" ca="1" si="190"/>
        <v>787920</v>
      </c>
      <c r="I767" s="78">
        <f t="shared" ca="1" si="191"/>
        <v>481194</v>
      </c>
      <c r="J767" s="78">
        <f t="shared" ca="1" si="192"/>
        <v>107448</v>
      </c>
      <c r="K767" s="78">
        <v>175000</v>
      </c>
      <c r="L767" s="78">
        <f t="shared" ca="1" si="193"/>
        <v>198746</v>
      </c>
      <c r="M767" s="78">
        <f t="shared" ca="1" si="194"/>
        <v>67573.64</v>
      </c>
      <c r="N767" s="78">
        <f t="shared" ca="1" si="195"/>
        <v>131172.35999999999</v>
      </c>
      <c r="O767" s="81">
        <f t="shared" ca="1" si="196"/>
        <v>306172.36</v>
      </c>
      <c r="Q767" s="78">
        <v>-700000</v>
      </c>
      <c r="R767" s="78">
        <f t="shared" ca="1" si="197"/>
        <v>306172.36</v>
      </c>
      <c r="S767" s="78">
        <f t="shared" ca="1" si="198"/>
        <v>306172.36</v>
      </c>
      <c r="T767" s="78">
        <f t="shared" ca="1" si="198"/>
        <v>306172.36</v>
      </c>
      <c r="U767" s="78">
        <f t="shared" ca="1" si="198"/>
        <v>306172.36</v>
      </c>
      <c r="V767" s="91">
        <f t="shared" ca="1" si="199"/>
        <v>229952.41760106443</v>
      </c>
      <c r="W767" s="47">
        <f t="shared" ca="1" si="200"/>
        <v>1</v>
      </c>
    </row>
    <row r="768" spans="1:23" x14ac:dyDescent="0.25">
      <c r="A768" s="52">
        <v>747</v>
      </c>
      <c r="B768" s="57">
        <f t="shared" ca="1" si="185"/>
        <v>2959</v>
      </c>
      <c r="C768" s="78">
        <f t="shared" ca="1" si="186"/>
        <v>425</v>
      </c>
      <c r="D768" s="79">
        <f t="shared" ca="1" si="187"/>
        <v>299</v>
      </c>
      <c r="E768" s="81">
        <f t="shared" ca="1" si="188"/>
        <v>93904</v>
      </c>
      <c r="G768" s="88">
        <f t="shared" ca="1" si="189"/>
        <v>1257575</v>
      </c>
      <c r="H768" s="78">
        <f t="shared" ca="1" si="190"/>
        <v>884741</v>
      </c>
      <c r="I768" s="78">
        <f t="shared" ca="1" si="191"/>
        <v>372834</v>
      </c>
      <c r="J768" s="78">
        <f t="shared" ca="1" si="192"/>
        <v>93904</v>
      </c>
      <c r="K768" s="78">
        <v>175000</v>
      </c>
      <c r="L768" s="78">
        <f t="shared" ca="1" si="193"/>
        <v>103930</v>
      </c>
      <c r="M768" s="78">
        <f t="shared" ca="1" si="194"/>
        <v>35336.200000000004</v>
      </c>
      <c r="N768" s="78">
        <f t="shared" ca="1" si="195"/>
        <v>68593.799999999988</v>
      </c>
      <c r="O768" s="81">
        <f t="shared" ca="1" si="196"/>
        <v>243593.8</v>
      </c>
      <c r="Q768" s="78">
        <v>-700000</v>
      </c>
      <c r="R768" s="78">
        <f t="shared" ca="1" si="197"/>
        <v>243593.8</v>
      </c>
      <c r="S768" s="78">
        <f t="shared" ca="1" si="198"/>
        <v>243593.8</v>
      </c>
      <c r="T768" s="78">
        <f t="shared" ca="1" si="198"/>
        <v>243593.8</v>
      </c>
      <c r="U768" s="78">
        <f t="shared" ca="1" si="198"/>
        <v>243593.8</v>
      </c>
      <c r="V768" s="91">
        <f t="shared" ca="1" si="199"/>
        <v>39879.469272243092</v>
      </c>
      <c r="W768" s="47">
        <f t="shared" ca="1" si="200"/>
        <v>1</v>
      </c>
    </row>
    <row r="769" spans="1:23" x14ac:dyDescent="0.25">
      <c r="A769" s="52">
        <v>748</v>
      </c>
      <c r="B769" s="57">
        <f t="shared" ca="1" si="185"/>
        <v>2979</v>
      </c>
      <c r="C769" s="78">
        <f t="shared" ca="1" si="186"/>
        <v>434</v>
      </c>
      <c r="D769" s="79">
        <f t="shared" ca="1" si="187"/>
        <v>279</v>
      </c>
      <c r="E769" s="81">
        <f t="shared" ca="1" si="188"/>
        <v>113916</v>
      </c>
      <c r="G769" s="88">
        <f t="shared" ca="1" si="189"/>
        <v>1292886</v>
      </c>
      <c r="H769" s="78">
        <f t="shared" ca="1" si="190"/>
        <v>831141</v>
      </c>
      <c r="I769" s="78">
        <f t="shared" ca="1" si="191"/>
        <v>461745</v>
      </c>
      <c r="J769" s="78">
        <f t="shared" ca="1" si="192"/>
        <v>113916</v>
      </c>
      <c r="K769" s="78">
        <v>175000</v>
      </c>
      <c r="L769" s="78">
        <f t="shared" ca="1" si="193"/>
        <v>172829</v>
      </c>
      <c r="M769" s="78">
        <f t="shared" ca="1" si="194"/>
        <v>58761.86</v>
      </c>
      <c r="N769" s="78">
        <f t="shared" ca="1" si="195"/>
        <v>114067.14</v>
      </c>
      <c r="O769" s="81">
        <f t="shared" ca="1" si="196"/>
        <v>289067.14</v>
      </c>
      <c r="Q769" s="78">
        <v>-700000</v>
      </c>
      <c r="R769" s="78">
        <f t="shared" ca="1" si="197"/>
        <v>289067.14</v>
      </c>
      <c r="S769" s="78">
        <f t="shared" ca="1" si="198"/>
        <v>289067.14</v>
      </c>
      <c r="T769" s="78">
        <f t="shared" ca="1" si="198"/>
        <v>289067.14</v>
      </c>
      <c r="U769" s="78">
        <f t="shared" ca="1" si="198"/>
        <v>289067.14</v>
      </c>
      <c r="V769" s="91">
        <f t="shared" ca="1" si="199"/>
        <v>177997.8888101636</v>
      </c>
      <c r="W769" s="47">
        <f t="shared" ca="1" si="200"/>
        <v>1</v>
      </c>
    </row>
    <row r="770" spans="1:23" x14ac:dyDescent="0.25">
      <c r="A770" s="52">
        <v>749</v>
      </c>
      <c r="B770" s="57">
        <f t="shared" ca="1" si="185"/>
        <v>3104</v>
      </c>
      <c r="C770" s="78">
        <f t="shared" ca="1" si="186"/>
        <v>430</v>
      </c>
      <c r="D770" s="79">
        <f t="shared" ca="1" si="187"/>
        <v>272</v>
      </c>
      <c r="E770" s="81">
        <f t="shared" ca="1" si="188"/>
        <v>111342</v>
      </c>
      <c r="G770" s="88">
        <f t="shared" ca="1" si="189"/>
        <v>1334720</v>
      </c>
      <c r="H770" s="78">
        <f t="shared" ca="1" si="190"/>
        <v>844288</v>
      </c>
      <c r="I770" s="78">
        <f t="shared" ca="1" si="191"/>
        <v>490432</v>
      </c>
      <c r="J770" s="78">
        <f t="shared" ca="1" si="192"/>
        <v>111342</v>
      </c>
      <c r="K770" s="78">
        <v>175000</v>
      </c>
      <c r="L770" s="78">
        <f t="shared" ca="1" si="193"/>
        <v>204090</v>
      </c>
      <c r="M770" s="78">
        <f t="shared" ca="1" si="194"/>
        <v>69390.600000000006</v>
      </c>
      <c r="N770" s="78">
        <f t="shared" ca="1" si="195"/>
        <v>134699.4</v>
      </c>
      <c r="O770" s="81">
        <f t="shared" ca="1" si="196"/>
        <v>309699.40000000002</v>
      </c>
      <c r="Q770" s="78">
        <v>-700000</v>
      </c>
      <c r="R770" s="78">
        <f t="shared" ca="1" si="197"/>
        <v>309699.40000000002</v>
      </c>
      <c r="S770" s="78">
        <f t="shared" ca="1" si="198"/>
        <v>309699.40000000002</v>
      </c>
      <c r="T770" s="78">
        <f t="shared" ca="1" si="198"/>
        <v>309699.40000000002</v>
      </c>
      <c r="U770" s="78">
        <f t="shared" ca="1" si="198"/>
        <v>309699.40000000002</v>
      </c>
      <c r="V770" s="91">
        <f t="shared" ca="1" si="199"/>
        <v>240665.27024058986</v>
      </c>
      <c r="W770" s="47">
        <f t="shared" ca="1" si="200"/>
        <v>1</v>
      </c>
    </row>
    <row r="771" spans="1:23" x14ac:dyDescent="0.25">
      <c r="A771" s="52">
        <v>750</v>
      </c>
      <c r="B771" s="57">
        <f t="shared" ca="1" si="185"/>
        <v>2824</v>
      </c>
      <c r="C771" s="78">
        <f t="shared" ca="1" si="186"/>
        <v>455</v>
      </c>
      <c r="D771" s="79">
        <f t="shared" ca="1" si="187"/>
        <v>299</v>
      </c>
      <c r="E771" s="81">
        <f t="shared" ca="1" si="188"/>
        <v>119843</v>
      </c>
      <c r="G771" s="88">
        <f t="shared" ca="1" si="189"/>
        <v>1284920</v>
      </c>
      <c r="H771" s="78">
        <f t="shared" ca="1" si="190"/>
        <v>844376</v>
      </c>
      <c r="I771" s="78">
        <f t="shared" ca="1" si="191"/>
        <v>440544</v>
      </c>
      <c r="J771" s="78">
        <f t="shared" ca="1" si="192"/>
        <v>119843</v>
      </c>
      <c r="K771" s="78">
        <v>175000</v>
      </c>
      <c r="L771" s="78">
        <f t="shared" ca="1" si="193"/>
        <v>145701</v>
      </c>
      <c r="M771" s="78">
        <f t="shared" ca="1" si="194"/>
        <v>49538.340000000004</v>
      </c>
      <c r="N771" s="78">
        <f t="shared" ca="1" si="195"/>
        <v>96162.66</v>
      </c>
      <c r="O771" s="81">
        <f t="shared" ca="1" si="196"/>
        <v>271162.66000000003</v>
      </c>
      <c r="Q771" s="78">
        <v>-700000</v>
      </c>
      <c r="R771" s="78">
        <f t="shared" ca="1" si="197"/>
        <v>271162.66000000003</v>
      </c>
      <c r="S771" s="78">
        <f t="shared" ca="1" si="198"/>
        <v>271162.66000000003</v>
      </c>
      <c r="T771" s="78">
        <f t="shared" ca="1" si="198"/>
        <v>271162.66000000003</v>
      </c>
      <c r="U771" s="78">
        <f t="shared" ca="1" si="198"/>
        <v>271162.66000000003</v>
      </c>
      <c r="V771" s="91">
        <f t="shared" ca="1" si="199"/>
        <v>123615.72818047809</v>
      </c>
      <c r="W771" s="47">
        <f t="shared" ca="1" si="200"/>
        <v>1</v>
      </c>
    </row>
    <row r="772" spans="1:23" x14ac:dyDescent="0.25">
      <c r="A772" s="52">
        <v>751</v>
      </c>
      <c r="B772" s="57">
        <f t="shared" ca="1" si="185"/>
        <v>2554</v>
      </c>
      <c r="C772" s="78">
        <f t="shared" ca="1" si="186"/>
        <v>445</v>
      </c>
      <c r="D772" s="79">
        <f t="shared" ca="1" si="187"/>
        <v>274</v>
      </c>
      <c r="E772" s="81">
        <f t="shared" ca="1" si="188"/>
        <v>102473</v>
      </c>
      <c r="G772" s="88">
        <f t="shared" ca="1" si="189"/>
        <v>1136530</v>
      </c>
      <c r="H772" s="78">
        <f t="shared" ca="1" si="190"/>
        <v>699796</v>
      </c>
      <c r="I772" s="78">
        <f t="shared" ca="1" si="191"/>
        <v>436734</v>
      </c>
      <c r="J772" s="78">
        <f t="shared" ca="1" si="192"/>
        <v>102473</v>
      </c>
      <c r="K772" s="78">
        <v>175000</v>
      </c>
      <c r="L772" s="78">
        <f t="shared" ca="1" si="193"/>
        <v>159261</v>
      </c>
      <c r="M772" s="78">
        <f t="shared" ca="1" si="194"/>
        <v>54148.740000000005</v>
      </c>
      <c r="N772" s="78">
        <f t="shared" ca="1" si="195"/>
        <v>105112.26</v>
      </c>
      <c r="O772" s="81">
        <f t="shared" ca="1" si="196"/>
        <v>280112.26</v>
      </c>
      <c r="Q772" s="78">
        <v>-700000</v>
      </c>
      <c r="R772" s="78">
        <f t="shared" ca="1" si="197"/>
        <v>280112.26</v>
      </c>
      <c r="S772" s="78">
        <f t="shared" ca="1" si="198"/>
        <v>280112.26</v>
      </c>
      <c r="T772" s="78">
        <f t="shared" ca="1" si="198"/>
        <v>280112.26</v>
      </c>
      <c r="U772" s="78">
        <f t="shared" ca="1" si="198"/>
        <v>280112.26</v>
      </c>
      <c r="V772" s="91">
        <f t="shared" ca="1" si="199"/>
        <v>150798.78989304579</v>
      </c>
      <c r="W772" s="47">
        <f t="shared" ca="1" si="200"/>
        <v>1</v>
      </c>
    </row>
    <row r="773" spans="1:23" x14ac:dyDescent="0.25">
      <c r="A773" s="52">
        <v>752</v>
      </c>
      <c r="B773" s="57">
        <f t="shared" ca="1" si="185"/>
        <v>2803</v>
      </c>
      <c r="C773" s="78">
        <f t="shared" ca="1" si="186"/>
        <v>447</v>
      </c>
      <c r="D773" s="79">
        <f t="shared" ca="1" si="187"/>
        <v>284</v>
      </c>
      <c r="E773" s="81">
        <f t="shared" ca="1" si="188"/>
        <v>93789</v>
      </c>
      <c r="G773" s="88">
        <f t="shared" ca="1" si="189"/>
        <v>1252941</v>
      </c>
      <c r="H773" s="78">
        <f t="shared" ca="1" si="190"/>
        <v>796052</v>
      </c>
      <c r="I773" s="78">
        <f t="shared" ca="1" si="191"/>
        <v>456889</v>
      </c>
      <c r="J773" s="78">
        <f t="shared" ca="1" si="192"/>
        <v>93789</v>
      </c>
      <c r="K773" s="78">
        <v>175000</v>
      </c>
      <c r="L773" s="78">
        <f t="shared" ca="1" si="193"/>
        <v>188100</v>
      </c>
      <c r="M773" s="78">
        <f t="shared" ca="1" si="194"/>
        <v>63954.000000000007</v>
      </c>
      <c r="N773" s="78">
        <f t="shared" ca="1" si="195"/>
        <v>124146</v>
      </c>
      <c r="O773" s="81">
        <f t="shared" ca="1" si="196"/>
        <v>299146</v>
      </c>
      <c r="Q773" s="78">
        <v>-700000</v>
      </c>
      <c r="R773" s="78">
        <f t="shared" ca="1" si="197"/>
        <v>299146</v>
      </c>
      <c r="S773" s="78">
        <f t="shared" ca="1" si="198"/>
        <v>299146</v>
      </c>
      <c r="T773" s="78">
        <f t="shared" ca="1" si="198"/>
        <v>299146</v>
      </c>
      <c r="U773" s="78">
        <f t="shared" ca="1" si="198"/>
        <v>299146</v>
      </c>
      <c r="V773" s="91">
        <f t="shared" ca="1" si="199"/>
        <v>208610.9076459026</v>
      </c>
      <c r="W773" s="47">
        <f t="shared" ca="1" si="200"/>
        <v>1</v>
      </c>
    </row>
    <row r="774" spans="1:23" x14ac:dyDescent="0.25">
      <c r="A774" s="52">
        <v>753</v>
      </c>
      <c r="B774" s="57">
        <f t="shared" ca="1" si="185"/>
        <v>2776</v>
      </c>
      <c r="C774" s="78">
        <f t="shared" ca="1" si="186"/>
        <v>468</v>
      </c>
      <c r="D774" s="79">
        <f t="shared" ca="1" si="187"/>
        <v>284</v>
      </c>
      <c r="E774" s="81">
        <f t="shared" ca="1" si="188"/>
        <v>116693</v>
      </c>
      <c r="G774" s="88">
        <f t="shared" ca="1" si="189"/>
        <v>1299168</v>
      </c>
      <c r="H774" s="78">
        <f t="shared" ca="1" si="190"/>
        <v>788384</v>
      </c>
      <c r="I774" s="78">
        <f t="shared" ca="1" si="191"/>
        <v>510784</v>
      </c>
      <c r="J774" s="78">
        <f t="shared" ca="1" si="192"/>
        <v>116693</v>
      </c>
      <c r="K774" s="78">
        <v>175000</v>
      </c>
      <c r="L774" s="78">
        <f t="shared" ca="1" si="193"/>
        <v>219091</v>
      </c>
      <c r="M774" s="78">
        <f t="shared" ca="1" si="194"/>
        <v>74490.94</v>
      </c>
      <c r="N774" s="78">
        <f t="shared" ca="1" si="195"/>
        <v>144600.06</v>
      </c>
      <c r="O774" s="81">
        <f t="shared" ca="1" si="196"/>
        <v>319600.06</v>
      </c>
      <c r="Q774" s="78">
        <v>-700000</v>
      </c>
      <c r="R774" s="78">
        <f t="shared" ca="1" si="197"/>
        <v>319600.06</v>
      </c>
      <c r="S774" s="78">
        <f t="shared" ca="1" si="198"/>
        <v>319600.06</v>
      </c>
      <c r="T774" s="78">
        <f t="shared" ca="1" si="198"/>
        <v>319600.06</v>
      </c>
      <c r="U774" s="78">
        <f t="shared" ca="1" si="198"/>
        <v>319600.06</v>
      </c>
      <c r="V774" s="91">
        <f t="shared" ca="1" si="199"/>
        <v>270737.03342275973</v>
      </c>
      <c r="W774" s="47">
        <f t="shared" ca="1" si="200"/>
        <v>1</v>
      </c>
    </row>
    <row r="775" spans="1:23" x14ac:dyDescent="0.25">
      <c r="A775" s="52">
        <v>754</v>
      </c>
      <c r="B775" s="57">
        <f t="shared" ca="1" si="185"/>
        <v>3069</v>
      </c>
      <c r="C775" s="78">
        <f t="shared" ca="1" si="186"/>
        <v>439</v>
      </c>
      <c r="D775" s="79">
        <f t="shared" ca="1" si="187"/>
        <v>298</v>
      </c>
      <c r="E775" s="81">
        <f t="shared" ca="1" si="188"/>
        <v>91674</v>
      </c>
      <c r="G775" s="88">
        <f t="shared" ca="1" si="189"/>
        <v>1347291</v>
      </c>
      <c r="H775" s="78">
        <f t="shared" ca="1" si="190"/>
        <v>914562</v>
      </c>
      <c r="I775" s="78">
        <f t="shared" ca="1" si="191"/>
        <v>432729</v>
      </c>
      <c r="J775" s="78">
        <f t="shared" ca="1" si="192"/>
        <v>91674</v>
      </c>
      <c r="K775" s="78">
        <v>175000</v>
      </c>
      <c r="L775" s="78">
        <f t="shared" ca="1" si="193"/>
        <v>166055</v>
      </c>
      <c r="M775" s="78">
        <f t="shared" ca="1" si="194"/>
        <v>56458.700000000004</v>
      </c>
      <c r="N775" s="78">
        <f t="shared" ca="1" si="195"/>
        <v>109596.29999999999</v>
      </c>
      <c r="O775" s="81">
        <f t="shared" ca="1" si="196"/>
        <v>284596.3</v>
      </c>
      <c r="Q775" s="78">
        <v>-700000</v>
      </c>
      <c r="R775" s="78">
        <f t="shared" ca="1" si="197"/>
        <v>284596.3</v>
      </c>
      <c r="S775" s="78">
        <f t="shared" ca="1" si="198"/>
        <v>284596.3</v>
      </c>
      <c r="T775" s="78">
        <f t="shared" ca="1" si="198"/>
        <v>284596.3</v>
      </c>
      <c r="U775" s="78">
        <f t="shared" ca="1" si="198"/>
        <v>284596.3</v>
      </c>
      <c r="V775" s="91">
        <f t="shared" ca="1" si="199"/>
        <v>164418.38585729233</v>
      </c>
      <c r="W775" s="47">
        <f t="shared" ca="1" si="200"/>
        <v>1</v>
      </c>
    </row>
    <row r="776" spans="1:23" x14ac:dyDescent="0.25">
      <c r="A776" s="52">
        <v>755</v>
      </c>
      <c r="B776" s="57">
        <f t="shared" ca="1" si="185"/>
        <v>2702</v>
      </c>
      <c r="C776" s="78">
        <f t="shared" ca="1" si="186"/>
        <v>468</v>
      </c>
      <c r="D776" s="79">
        <f t="shared" ca="1" si="187"/>
        <v>287</v>
      </c>
      <c r="E776" s="81">
        <f t="shared" ca="1" si="188"/>
        <v>105985</v>
      </c>
      <c r="G776" s="88">
        <f t="shared" ca="1" si="189"/>
        <v>1264536</v>
      </c>
      <c r="H776" s="78">
        <f t="shared" ca="1" si="190"/>
        <v>775474</v>
      </c>
      <c r="I776" s="78">
        <f t="shared" ca="1" si="191"/>
        <v>489062</v>
      </c>
      <c r="J776" s="78">
        <f t="shared" ca="1" si="192"/>
        <v>105985</v>
      </c>
      <c r="K776" s="78">
        <v>175000</v>
      </c>
      <c r="L776" s="78">
        <f t="shared" ca="1" si="193"/>
        <v>208077</v>
      </c>
      <c r="M776" s="78">
        <f t="shared" ca="1" si="194"/>
        <v>70746.180000000008</v>
      </c>
      <c r="N776" s="78">
        <f t="shared" ca="1" si="195"/>
        <v>137330.82</v>
      </c>
      <c r="O776" s="81">
        <f t="shared" ca="1" si="196"/>
        <v>312330.82</v>
      </c>
      <c r="Q776" s="78">
        <v>-700000</v>
      </c>
      <c r="R776" s="78">
        <f t="shared" ca="1" si="197"/>
        <v>312330.82</v>
      </c>
      <c r="S776" s="78">
        <f t="shared" ca="1" si="198"/>
        <v>312330.82</v>
      </c>
      <c r="T776" s="78">
        <f t="shared" ca="1" si="198"/>
        <v>312330.82</v>
      </c>
      <c r="U776" s="78">
        <f t="shared" ca="1" si="198"/>
        <v>312330.82</v>
      </c>
      <c r="V776" s="91">
        <f t="shared" ca="1" si="199"/>
        <v>248657.81205828942</v>
      </c>
      <c r="W776" s="47">
        <f t="shared" ca="1" si="200"/>
        <v>1</v>
      </c>
    </row>
    <row r="777" spans="1:23" x14ac:dyDescent="0.25">
      <c r="A777" s="52">
        <v>756</v>
      </c>
      <c r="B777" s="57">
        <f t="shared" ca="1" si="185"/>
        <v>2873</v>
      </c>
      <c r="C777" s="78">
        <f t="shared" ca="1" si="186"/>
        <v>411</v>
      </c>
      <c r="D777" s="79">
        <f t="shared" ca="1" si="187"/>
        <v>289</v>
      </c>
      <c r="E777" s="81">
        <f t="shared" ca="1" si="188"/>
        <v>109557</v>
      </c>
      <c r="G777" s="88">
        <f t="shared" ca="1" si="189"/>
        <v>1180803</v>
      </c>
      <c r="H777" s="78">
        <f t="shared" ca="1" si="190"/>
        <v>830297</v>
      </c>
      <c r="I777" s="78">
        <f t="shared" ca="1" si="191"/>
        <v>350506</v>
      </c>
      <c r="J777" s="78">
        <f t="shared" ca="1" si="192"/>
        <v>109557</v>
      </c>
      <c r="K777" s="78">
        <v>175000</v>
      </c>
      <c r="L777" s="78">
        <f t="shared" ca="1" si="193"/>
        <v>65949</v>
      </c>
      <c r="M777" s="78">
        <f t="shared" ca="1" si="194"/>
        <v>22422.66</v>
      </c>
      <c r="N777" s="78">
        <f t="shared" ca="1" si="195"/>
        <v>43526.34</v>
      </c>
      <c r="O777" s="81">
        <f t="shared" ca="1" si="196"/>
        <v>218526.34</v>
      </c>
      <c r="Q777" s="78">
        <v>-700000</v>
      </c>
      <c r="R777" s="78">
        <f t="shared" ca="1" si="197"/>
        <v>218526.34</v>
      </c>
      <c r="S777" s="78">
        <f t="shared" ca="1" si="198"/>
        <v>218526.34</v>
      </c>
      <c r="T777" s="78">
        <f t="shared" ca="1" si="198"/>
        <v>218526.34</v>
      </c>
      <c r="U777" s="78">
        <f t="shared" ca="1" si="198"/>
        <v>218526.34</v>
      </c>
      <c r="V777" s="91">
        <f t="shared" ca="1" si="199"/>
        <v>-36259.163980340352</v>
      </c>
      <c r="W777" s="47">
        <f t="shared" ca="1" si="200"/>
        <v>0</v>
      </c>
    </row>
    <row r="778" spans="1:23" x14ac:dyDescent="0.25">
      <c r="A778" s="52">
        <v>757</v>
      </c>
      <c r="B778" s="57">
        <f t="shared" ca="1" si="185"/>
        <v>2760</v>
      </c>
      <c r="C778" s="78">
        <f t="shared" ca="1" si="186"/>
        <v>420</v>
      </c>
      <c r="D778" s="79">
        <f t="shared" ca="1" si="187"/>
        <v>286</v>
      </c>
      <c r="E778" s="81">
        <f t="shared" ca="1" si="188"/>
        <v>109811</v>
      </c>
      <c r="G778" s="88">
        <f t="shared" ca="1" si="189"/>
        <v>1159200</v>
      </c>
      <c r="H778" s="78">
        <f t="shared" ca="1" si="190"/>
        <v>789360</v>
      </c>
      <c r="I778" s="78">
        <f t="shared" ca="1" si="191"/>
        <v>369840</v>
      </c>
      <c r="J778" s="78">
        <f t="shared" ca="1" si="192"/>
        <v>109811</v>
      </c>
      <c r="K778" s="78">
        <v>175000</v>
      </c>
      <c r="L778" s="78">
        <f t="shared" ca="1" si="193"/>
        <v>85029</v>
      </c>
      <c r="M778" s="78">
        <f t="shared" ca="1" si="194"/>
        <v>28909.86</v>
      </c>
      <c r="N778" s="78">
        <f t="shared" ca="1" si="195"/>
        <v>56119.14</v>
      </c>
      <c r="O778" s="81">
        <f t="shared" ca="1" si="196"/>
        <v>231119.14</v>
      </c>
      <c r="Q778" s="78">
        <v>-700000</v>
      </c>
      <c r="R778" s="78">
        <f t="shared" ca="1" si="197"/>
        <v>231119.14</v>
      </c>
      <c r="S778" s="78">
        <f t="shared" ca="1" si="198"/>
        <v>231119.14</v>
      </c>
      <c r="T778" s="78">
        <f t="shared" ca="1" si="198"/>
        <v>231119.14</v>
      </c>
      <c r="U778" s="78">
        <f t="shared" ca="1" si="198"/>
        <v>231119.14</v>
      </c>
      <c r="V778" s="91">
        <f t="shared" ca="1" si="199"/>
        <v>1989.5688718566671</v>
      </c>
      <c r="W778" s="47">
        <f t="shared" ca="1" si="200"/>
        <v>1</v>
      </c>
    </row>
    <row r="779" spans="1:23" x14ac:dyDescent="0.25">
      <c r="A779" s="52">
        <v>758</v>
      </c>
      <c r="B779" s="57">
        <f t="shared" ca="1" si="185"/>
        <v>2547</v>
      </c>
      <c r="C779" s="78">
        <f t="shared" ca="1" si="186"/>
        <v>419</v>
      </c>
      <c r="D779" s="79">
        <f t="shared" ca="1" si="187"/>
        <v>271</v>
      </c>
      <c r="E779" s="81">
        <f t="shared" ca="1" si="188"/>
        <v>98206</v>
      </c>
      <c r="G779" s="88">
        <f t="shared" ca="1" si="189"/>
        <v>1067193</v>
      </c>
      <c r="H779" s="78">
        <f t="shared" ca="1" si="190"/>
        <v>690237</v>
      </c>
      <c r="I779" s="78">
        <f t="shared" ca="1" si="191"/>
        <v>376956</v>
      </c>
      <c r="J779" s="78">
        <f t="shared" ca="1" si="192"/>
        <v>98206</v>
      </c>
      <c r="K779" s="78">
        <v>175000</v>
      </c>
      <c r="L779" s="78">
        <f t="shared" ca="1" si="193"/>
        <v>103750</v>
      </c>
      <c r="M779" s="78">
        <f t="shared" ca="1" si="194"/>
        <v>35275</v>
      </c>
      <c r="N779" s="78">
        <f t="shared" ca="1" si="195"/>
        <v>68475</v>
      </c>
      <c r="O779" s="81">
        <f t="shared" ca="1" si="196"/>
        <v>243475</v>
      </c>
      <c r="Q779" s="78">
        <v>-700000</v>
      </c>
      <c r="R779" s="78">
        <f t="shared" ca="1" si="197"/>
        <v>243475</v>
      </c>
      <c r="S779" s="78">
        <f t="shared" ca="1" si="198"/>
        <v>243475</v>
      </c>
      <c r="T779" s="78">
        <f t="shared" ca="1" si="198"/>
        <v>243475</v>
      </c>
      <c r="U779" s="78">
        <f t="shared" ca="1" si="198"/>
        <v>243475</v>
      </c>
      <c r="V779" s="91">
        <f t="shared" ca="1" si="199"/>
        <v>39518.632169864024</v>
      </c>
      <c r="W779" s="47">
        <f t="shared" ca="1" si="200"/>
        <v>1</v>
      </c>
    </row>
    <row r="780" spans="1:23" x14ac:dyDescent="0.25">
      <c r="A780" s="52">
        <v>759</v>
      </c>
      <c r="B780" s="57">
        <f t="shared" ca="1" si="185"/>
        <v>2818</v>
      </c>
      <c r="C780" s="78">
        <f t="shared" ca="1" si="186"/>
        <v>434</v>
      </c>
      <c r="D780" s="79">
        <f t="shared" ca="1" si="187"/>
        <v>276</v>
      </c>
      <c r="E780" s="81">
        <f t="shared" ca="1" si="188"/>
        <v>111393</v>
      </c>
      <c r="G780" s="88">
        <f t="shared" ca="1" si="189"/>
        <v>1223012</v>
      </c>
      <c r="H780" s="78">
        <f t="shared" ca="1" si="190"/>
        <v>777768</v>
      </c>
      <c r="I780" s="78">
        <f t="shared" ca="1" si="191"/>
        <v>445244</v>
      </c>
      <c r="J780" s="78">
        <f t="shared" ca="1" si="192"/>
        <v>111393</v>
      </c>
      <c r="K780" s="78">
        <v>175000</v>
      </c>
      <c r="L780" s="78">
        <f t="shared" ca="1" si="193"/>
        <v>158851</v>
      </c>
      <c r="M780" s="78">
        <f t="shared" ca="1" si="194"/>
        <v>54009.340000000004</v>
      </c>
      <c r="N780" s="78">
        <f t="shared" ca="1" si="195"/>
        <v>104841.66</v>
      </c>
      <c r="O780" s="81">
        <f t="shared" ca="1" si="196"/>
        <v>279841.66000000003</v>
      </c>
      <c r="Q780" s="78">
        <v>-700000</v>
      </c>
      <c r="R780" s="78">
        <f t="shared" ca="1" si="197"/>
        <v>279841.66000000003</v>
      </c>
      <c r="S780" s="78">
        <f t="shared" ca="1" si="198"/>
        <v>279841.66000000003</v>
      </c>
      <c r="T780" s="78">
        <f t="shared" ca="1" si="198"/>
        <v>279841.66000000003</v>
      </c>
      <c r="U780" s="78">
        <f t="shared" ca="1" si="198"/>
        <v>279841.66000000003</v>
      </c>
      <c r="V780" s="91">
        <f t="shared" ca="1" si="199"/>
        <v>149976.88315984874</v>
      </c>
      <c r="W780" s="47">
        <f t="shared" ca="1" si="200"/>
        <v>1</v>
      </c>
    </row>
    <row r="781" spans="1:23" x14ac:dyDescent="0.25">
      <c r="A781" s="52">
        <v>760</v>
      </c>
      <c r="B781" s="57">
        <f t="shared" ca="1" si="185"/>
        <v>2824</v>
      </c>
      <c r="C781" s="78">
        <f t="shared" ca="1" si="186"/>
        <v>432</v>
      </c>
      <c r="D781" s="79">
        <f t="shared" ca="1" si="187"/>
        <v>293</v>
      </c>
      <c r="E781" s="81">
        <f t="shared" ca="1" si="188"/>
        <v>105212</v>
      </c>
      <c r="G781" s="88">
        <f t="shared" ca="1" si="189"/>
        <v>1219968</v>
      </c>
      <c r="H781" s="78">
        <f t="shared" ca="1" si="190"/>
        <v>827432</v>
      </c>
      <c r="I781" s="78">
        <f t="shared" ca="1" si="191"/>
        <v>392536</v>
      </c>
      <c r="J781" s="78">
        <f t="shared" ca="1" si="192"/>
        <v>105212</v>
      </c>
      <c r="K781" s="78">
        <v>175000</v>
      </c>
      <c r="L781" s="78">
        <f t="shared" ca="1" si="193"/>
        <v>112324</v>
      </c>
      <c r="M781" s="78">
        <f t="shared" ca="1" si="194"/>
        <v>38190.160000000003</v>
      </c>
      <c r="N781" s="78">
        <f t="shared" ca="1" si="195"/>
        <v>74133.84</v>
      </c>
      <c r="O781" s="81">
        <f t="shared" ca="1" si="196"/>
        <v>249133.84</v>
      </c>
      <c r="Q781" s="78">
        <v>-700000</v>
      </c>
      <c r="R781" s="78">
        <f t="shared" ca="1" si="197"/>
        <v>249133.84</v>
      </c>
      <c r="S781" s="78">
        <f t="shared" ca="1" si="198"/>
        <v>249133.84</v>
      </c>
      <c r="T781" s="78">
        <f t="shared" ca="1" si="198"/>
        <v>249133.84</v>
      </c>
      <c r="U781" s="78">
        <f t="shared" ca="1" si="198"/>
        <v>249133.84</v>
      </c>
      <c r="V781" s="91">
        <f t="shared" ca="1" si="199"/>
        <v>56706.506146527245</v>
      </c>
      <c r="W781" s="47">
        <f t="shared" ca="1" si="200"/>
        <v>1</v>
      </c>
    </row>
    <row r="782" spans="1:23" x14ac:dyDescent="0.25">
      <c r="A782" s="52">
        <v>761</v>
      </c>
      <c r="B782" s="57">
        <f t="shared" ca="1" si="185"/>
        <v>2738</v>
      </c>
      <c r="C782" s="78">
        <f t="shared" ca="1" si="186"/>
        <v>454</v>
      </c>
      <c r="D782" s="79">
        <f t="shared" ca="1" si="187"/>
        <v>300</v>
      </c>
      <c r="E782" s="81">
        <f t="shared" ca="1" si="188"/>
        <v>112452</v>
      </c>
      <c r="G782" s="88">
        <f t="shared" ca="1" si="189"/>
        <v>1243052</v>
      </c>
      <c r="H782" s="78">
        <f t="shared" ca="1" si="190"/>
        <v>821400</v>
      </c>
      <c r="I782" s="78">
        <f t="shared" ca="1" si="191"/>
        <v>421652</v>
      </c>
      <c r="J782" s="78">
        <f t="shared" ca="1" si="192"/>
        <v>112452</v>
      </c>
      <c r="K782" s="78">
        <v>175000</v>
      </c>
      <c r="L782" s="78">
        <f t="shared" ca="1" si="193"/>
        <v>134200</v>
      </c>
      <c r="M782" s="78">
        <f t="shared" ca="1" si="194"/>
        <v>45628</v>
      </c>
      <c r="N782" s="78">
        <f t="shared" ca="1" si="195"/>
        <v>88572</v>
      </c>
      <c r="O782" s="81">
        <f t="shared" ca="1" si="196"/>
        <v>263572</v>
      </c>
      <c r="Q782" s="78">
        <v>-700000</v>
      </c>
      <c r="R782" s="78">
        <f t="shared" ca="1" si="197"/>
        <v>263572</v>
      </c>
      <c r="S782" s="78">
        <f t="shared" ca="1" si="198"/>
        <v>263572</v>
      </c>
      <c r="T782" s="78">
        <f t="shared" ca="1" si="198"/>
        <v>263572</v>
      </c>
      <c r="U782" s="78">
        <f t="shared" ca="1" si="198"/>
        <v>263572</v>
      </c>
      <c r="V782" s="91">
        <f t="shared" ca="1" si="199"/>
        <v>100560.2419890149</v>
      </c>
      <c r="W782" s="47">
        <f t="shared" ca="1" si="200"/>
        <v>1</v>
      </c>
    </row>
    <row r="783" spans="1:23" x14ac:dyDescent="0.25">
      <c r="A783" s="52">
        <v>762</v>
      </c>
      <c r="B783" s="57">
        <f t="shared" ca="1" si="185"/>
        <v>2771</v>
      </c>
      <c r="C783" s="78">
        <f t="shared" ca="1" si="186"/>
        <v>460</v>
      </c>
      <c r="D783" s="79">
        <f t="shared" ca="1" si="187"/>
        <v>296</v>
      </c>
      <c r="E783" s="81">
        <f t="shared" ca="1" si="188"/>
        <v>93145</v>
      </c>
      <c r="G783" s="88">
        <f t="shared" ca="1" si="189"/>
        <v>1274660</v>
      </c>
      <c r="H783" s="78">
        <f t="shared" ca="1" si="190"/>
        <v>820216</v>
      </c>
      <c r="I783" s="78">
        <f t="shared" ca="1" si="191"/>
        <v>454444</v>
      </c>
      <c r="J783" s="78">
        <f t="shared" ca="1" si="192"/>
        <v>93145</v>
      </c>
      <c r="K783" s="78">
        <v>175000</v>
      </c>
      <c r="L783" s="78">
        <f t="shared" ca="1" si="193"/>
        <v>186299</v>
      </c>
      <c r="M783" s="78">
        <f t="shared" ca="1" si="194"/>
        <v>63341.66</v>
      </c>
      <c r="N783" s="78">
        <f t="shared" ca="1" si="195"/>
        <v>122957.34</v>
      </c>
      <c r="O783" s="81">
        <f t="shared" ca="1" si="196"/>
        <v>297957.33999999997</v>
      </c>
      <c r="Q783" s="78">
        <v>-700000</v>
      </c>
      <c r="R783" s="78">
        <f t="shared" ca="1" si="197"/>
        <v>297957.33999999997</v>
      </c>
      <c r="S783" s="78">
        <f t="shared" ca="1" si="198"/>
        <v>297957.33999999997</v>
      </c>
      <c r="T783" s="78">
        <f t="shared" ca="1" si="198"/>
        <v>297957.33999999997</v>
      </c>
      <c r="U783" s="78">
        <f t="shared" ca="1" si="198"/>
        <v>297957.33999999997</v>
      </c>
      <c r="V783" s="91">
        <f t="shared" ca="1" si="199"/>
        <v>205000.53197154147</v>
      </c>
      <c r="W783" s="47">
        <f t="shared" ca="1" si="200"/>
        <v>1</v>
      </c>
    </row>
    <row r="784" spans="1:23" x14ac:dyDescent="0.25">
      <c r="A784" s="52">
        <v>763</v>
      </c>
      <c r="B784" s="57">
        <f t="shared" ca="1" si="185"/>
        <v>2293</v>
      </c>
      <c r="C784" s="78">
        <f t="shared" ca="1" si="186"/>
        <v>459</v>
      </c>
      <c r="D784" s="79">
        <f t="shared" ca="1" si="187"/>
        <v>276</v>
      </c>
      <c r="E784" s="81">
        <f t="shared" ca="1" si="188"/>
        <v>118741</v>
      </c>
      <c r="G784" s="88">
        <f t="shared" ca="1" si="189"/>
        <v>1052487</v>
      </c>
      <c r="H784" s="78">
        <f t="shared" ca="1" si="190"/>
        <v>632868</v>
      </c>
      <c r="I784" s="78">
        <f t="shared" ca="1" si="191"/>
        <v>419619</v>
      </c>
      <c r="J784" s="78">
        <f t="shared" ca="1" si="192"/>
        <v>118741</v>
      </c>
      <c r="K784" s="78">
        <v>175000</v>
      </c>
      <c r="L784" s="78">
        <f t="shared" ca="1" si="193"/>
        <v>125878</v>
      </c>
      <c r="M784" s="78">
        <f t="shared" ca="1" si="194"/>
        <v>42798.520000000004</v>
      </c>
      <c r="N784" s="78">
        <f t="shared" ca="1" si="195"/>
        <v>83079.48</v>
      </c>
      <c r="O784" s="81">
        <f t="shared" ca="1" si="196"/>
        <v>258079.47999999998</v>
      </c>
      <c r="Q784" s="78">
        <v>-700000</v>
      </c>
      <c r="R784" s="78">
        <f t="shared" ca="1" si="197"/>
        <v>258079.47999999998</v>
      </c>
      <c r="S784" s="78">
        <f t="shared" ca="1" si="198"/>
        <v>258079.47999999998</v>
      </c>
      <c r="T784" s="78">
        <f t="shared" ca="1" si="198"/>
        <v>258079.47999999998</v>
      </c>
      <c r="U784" s="78">
        <f t="shared" ca="1" si="198"/>
        <v>258079.47999999998</v>
      </c>
      <c r="V784" s="91">
        <f t="shared" ca="1" si="199"/>
        <v>83877.539955682238</v>
      </c>
      <c r="W784" s="47">
        <f t="shared" ca="1" si="200"/>
        <v>1</v>
      </c>
    </row>
    <row r="785" spans="1:23" x14ac:dyDescent="0.25">
      <c r="A785" s="52">
        <v>764</v>
      </c>
      <c r="B785" s="57">
        <f t="shared" ca="1" si="185"/>
        <v>2342</v>
      </c>
      <c r="C785" s="78">
        <f t="shared" ca="1" si="186"/>
        <v>453</v>
      </c>
      <c r="D785" s="79">
        <f t="shared" ca="1" si="187"/>
        <v>281</v>
      </c>
      <c r="E785" s="81">
        <f t="shared" ca="1" si="188"/>
        <v>119506</v>
      </c>
      <c r="G785" s="88">
        <f t="shared" ca="1" si="189"/>
        <v>1060926</v>
      </c>
      <c r="H785" s="78">
        <f t="shared" ca="1" si="190"/>
        <v>658102</v>
      </c>
      <c r="I785" s="78">
        <f t="shared" ca="1" si="191"/>
        <v>402824</v>
      </c>
      <c r="J785" s="78">
        <f t="shared" ca="1" si="192"/>
        <v>119506</v>
      </c>
      <c r="K785" s="78">
        <v>175000</v>
      </c>
      <c r="L785" s="78">
        <f t="shared" ca="1" si="193"/>
        <v>108318</v>
      </c>
      <c r="M785" s="78">
        <f t="shared" ca="1" si="194"/>
        <v>36828.120000000003</v>
      </c>
      <c r="N785" s="78">
        <f t="shared" ca="1" si="195"/>
        <v>71489.88</v>
      </c>
      <c r="O785" s="81">
        <f t="shared" ca="1" si="196"/>
        <v>246489.88</v>
      </c>
      <c r="Q785" s="78">
        <v>-700000</v>
      </c>
      <c r="R785" s="78">
        <f t="shared" ca="1" si="197"/>
        <v>246489.88</v>
      </c>
      <c r="S785" s="78">
        <f t="shared" ca="1" si="198"/>
        <v>246489.88</v>
      </c>
      <c r="T785" s="78">
        <f t="shared" ca="1" si="198"/>
        <v>246489.88</v>
      </c>
      <c r="U785" s="78">
        <f t="shared" ca="1" si="198"/>
        <v>246489.88</v>
      </c>
      <c r="V785" s="91">
        <f t="shared" ca="1" si="199"/>
        <v>48675.875968020991</v>
      </c>
      <c r="W785" s="47">
        <f t="shared" ca="1" si="200"/>
        <v>1</v>
      </c>
    </row>
    <row r="786" spans="1:23" x14ac:dyDescent="0.25">
      <c r="A786" s="52">
        <v>765</v>
      </c>
      <c r="B786" s="57">
        <f t="shared" ca="1" si="185"/>
        <v>2589</v>
      </c>
      <c r="C786" s="78">
        <f t="shared" ca="1" si="186"/>
        <v>415</v>
      </c>
      <c r="D786" s="79">
        <f t="shared" ca="1" si="187"/>
        <v>295</v>
      </c>
      <c r="E786" s="81">
        <f t="shared" ca="1" si="188"/>
        <v>114296</v>
      </c>
      <c r="G786" s="88">
        <f t="shared" ca="1" si="189"/>
        <v>1074435</v>
      </c>
      <c r="H786" s="78">
        <f t="shared" ca="1" si="190"/>
        <v>763755</v>
      </c>
      <c r="I786" s="78">
        <f t="shared" ca="1" si="191"/>
        <v>310680</v>
      </c>
      <c r="J786" s="78">
        <f t="shared" ca="1" si="192"/>
        <v>114296</v>
      </c>
      <c r="K786" s="78">
        <v>175000</v>
      </c>
      <c r="L786" s="78">
        <f t="shared" ca="1" si="193"/>
        <v>21384</v>
      </c>
      <c r="M786" s="78">
        <f t="shared" ca="1" si="194"/>
        <v>7270.56</v>
      </c>
      <c r="N786" s="78">
        <f t="shared" ca="1" si="195"/>
        <v>14113.439999999999</v>
      </c>
      <c r="O786" s="81">
        <f t="shared" ca="1" si="196"/>
        <v>189113.44</v>
      </c>
      <c r="Q786" s="78">
        <v>-700000</v>
      </c>
      <c r="R786" s="78">
        <f t="shared" ca="1" si="197"/>
        <v>189113.44</v>
      </c>
      <c r="S786" s="78">
        <f t="shared" ca="1" si="198"/>
        <v>189113.44</v>
      </c>
      <c r="T786" s="78">
        <f t="shared" ca="1" si="198"/>
        <v>189113.44</v>
      </c>
      <c r="U786" s="78">
        <f t="shared" ca="1" si="198"/>
        <v>189113.44</v>
      </c>
      <c r="V786" s="91">
        <f t="shared" ca="1" si="199"/>
        <v>-125596.41657772812</v>
      </c>
      <c r="W786" s="47">
        <f t="shared" ca="1" si="200"/>
        <v>0</v>
      </c>
    </row>
    <row r="787" spans="1:23" x14ac:dyDescent="0.25">
      <c r="A787" s="52">
        <v>766</v>
      </c>
      <c r="B787" s="57">
        <f t="shared" ca="1" si="185"/>
        <v>2865</v>
      </c>
      <c r="C787" s="78">
        <f t="shared" ca="1" si="186"/>
        <v>467</v>
      </c>
      <c r="D787" s="79">
        <f t="shared" ca="1" si="187"/>
        <v>291</v>
      </c>
      <c r="E787" s="81">
        <f t="shared" ca="1" si="188"/>
        <v>100961</v>
      </c>
      <c r="G787" s="88">
        <f t="shared" ca="1" si="189"/>
        <v>1337955</v>
      </c>
      <c r="H787" s="78">
        <f t="shared" ca="1" si="190"/>
        <v>833715</v>
      </c>
      <c r="I787" s="78">
        <f t="shared" ca="1" si="191"/>
        <v>504240</v>
      </c>
      <c r="J787" s="78">
        <f t="shared" ca="1" si="192"/>
        <v>100961</v>
      </c>
      <c r="K787" s="78">
        <v>175000</v>
      </c>
      <c r="L787" s="78">
        <f t="shared" ca="1" si="193"/>
        <v>228279</v>
      </c>
      <c r="M787" s="78">
        <f t="shared" ca="1" si="194"/>
        <v>77614.86</v>
      </c>
      <c r="N787" s="78">
        <f t="shared" ca="1" si="195"/>
        <v>150664.14000000001</v>
      </c>
      <c r="O787" s="81">
        <f t="shared" ca="1" si="196"/>
        <v>325664.14</v>
      </c>
      <c r="Q787" s="78">
        <v>-700000</v>
      </c>
      <c r="R787" s="78">
        <f t="shared" ca="1" si="197"/>
        <v>325664.14</v>
      </c>
      <c r="S787" s="78">
        <f t="shared" ca="1" si="198"/>
        <v>325664.14</v>
      </c>
      <c r="T787" s="78">
        <f t="shared" ca="1" si="198"/>
        <v>325664.14</v>
      </c>
      <c r="U787" s="78">
        <f t="shared" ca="1" si="198"/>
        <v>325664.14</v>
      </c>
      <c r="V787" s="91">
        <f t="shared" ca="1" si="199"/>
        <v>289155.76284864999</v>
      </c>
      <c r="W787" s="47">
        <f t="shared" ca="1" si="200"/>
        <v>1</v>
      </c>
    </row>
    <row r="788" spans="1:23" x14ac:dyDescent="0.25">
      <c r="A788" s="52">
        <v>767</v>
      </c>
      <c r="B788" s="57">
        <f t="shared" ca="1" si="185"/>
        <v>2985</v>
      </c>
      <c r="C788" s="78">
        <f t="shared" ca="1" si="186"/>
        <v>414</v>
      </c>
      <c r="D788" s="79">
        <f t="shared" ca="1" si="187"/>
        <v>271</v>
      </c>
      <c r="E788" s="81">
        <f t="shared" ca="1" si="188"/>
        <v>97885</v>
      </c>
      <c r="G788" s="88">
        <f t="shared" ca="1" si="189"/>
        <v>1235790</v>
      </c>
      <c r="H788" s="78">
        <f t="shared" ca="1" si="190"/>
        <v>808935</v>
      </c>
      <c r="I788" s="78">
        <f t="shared" ca="1" si="191"/>
        <v>426855</v>
      </c>
      <c r="J788" s="78">
        <f t="shared" ca="1" si="192"/>
        <v>97885</v>
      </c>
      <c r="K788" s="78">
        <v>175000</v>
      </c>
      <c r="L788" s="78">
        <f t="shared" ca="1" si="193"/>
        <v>153970</v>
      </c>
      <c r="M788" s="78">
        <f t="shared" ca="1" si="194"/>
        <v>52349.8</v>
      </c>
      <c r="N788" s="78">
        <f t="shared" ca="1" si="195"/>
        <v>101620.2</v>
      </c>
      <c r="O788" s="81">
        <f t="shared" ca="1" si="196"/>
        <v>276620.2</v>
      </c>
      <c r="Q788" s="78">
        <v>-700000</v>
      </c>
      <c r="R788" s="78">
        <f t="shared" ca="1" si="197"/>
        <v>276620.2</v>
      </c>
      <c r="S788" s="78">
        <f t="shared" ca="1" si="198"/>
        <v>276620.2</v>
      </c>
      <c r="T788" s="78">
        <f t="shared" ca="1" si="198"/>
        <v>276620.2</v>
      </c>
      <c r="U788" s="78">
        <f t="shared" ca="1" si="198"/>
        <v>276620.2</v>
      </c>
      <c r="V788" s="91">
        <f t="shared" ca="1" si="199"/>
        <v>140192.1837336655</v>
      </c>
      <c r="W788" s="47">
        <f t="shared" ca="1" si="200"/>
        <v>1</v>
      </c>
    </row>
    <row r="789" spans="1:23" x14ac:dyDescent="0.25">
      <c r="A789" s="52">
        <v>768</v>
      </c>
      <c r="B789" s="57">
        <f t="shared" ca="1" si="185"/>
        <v>2328</v>
      </c>
      <c r="C789" s="78">
        <f t="shared" ca="1" si="186"/>
        <v>425</v>
      </c>
      <c r="D789" s="79">
        <f t="shared" ca="1" si="187"/>
        <v>272</v>
      </c>
      <c r="E789" s="81">
        <f t="shared" ca="1" si="188"/>
        <v>103600</v>
      </c>
      <c r="G789" s="88">
        <f t="shared" ca="1" si="189"/>
        <v>989400</v>
      </c>
      <c r="H789" s="78">
        <f t="shared" ca="1" si="190"/>
        <v>633216</v>
      </c>
      <c r="I789" s="78">
        <f t="shared" ca="1" si="191"/>
        <v>356184</v>
      </c>
      <c r="J789" s="78">
        <f t="shared" ca="1" si="192"/>
        <v>103600</v>
      </c>
      <c r="K789" s="78">
        <v>175000</v>
      </c>
      <c r="L789" s="78">
        <f t="shared" ca="1" si="193"/>
        <v>77584</v>
      </c>
      <c r="M789" s="78">
        <f t="shared" ca="1" si="194"/>
        <v>26378.560000000001</v>
      </c>
      <c r="N789" s="78">
        <f t="shared" ca="1" si="195"/>
        <v>51205.440000000002</v>
      </c>
      <c r="O789" s="81">
        <f t="shared" ca="1" si="196"/>
        <v>226205.44</v>
      </c>
      <c r="Q789" s="78">
        <v>-700000</v>
      </c>
      <c r="R789" s="78">
        <f t="shared" ca="1" si="197"/>
        <v>226205.44</v>
      </c>
      <c r="S789" s="78">
        <f t="shared" ca="1" si="198"/>
        <v>226205.44</v>
      </c>
      <c r="T789" s="78">
        <f t="shared" ca="1" si="198"/>
        <v>226205.44</v>
      </c>
      <c r="U789" s="78">
        <f t="shared" ca="1" si="198"/>
        <v>226205.44</v>
      </c>
      <c r="V789" s="91">
        <f t="shared" ca="1" si="199"/>
        <v>-12935.054612661363</v>
      </c>
      <c r="W789" s="47">
        <f t="shared" ca="1" si="200"/>
        <v>0</v>
      </c>
    </row>
    <row r="790" spans="1:23" x14ac:dyDescent="0.25">
      <c r="A790" s="52">
        <v>769</v>
      </c>
      <c r="B790" s="57">
        <f t="shared" ca="1" si="185"/>
        <v>2296</v>
      </c>
      <c r="C790" s="78">
        <f t="shared" ca="1" si="186"/>
        <v>431</v>
      </c>
      <c r="D790" s="79">
        <f t="shared" ca="1" si="187"/>
        <v>300</v>
      </c>
      <c r="E790" s="81">
        <f t="shared" ca="1" si="188"/>
        <v>101410</v>
      </c>
      <c r="G790" s="88">
        <f t="shared" ca="1" si="189"/>
        <v>989576</v>
      </c>
      <c r="H790" s="78">
        <f t="shared" ca="1" si="190"/>
        <v>688800</v>
      </c>
      <c r="I790" s="78">
        <f t="shared" ca="1" si="191"/>
        <v>300776</v>
      </c>
      <c r="J790" s="78">
        <f t="shared" ca="1" si="192"/>
        <v>101410</v>
      </c>
      <c r="K790" s="78">
        <v>175000</v>
      </c>
      <c r="L790" s="78">
        <f t="shared" ca="1" si="193"/>
        <v>24366</v>
      </c>
      <c r="M790" s="78">
        <f t="shared" ca="1" si="194"/>
        <v>8284.44</v>
      </c>
      <c r="N790" s="78">
        <f t="shared" ca="1" si="195"/>
        <v>16081.56</v>
      </c>
      <c r="O790" s="81">
        <f t="shared" ca="1" si="196"/>
        <v>191081.56</v>
      </c>
      <c r="Q790" s="78">
        <v>-700000</v>
      </c>
      <c r="R790" s="78">
        <f t="shared" ca="1" si="197"/>
        <v>191081.56</v>
      </c>
      <c r="S790" s="78">
        <f t="shared" ca="1" si="198"/>
        <v>191081.56</v>
      </c>
      <c r="T790" s="78">
        <f t="shared" ca="1" si="198"/>
        <v>191081.56</v>
      </c>
      <c r="U790" s="78">
        <f t="shared" ca="1" si="198"/>
        <v>191081.56</v>
      </c>
      <c r="V790" s="91">
        <f t="shared" ca="1" si="199"/>
        <v>-119618.54858164571</v>
      </c>
      <c r="W790" s="47">
        <f t="shared" ca="1" si="200"/>
        <v>0</v>
      </c>
    </row>
    <row r="791" spans="1:23" x14ac:dyDescent="0.25">
      <c r="A791" s="52">
        <v>770</v>
      </c>
      <c r="B791" s="57">
        <f t="shared" ref="B791:B854" ca="1" si="201">RANDBETWEEN(2200,3200)</f>
        <v>2713</v>
      </c>
      <c r="C791" s="78">
        <f t="shared" ref="C791:C854" ca="1" si="202">RANDBETWEEN(410,470)</f>
        <v>470</v>
      </c>
      <c r="D791" s="79">
        <f t="shared" ref="D791:D854" ca="1" si="203">RANDBETWEEN(270,300)</f>
        <v>300</v>
      </c>
      <c r="E791" s="81">
        <f t="shared" ref="E791:E854" ca="1" si="204">RANDBETWEEN(90000,120000)</f>
        <v>113618</v>
      </c>
      <c r="G791" s="88">
        <f t="shared" ref="G791:G854" ca="1" si="205">B791*C791</f>
        <v>1275110</v>
      </c>
      <c r="H791" s="78">
        <f t="shared" ref="H791:H854" ca="1" si="206">B791*D791</f>
        <v>813900</v>
      </c>
      <c r="I791" s="78">
        <f t="shared" ref="I791:I854" ca="1" si="207">G791-H791</f>
        <v>461210</v>
      </c>
      <c r="J791" s="78">
        <f t="shared" ref="J791:J854" ca="1" si="208">E791</f>
        <v>113618</v>
      </c>
      <c r="K791" s="78">
        <v>175000</v>
      </c>
      <c r="L791" s="78">
        <f t="shared" ref="L791:L854" ca="1" si="209">I791-J791-K791</f>
        <v>172592</v>
      </c>
      <c r="M791" s="78">
        <f t="shared" ref="M791:M854" ca="1" si="210">L791*0.34</f>
        <v>58681.280000000006</v>
      </c>
      <c r="N791" s="78">
        <f t="shared" ref="N791:N854" ca="1" si="211">L791-M791</f>
        <v>113910.72</v>
      </c>
      <c r="O791" s="81">
        <f t="shared" ref="O791:O854" ca="1" si="212">N791+K791</f>
        <v>288910.71999999997</v>
      </c>
      <c r="Q791" s="78">
        <v>-700000</v>
      </c>
      <c r="R791" s="78">
        <f t="shared" ref="R791:R854" ca="1" si="213">O791</f>
        <v>288910.71999999997</v>
      </c>
      <c r="S791" s="78">
        <f t="shared" ref="S791:U854" ca="1" si="214">R791</f>
        <v>288910.71999999997</v>
      </c>
      <c r="T791" s="78">
        <f t="shared" ca="1" si="214"/>
        <v>288910.71999999997</v>
      </c>
      <c r="U791" s="78">
        <f t="shared" ca="1" si="214"/>
        <v>288910.71999999997</v>
      </c>
      <c r="V791" s="91">
        <f t="shared" ref="V791:V854" ca="1" si="215">Q791+NPV(0.12,R791:U791)</f>
        <v>177522.78662536421</v>
      </c>
      <c r="W791" s="47">
        <f t="shared" ref="W791:W854" ca="1" si="216">IF(V791&gt;=0,1,0)</f>
        <v>1</v>
      </c>
    </row>
    <row r="792" spans="1:23" x14ac:dyDescent="0.25">
      <c r="A792" s="52">
        <v>771</v>
      </c>
      <c r="B792" s="57">
        <f t="shared" ca="1" si="201"/>
        <v>2452</v>
      </c>
      <c r="C792" s="78">
        <f t="shared" ca="1" si="202"/>
        <v>427</v>
      </c>
      <c r="D792" s="79">
        <f t="shared" ca="1" si="203"/>
        <v>277</v>
      </c>
      <c r="E792" s="81">
        <f t="shared" ca="1" si="204"/>
        <v>109487</v>
      </c>
      <c r="G792" s="88">
        <f t="shared" ca="1" si="205"/>
        <v>1047004</v>
      </c>
      <c r="H792" s="78">
        <f t="shared" ca="1" si="206"/>
        <v>679204</v>
      </c>
      <c r="I792" s="78">
        <f t="shared" ca="1" si="207"/>
        <v>367800</v>
      </c>
      <c r="J792" s="78">
        <f t="shared" ca="1" si="208"/>
        <v>109487</v>
      </c>
      <c r="K792" s="78">
        <v>175000</v>
      </c>
      <c r="L792" s="78">
        <f t="shared" ca="1" si="209"/>
        <v>83313</v>
      </c>
      <c r="M792" s="78">
        <f t="shared" ca="1" si="210"/>
        <v>28326.420000000002</v>
      </c>
      <c r="N792" s="78">
        <f t="shared" ca="1" si="211"/>
        <v>54986.58</v>
      </c>
      <c r="O792" s="81">
        <f t="shared" ca="1" si="212"/>
        <v>229986.58000000002</v>
      </c>
      <c r="Q792" s="78">
        <v>-700000</v>
      </c>
      <c r="R792" s="78">
        <f t="shared" ca="1" si="213"/>
        <v>229986.58000000002</v>
      </c>
      <c r="S792" s="78">
        <f t="shared" ca="1" si="214"/>
        <v>229986.58000000002</v>
      </c>
      <c r="T792" s="78">
        <f t="shared" ca="1" si="214"/>
        <v>229986.58000000002</v>
      </c>
      <c r="U792" s="78">
        <f t="shared" ca="1" si="214"/>
        <v>229986.58000000002</v>
      </c>
      <c r="V792" s="91">
        <f t="shared" ca="1" si="215"/>
        <v>-1450.4115041585173</v>
      </c>
      <c r="W792" s="47">
        <f t="shared" ca="1" si="216"/>
        <v>0</v>
      </c>
    </row>
    <row r="793" spans="1:23" x14ac:dyDescent="0.25">
      <c r="A793" s="52">
        <v>772</v>
      </c>
      <c r="B793" s="57">
        <f t="shared" ca="1" si="201"/>
        <v>2589</v>
      </c>
      <c r="C793" s="78">
        <f t="shared" ca="1" si="202"/>
        <v>418</v>
      </c>
      <c r="D793" s="79">
        <f t="shared" ca="1" si="203"/>
        <v>292</v>
      </c>
      <c r="E793" s="81">
        <f t="shared" ca="1" si="204"/>
        <v>109945</v>
      </c>
      <c r="G793" s="88">
        <f t="shared" ca="1" si="205"/>
        <v>1082202</v>
      </c>
      <c r="H793" s="78">
        <f t="shared" ca="1" si="206"/>
        <v>755988</v>
      </c>
      <c r="I793" s="78">
        <f t="shared" ca="1" si="207"/>
        <v>326214</v>
      </c>
      <c r="J793" s="78">
        <f t="shared" ca="1" si="208"/>
        <v>109945</v>
      </c>
      <c r="K793" s="78">
        <v>175000</v>
      </c>
      <c r="L793" s="78">
        <f t="shared" ca="1" si="209"/>
        <v>41269</v>
      </c>
      <c r="M793" s="78">
        <f t="shared" ca="1" si="210"/>
        <v>14031.460000000001</v>
      </c>
      <c r="N793" s="78">
        <f t="shared" ca="1" si="211"/>
        <v>27237.54</v>
      </c>
      <c r="O793" s="81">
        <f t="shared" ca="1" si="212"/>
        <v>202237.54</v>
      </c>
      <c r="Q793" s="78">
        <v>-700000</v>
      </c>
      <c r="R793" s="78">
        <f t="shared" ca="1" si="213"/>
        <v>202237.54</v>
      </c>
      <c r="S793" s="78">
        <f t="shared" ca="1" si="214"/>
        <v>202237.54</v>
      </c>
      <c r="T793" s="78">
        <f t="shared" ca="1" si="214"/>
        <v>202237.54</v>
      </c>
      <c r="U793" s="78">
        <f t="shared" ca="1" si="214"/>
        <v>202237.54</v>
      </c>
      <c r="V793" s="91">
        <f t="shared" ca="1" si="215"/>
        <v>-85733.94001766853</v>
      </c>
      <c r="W793" s="47">
        <f t="shared" ca="1" si="216"/>
        <v>0</v>
      </c>
    </row>
    <row r="794" spans="1:23" x14ac:dyDescent="0.25">
      <c r="A794" s="52">
        <v>773</v>
      </c>
      <c r="B794" s="57">
        <f t="shared" ca="1" si="201"/>
        <v>3155</v>
      </c>
      <c r="C794" s="78">
        <f t="shared" ca="1" si="202"/>
        <v>440</v>
      </c>
      <c r="D794" s="79">
        <f t="shared" ca="1" si="203"/>
        <v>296</v>
      </c>
      <c r="E794" s="81">
        <f t="shared" ca="1" si="204"/>
        <v>103395</v>
      </c>
      <c r="G794" s="88">
        <f t="shared" ca="1" si="205"/>
        <v>1388200</v>
      </c>
      <c r="H794" s="78">
        <f t="shared" ca="1" si="206"/>
        <v>933880</v>
      </c>
      <c r="I794" s="78">
        <f t="shared" ca="1" si="207"/>
        <v>454320</v>
      </c>
      <c r="J794" s="78">
        <f t="shared" ca="1" si="208"/>
        <v>103395</v>
      </c>
      <c r="K794" s="78">
        <v>175000</v>
      </c>
      <c r="L794" s="78">
        <f t="shared" ca="1" si="209"/>
        <v>175925</v>
      </c>
      <c r="M794" s="78">
        <f t="shared" ca="1" si="210"/>
        <v>59814.500000000007</v>
      </c>
      <c r="N794" s="78">
        <f t="shared" ca="1" si="211"/>
        <v>116110.5</v>
      </c>
      <c r="O794" s="81">
        <f t="shared" ca="1" si="212"/>
        <v>291110.5</v>
      </c>
      <c r="Q794" s="78">
        <v>-700000</v>
      </c>
      <c r="R794" s="78">
        <f t="shared" ca="1" si="213"/>
        <v>291110.5</v>
      </c>
      <c r="S794" s="78">
        <f t="shared" ca="1" si="214"/>
        <v>291110.5</v>
      </c>
      <c r="T794" s="78">
        <f t="shared" ca="1" si="214"/>
        <v>291110.5</v>
      </c>
      <c r="U794" s="78">
        <f t="shared" ca="1" si="214"/>
        <v>291110.5</v>
      </c>
      <c r="V794" s="91">
        <f t="shared" ca="1" si="215"/>
        <v>184204.28697108617</v>
      </c>
      <c r="W794" s="47">
        <f t="shared" ca="1" si="216"/>
        <v>1</v>
      </c>
    </row>
    <row r="795" spans="1:23" x14ac:dyDescent="0.25">
      <c r="A795" s="52">
        <v>774</v>
      </c>
      <c r="B795" s="57">
        <f t="shared" ca="1" si="201"/>
        <v>3093</v>
      </c>
      <c r="C795" s="78">
        <f t="shared" ca="1" si="202"/>
        <v>441</v>
      </c>
      <c r="D795" s="79">
        <f t="shared" ca="1" si="203"/>
        <v>291</v>
      </c>
      <c r="E795" s="81">
        <f t="shared" ca="1" si="204"/>
        <v>107460</v>
      </c>
      <c r="G795" s="88">
        <f t="shared" ca="1" si="205"/>
        <v>1364013</v>
      </c>
      <c r="H795" s="78">
        <f t="shared" ca="1" si="206"/>
        <v>900063</v>
      </c>
      <c r="I795" s="78">
        <f t="shared" ca="1" si="207"/>
        <v>463950</v>
      </c>
      <c r="J795" s="78">
        <f t="shared" ca="1" si="208"/>
        <v>107460</v>
      </c>
      <c r="K795" s="78">
        <v>175000</v>
      </c>
      <c r="L795" s="78">
        <f t="shared" ca="1" si="209"/>
        <v>181490</v>
      </c>
      <c r="M795" s="78">
        <f t="shared" ca="1" si="210"/>
        <v>61706.600000000006</v>
      </c>
      <c r="N795" s="78">
        <f t="shared" ca="1" si="211"/>
        <v>119783.4</v>
      </c>
      <c r="O795" s="81">
        <f t="shared" ca="1" si="212"/>
        <v>294783.40000000002</v>
      </c>
      <c r="Q795" s="78">
        <v>-700000</v>
      </c>
      <c r="R795" s="78">
        <f t="shared" ca="1" si="213"/>
        <v>294783.40000000002</v>
      </c>
      <c r="S795" s="78">
        <f t="shared" ca="1" si="214"/>
        <v>294783.40000000002</v>
      </c>
      <c r="T795" s="78">
        <f t="shared" ca="1" si="214"/>
        <v>294783.40000000002</v>
      </c>
      <c r="U795" s="78">
        <f t="shared" ca="1" si="214"/>
        <v>294783.40000000002</v>
      </c>
      <c r="V795" s="91">
        <f t="shared" ca="1" si="215"/>
        <v>195360.16738631018</v>
      </c>
      <c r="W795" s="47">
        <f t="shared" ca="1" si="216"/>
        <v>1</v>
      </c>
    </row>
    <row r="796" spans="1:23" x14ac:dyDescent="0.25">
      <c r="A796" s="52">
        <v>775</v>
      </c>
      <c r="B796" s="57">
        <f t="shared" ca="1" si="201"/>
        <v>2303</v>
      </c>
      <c r="C796" s="78">
        <f t="shared" ca="1" si="202"/>
        <v>452</v>
      </c>
      <c r="D796" s="79">
        <f t="shared" ca="1" si="203"/>
        <v>285</v>
      </c>
      <c r="E796" s="81">
        <f t="shared" ca="1" si="204"/>
        <v>95817</v>
      </c>
      <c r="G796" s="88">
        <f t="shared" ca="1" si="205"/>
        <v>1040956</v>
      </c>
      <c r="H796" s="78">
        <f t="shared" ca="1" si="206"/>
        <v>656355</v>
      </c>
      <c r="I796" s="78">
        <f t="shared" ca="1" si="207"/>
        <v>384601</v>
      </c>
      <c r="J796" s="78">
        <f t="shared" ca="1" si="208"/>
        <v>95817</v>
      </c>
      <c r="K796" s="78">
        <v>175000</v>
      </c>
      <c r="L796" s="78">
        <f t="shared" ca="1" si="209"/>
        <v>113784</v>
      </c>
      <c r="M796" s="78">
        <f t="shared" ca="1" si="210"/>
        <v>38686.560000000005</v>
      </c>
      <c r="N796" s="78">
        <f t="shared" ca="1" si="211"/>
        <v>75097.440000000002</v>
      </c>
      <c r="O796" s="81">
        <f t="shared" ca="1" si="212"/>
        <v>250097.44</v>
      </c>
      <c r="Q796" s="78">
        <v>-700000</v>
      </c>
      <c r="R796" s="78">
        <f t="shared" ca="1" si="213"/>
        <v>250097.44</v>
      </c>
      <c r="S796" s="78">
        <f t="shared" ca="1" si="214"/>
        <v>250097.44</v>
      </c>
      <c r="T796" s="78">
        <f t="shared" ca="1" si="214"/>
        <v>250097.44</v>
      </c>
      <c r="U796" s="78">
        <f t="shared" ca="1" si="214"/>
        <v>250097.44</v>
      </c>
      <c r="V796" s="91">
        <f t="shared" ca="1" si="215"/>
        <v>59633.295976936468</v>
      </c>
      <c r="W796" s="47">
        <f t="shared" ca="1" si="216"/>
        <v>1</v>
      </c>
    </row>
    <row r="797" spans="1:23" x14ac:dyDescent="0.25">
      <c r="A797" s="52">
        <v>776</v>
      </c>
      <c r="B797" s="57">
        <f t="shared" ca="1" si="201"/>
        <v>2806</v>
      </c>
      <c r="C797" s="78">
        <f t="shared" ca="1" si="202"/>
        <v>448</v>
      </c>
      <c r="D797" s="79">
        <f t="shared" ca="1" si="203"/>
        <v>298</v>
      </c>
      <c r="E797" s="81">
        <f t="shared" ca="1" si="204"/>
        <v>101241</v>
      </c>
      <c r="G797" s="88">
        <f t="shared" ca="1" si="205"/>
        <v>1257088</v>
      </c>
      <c r="H797" s="78">
        <f t="shared" ca="1" si="206"/>
        <v>836188</v>
      </c>
      <c r="I797" s="78">
        <f t="shared" ca="1" si="207"/>
        <v>420900</v>
      </c>
      <c r="J797" s="78">
        <f t="shared" ca="1" si="208"/>
        <v>101241</v>
      </c>
      <c r="K797" s="78">
        <v>175000</v>
      </c>
      <c r="L797" s="78">
        <f t="shared" ca="1" si="209"/>
        <v>144659</v>
      </c>
      <c r="M797" s="78">
        <f t="shared" ca="1" si="210"/>
        <v>49184.060000000005</v>
      </c>
      <c r="N797" s="78">
        <f t="shared" ca="1" si="211"/>
        <v>95474.94</v>
      </c>
      <c r="O797" s="81">
        <f t="shared" ca="1" si="212"/>
        <v>270474.94</v>
      </c>
      <c r="Q797" s="78">
        <v>-700000</v>
      </c>
      <c r="R797" s="78">
        <f t="shared" ca="1" si="213"/>
        <v>270474.94</v>
      </c>
      <c r="S797" s="78">
        <f t="shared" ca="1" si="214"/>
        <v>270474.94</v>
      </c>
      <c r="T797" s="78">
        <f t="shared" ca="1" si="214"/>
        <v>270474.94</v>
      </c>
      <c r="U797" s="78">
        <f t="shared" ca="1" si="214"/>
        <v>270474.94</v>
      </c>
      <c r="V797" s="91">
        <f t="shared" ca="1" si="215"/>
        <v>121526.88228781603</v>
      </c>
      <c r="W797" s="47">
        <f t="shared" ca="1" si="216"/>
        <v>1</v>
      </c>
    </row>
    <row r="798" spans="1:23" x14ac:dyDescent="0.25">
      <c r="A798" s="52">
        <v>777</v>
      </c>
      <c r="B798" s="57">
        <f t="shared" ca="1" si="201"/>
        <v>2476</v>
      </c>
      <c r="C798" s="78">
        <f t="shared" ca="1" si="202"/>
        <v>433</v>
      </c>
      <c r="D798" s="79">
        <f t="shared" ca="1" si="203"/>
        <v>283</v>
      </c>
      <c r="E798" s="81">
        <f t="shared" ca="1" si="204"/>
        <v>93023</v>
      </c>
      <c r="G798" s="88">
        <f t="shared" ca="1" si="205"/>
        <v>1072108</v>
      </c>
      <c r="H798" s="78">
        <f t="shared" ca="1" si="206"/>
        <v>700708</v>
      </c>
      <c r="I798" s="78">
        <f t="shared" ca="1" si="207"/>
        <v>371400</v>
      </c>
      <c r="J798" s="78">
        <f t="shared" ca="1" si="208"/>
        <v>93023</v>
      </c>
      <c r="K798" s="78">
        <v>175000</v>
      </c>
      <c r="L798" s="78">
        <f t="shared" ca="1" si="209"/>
        <v>103377</v>
      </c>
      <c r="M798" s="78">
        <f t="shared" ca="1" si="210"/>
        <v>35148.18</v>
      </c>
      <c r="N798" s="78">
        <f t="shared" ca="1" si="211"/>
        <v>68228.820000000007</v>
      </c>
      <c r="O798" s="81">
        <f t="shared" ca="1" si="212"/>
        <v>243228.82</v>
      </c>
      <c r="Q798" s="78">
        <v>-700000</v>
      </c>
      <c r="R798" s="78">
        <f t="shared" ca="1" si="213"/>
        <v>243228.82</v>
      </c>
      <c r="S798" s="78">
        <f t="shared" ca="1" si="214"/>
        <v>243228.82</v>
      </c>
      <c r="T798" s="78">
        <f t="shared" ca="1" si="214"/>
        <v>243228.82</v>
      </c>
      <c r="U798" s="78">
        <f t="shared" ca="1" si="214"/>
        <v>243228.82</v>
      </c>
      <c r="V798" s="91">
        <f t="shared" ca="1" si="215"/>
        <v>38770.897507711546</v>
      </c>
      <c r="W798" s="47">
        <f t="shared" ca="1" si="216"/>
        <v>1</v>
      </c>
    </row>
    <row r="799" spans="1:23" x14ac:dyDescent="0.25">
      <c r="A799" s="52">
        <v>778</v>
      </c>
      <c r="B799" s="57">
        <f t="shared" ca="1" si="201"/>
        <v>3159</v>
      </c>
      <c r="C799" s="78">
        <f t="shared" ca="1" si="202"/>
        <v>436</v>
      </c>
      <c r="D799" s="79">
        <f t="shared" ca="1" si="203"/>
        <v>272</v>
      </c>
      <c r="E799" s="81">
        <f t="shared" ca="1" si="204"/>
        <v>109992</v>
      </c>
      <c r="G799" s="88">
        <f t="shared" ca="1" si="205"/>
        <v>1377324</v>
      </c>
      <c r="H799" s="78">
        <f t="shared" ca="1" si="206"/>
        <v>859248</v>
      </c>
      <c r="I799" s="78">
        <f t="shared" ca="1" si="207"/>
        <v>518076</v>
      </c>
      <c r="J799" s="78">
        <f t="shared" ca="1" si="208"/>
        <v>109992</v>
      </c>
      <c r="K799" s="78">
        <v>175000</v>
      </c>
      <c r="L799" s="78">
        <f t="shared" ca="1" si="209"/>
        <v>233084</v>
      </c>
      <c r="M799" s="78">
        <f t="shared" ca="1" si="210"/>
        <v>79248.560000000012</v>
      </c>
      <c r="N799" s="78">
        <f t="shared" ca="1" si="211"/>
        <v>153835.44</v>
      </c>
      <c r="O799" s="81">
        <f t="shared" ca="1" si="212"/>
        <v>328835.44</v>
      </c>
      <c r="Q799" s="78">
        <v>-700000</v>
      </c>
      <c r="R799" s="78">
        <f t="shared" ca="1" si="213"/>
        <v>328835.44</v>
      </c>
      <c r="S799" s="78">
        <f t="shared" ca="1" si="214"/>
        <v>328835.44</v>
      </c>
      <c r="T799" s="78">
        <f t="shared" ca="1" si="214"/>
        <v>328835.44</v>
      </c>
      <c r="U799" s="78">
        <f t="shared" ca="1" si="214"/>
        <v>328835.44</v>
      </c>
      <c r="V799" s="91">
        <f t="shared" ca="1" si="215"/>
        <v>298788.10883160634</v>
      </c>
      <c r="W799" s="47">
        <f t="shared" ca="1" si="216"/>
        <v>1</v>
      </c>
    </row>
    <row r="800" spans="1:23" x14ac:dyDescent="0.25">
      <c r="A800" s="52">
        <v>779</v>
      </c>
      <c r="B800" s="57">
        <f t="shared" ca="1" si="201"/>
        <v>2775</v>
      </c>
      <c r="C800" s="78">
        <f t="shared" ca="1" si="202"/>
        <v>421</v>
      </c>
      <c r="D800" s="79">
        <f t="shared" ca="1" si="203"/>
        <v>279</v>
      </c>
      <c r="E800" s="81">
        <f t="shared" ca="1" si="204"/>
        <v>105100</v>
      </c>
      <c r="G800" s="88">
        <f t="shared" ca="1" si="205"/>
        <v>1168275</v>
      </c>
      <c r="H800" s="78">
        <f t="shared" ca="1" si="206"/>
        <v>774225</v>
      </c>
      <c r="I800" s="78">
        <f t="shared" ca="1" si="207"/>
        <v>394050</v>
      </c>
      <c r="J800" s="78">
        <f t="shared" ca="1" si="208"/>
        <v>105100</v>
      </c>
      <c r="K800" s="78">
        <v>175000</v>
      </c>
      <c r="L800" s="78">
        <f t="shared" ca="1" si="209"/>
        <v>113950</v>
      </c>
      <c r="M800" s="78">
        <f t="shared" ca="1" si="210"/>
        <v>38743</v>
      </c>
      <c r="N800" s="78">
        <f t="shared" ca="1" si="211"/>
        <v>75207</v>
      </c>
      <c r="O800" s="81">
        <f t="shared" ca="1" si="212"/>
        <v>250207</v>
      </c>
      <c r="Q800" s="78">
        <v>-700000</v>
      </c>
      <c r="R800" s="78">
        <f t="shared" ca="1" si="213"/>
        <v>250207</v>
      </c>
      <c r="S800" s="78">
        <f t="shared" ca="1" si="214"/>
        <v>250207</v>
      </c>
      <c r="T800" s="78">
        <f t="shared" ca="1" si="214"/>
        <v>250207</v>
      </c>
      <c r="U800" s="78">
        <f t="shared" ca="1" si="214"/>
        <v>250207</v>
      </c>
      <c r="V800" s="91">
        <f t="shared" ca="1" si="215"/>
        <v>59966.067971352953</v>
      </c>
      <c r="W800" s="47">
        <f t="shared" ca="1" si="216"/>
        <v>1</v>
      </c>
    </row>
    <row r="801" spans="1:23" x14ac:dyDescent="0.25">
      <c r="A801" s="52">
        <v>780</v>
      </c>
      <c r="B801" s="57">
        <f t="shared" ca="1" si="201"/>
        <v>2485</v>
      </c>
      <c r="C801" s="78">
        <f t="shared" ca="1" si="202"/>
        <v>437</v>
      </c>
      <c r="D801" s="79">
        <f t="shared" ca="1" si="203"/>
        <v>290</v>
      </c>
      <c r="E801" s="81">
        <f t="shared" ca="1" si="204"/>
        <v>112070</v>
      </c>
      <c r="G801" s="88">
        <f t="shared" ca="1" si="205"/>
        <v>1085945</v>
      </c>
      <c r="H801" s="78">
        <f t="shared" ca="1" si="206"/>
        <v>720650</v>
      </c>
      <c r="I801" s="78">
        <f t="shared" ca="1" si="207"/>
        <v>365295</v>
      </c>
      <c r="J801" s="78">
        <f t="shared" ca="1" si="208"/>
        <v>112070</v>
      </c>
      <c r="K801" s="78">
        <v>175000</v>
      </c>
      <c r="L801" s="78">
        <f t="shared" ca="1" si="209"/>
        <v>78225</v>
      </c>
      <c r="M801" s="78">
        <f t="shared" ca="1" si="210"/>
        <v>26596.500000000004</v>
      </c>
      <c r="N801" s="78">
        <f t="shared" ca="1" si="211"/>
        <v>51628.5</v>
      </c>
      <c r="O801" s="81">
        <f t="shared" ca="1" si="212"/>
        <v>226628.5</v>
      </c>
      <c r="Q801" s="78">
        <v>-700000</v>
      </c>
      <c r="R801" s="78">
        <f t="shared" ca="1" si="213"/>
        <v>226628.5</v>
      </c>
      <c r="S801" s="78">
        <f t="shared" ca="1" si="214"/>
        <v>226628.5</v>
      </c>
      <c r="T801" s="78">
        <f t="shared" ca="1" si="214"/>
        <v>226628.5</v>
      </c>
      <c r="U801" s="78">
        <f t="shared" ca="1" si="214"/>
        <v>226628.5</v>
      </c>
      <c r="V801" s="91">
        <f t="shared" ca="1" si="215"/>
        <v>-11650.073598077754</v>
      </c>
      <c r="W801" s="47">
        <f t="shared" ca="1" si="216"/>
        <v>0</v>
      </c>
    </row>
    <row r="802" spans="1:23" x14ac:dyDescent="0.25">
      <c r="A802" s="52">
        <v>781</v>
      </c>
      <c r="B802" s="57">
        <f t="shared" ca="1" si="201"/>
        <v>3051</v>
      </c>
      <c r="C802" s="78">
        <f t="shared" ca="1" si="202"/>
        <v>451</v>
      </c>
      <c r="D802" s="79">
        <f t="shared" ca="1" si="203"/>
        <v>297</v>
      </c>
      <c r="E802" s="81">
        <f t="shared" ca="1" si="204"/>
        <v>100689</v>
      </c>
      <c r="G802" s="88">
        <f t="shared" ca="1" si="205"/>
        <v>1376001</v>
      </c>
      <c r="H802" s="78">
        <f t="shared" ca="1" si="206"/>
        <v>906147</v>
      </c>
      <c r="I802" s="78">
        <f t="shared" ca="1" si="207"/>
        <v>469854</v>
      </c>
      <c r="J802" s="78">
        <f t="shared" ca="1" si="208"/>
        <v>100689</v>
      </c>
      <c r="K802" s="78">
        <v>175000</v>
      </c>
      <c r="L802" s="78">
        <f t="shared" ca="1" si="209"/>
        <v>194165</v>
      </c>
      <c r="M802" s="78">
        <f t="shared" ca="1" si="210"/>
        <v>66016.100000000006</v>
      </c>
      <c r="N802" s="78">
        <f t="shared" ca="1" si="211"/>
        <v>128148.9</v>
      </c>
      <c r="O802" s="81">
        <f t="shared" ca="1" si="212"/>
        <v>303148.90000000002</v>
      </c>
      <c r="Q802" s="78">
        <v>-700000</v>
      </c>
      <c r="R802" s="78">
        <f t="shared" ca="1" si="213"/>
        <v>303148.90000000002</v>
      </c>
      <c r="S802" s="78">
        <f t="shared" ca="1" si="214"/>
        <v>303148.90000000002</v>
      </c>
      <c r="T802" s="78">
        <f t="shared" ca="1" si="214"/>
        <v>303148.90000000002</v>
      </c>
      <c r="U802" s="78">
        <f t="shared" ca="1" si="214"/>
        <v>303148.90000000002</v>
      </c>
      <c r="V802" s="91">
        <f t="shared" ca="1" si="215"/>
        <v>220769.11334551347</v>
      </c>
      <c r="W802" s="47">
        <f t="shared" ca="1" si="216"/>
        <v>1</v>
      </c>
    </row>
    <row r="803" spans="1:23" x14ac:dyDescent="0.25">
      <c r="A803" s="52">
        <v>782</v>
      </c>
      <c r="B803" s="57">
        <f t="shared" ca="1" si="201"/>
        <v>2912</v>
      </c>
      <c r="C803" s="78">
        <f t="shared" ca="1" si="202"/>
        <v>441</v>
      </c>
      <c r="D803" s="79">
        <f t="shared" ca="1" si="203"/>
        <v>282</v>
      </c>
      <c r="E803" s="81">
        <f t="shared" ca="1" si="204"/>
        <v>112332</v>
      </c>
      <c r="G803" s="88">
        <f t="shared" ca="1" si="205"/>
        <v>1284192</v>
      </c>
      <c r="H803" s="78">
        <f t="shared" ca="1" si="206"/>
        <v>821184</v>
      </c>
      <c r="I803" s="78">
        <f t="shared" ca="1" si="207"/>
        <v>463008</v>
      </c>
      <c r="J803" s="78">
        <f t="shared" ca="1" si="208"/>
        <v>112332</v>
      </c>
      <c r="K803" s="78">
        <v>175000</v>
      </c>
      <c r="L803" s="78">
        <f t="shared" ca="1" si="209"/>
        <v>175676</v>
      </c>
      <c r="M803" s="78">
        <f t="shared" ca="1" si="210"/>
        <v>59729.840000000004</v>
      </c>
      <c r="N803" s="78">
        <f t="shared" ca="1" si="211"/>
        <v>115946.16</v>
      </c>
      <c r="O803" s="81">
        <f t="shared" ca="1" si="212"/>
        <v>290946.16000000003</v>
      </c>
      <c r="Q803" s="78">
        <v>-700000</v>
      </c>
      <c r="R803" s="78">
        <f t="shared" ca="1" si="213"/>
        <v>290946.16000000003</v>
      </c>
      <c r="S803" s="78">
        <f t="shared" ca="1" si="214"/>
        <v>290946.16000000003</v>
      </c>
      <c r="T803" s="78">
        <f t="shared" ca="1" si="214"/>
        <v>290946.16000000003</v>
      </c>
      <c r="U803" s="78">
        <f t="shared" ca="1" si="214"/>
        <v>290946.16000000003</v>
      </c>
      <c r="V803" s="91">
        <f t="shared" ca="1" si="215"/>
        <v>183705.12897946162</v>
      </c>
      <c r="W803" s="47">
        <f t="shared" ca="1" si="216"/>
        <v>1</v>
      </c>
    </row>
    <row r="804" spans="1:23" x14ac:dyDescent="0.25">
      <c r="A804" s="52">
        <v>783</v>
      </c>
      <c r="B804" s="57">
        <f t="shared" ca="1" si="201"/>
        <v>3017</v>
      </c>
      <c r="C804" s="78">
        <f t="shared" ca="1" si="202"/>
        <v>433</v>
      </c>
      <c r="D804" s="79">
        <f t="shared" ca="1" si="203"/>
        <v>296</v>
      </c>
      <c r="E804" s="81">
        <f t="shared" ca="1" si="204"/>
        <v>110099</v>
      </c>
      <c r="G804" s="88">
        <f t="shared" ca="1" si="205"/>
        <v>1306361</v>
      </c>
      <c r="H804" s="78">
        <f t="shared" ca="1" si="206"/>
        <v>893032</v>
      </c>
      <c r="I804" s="78">
        <f t="shared" ca="1" si="207"/>
        <v>413329</v>
      </c>
      <c r="J804" s="78">
        <f t="shared" ca="1" si="208"/>
        <v>110099</v>
      </c>
      <c r="K804" s="78">
        <v>175000</v>
      </c>
      <c r="L804" s="78">
        <f t="shared" ca="1" si="209"/>
        <v>128230</v>
      </c>
      <c r="M804" s="78">
        <f t="shared" ca="1" si="210"/>
        <v>43598.200000000004</v>
      </c>
      <c r="N804" s="78">
        <f t="shared" ca="1" si="211"/>
        <v>84631.799999999988</v>
      </c>
      <c r="O804" s="81">
        <f t="shared" ca="1" si="212"/>
        <v>259631.8</v>
      </c>
      <c r="Q804" s="78">
        <v>-700000</v>
      </c>
      <c r="R804" s="78">
        <f t="shared" ca="1" si="213"/>
        <v>259631.8</v>
      </c>
      <c r="S804" s="78">
        <f t="shared" ca="1" si="214"/>
        <v>259631.8</v>
      </c>
      <c r="T804" s="78">
        <f t="shared" ca="1" si="214"/>
        <v>259631.8</v>
      </c>
      <c r="U804" s="78">
        <f t="shared" ca="1" si="214"/>
        <v>259631.8</v>
      </c>
      <c r="V804" s="91">
        <f t="shared" ca="1" si="215"/>
        <v>88592.478093437501</v>
      </c>
      <c r="W804" s="47">
        <f t="shared" ca="1" si="216"/>
        <v>1</v>
      </c>
    </row>
    <row r="805" spans="1:23" x14ac:dyDescent="0.25">
      <c r="A805" s="52">
        <v>784</v>
      </c>
      <c r="B805" s="57">
        <f t="shared" ca="1" si="201"/>
        <v>2336</v>
      </c>
      <c r="C805" s="78">
        <f t="shared" ca="1" si="202"/>
        <v>451</v>
      </c>
      <c r="D805" s="79">
        <f t="shared" ca="1" si="203"/>
        <v>299</v>
      </c>
      <c r="E805" s="81">
        <f t="shared" ca="1" si="204"/>
        <v>97656</v>
      </c>
      <c r="G805" s="88">
        <f t="shared" ca="1" si="205"/>
        <v>1053536</v>
      </c>
      <c r="H805" s="78">
        <f t="shared" ca="1" si="206"/>
        <v>698464</v>
      </c>
      <c r="I805" s="78">
        <f t="shared" ca="1" si="207"/>
        <v>355072</v>
      </c>
      <c r="J805" s="78">
        <f t="shared" ca="1" si="208"/>
        <v>97656</v>
      </c>
      <c r="K805" s="78">
        <v>175000</v>
      </c>
      <c r="L805" s="78">
        <f t="shared" ca="1" si="209"/>
        <v>82416</v>
      </c>
      <c r="M805" s="78">
        <f t="shared" ca="1" si="210"/>
        <v>28021.440000000002</v>
      </c>
      <c r="N805" s="78">
        <f t="shared" ca="1" si="211"/>
        <v>54394.559999999998</v>
      </c>
      <c r="O805" s="81">
        <f t="shared" ca="1" si="212"/>
        <v>229394.56</v>
      </c>
      <c r="Q805" s="78">
        <v>-700000</v>
      </c>
      <c r="R805" s="78">
        <f t="shared" ca="1" si="213"/>
        <v>229394.56</v>
      </c>
      <c r="S805" s="78">
        <f t="shared" ca="1" si="214"/>
        <v>229394.56</v>
      </c>
      <c r="T805" s="78">
        <f t="shared" ca="1" si="214"/>
        <v>229394.56</v>
      </c>
      <c r="U805" s="78">
        <f t="shared" ca="1" si="214"/>
        <v>229394.56</v>
      </c>
      <c r="V805" s="91">
        <f t="shared" ca="1" si="215"/>
        <v>-3248.5830643483205</v>
      </c>
      <c r="W805" s="47">
        <f t="shared" ca="1" si="216"/>
        <v>0</v>
      </c>
    </row>
    <row r="806" spans="1:23" x14ac:dyDescent="0.25">
      <c r="A806" s="52">
        <v>785</v>
      </c>
      <c r="B806" s="57">
        <f t="shared" ca="1" si="201"/>
        <v>2565</v>
      </c>
      <c r="C806" s="78">
        <f t="shared" ca="1" si="202"/>
        <v>452</v>
      </c>
      <c r="D806" s="79">
        <f t="shared" ca="1" si="203"/>
        <v>300</v>
      </c>
      <c r="E806" s="81">
        <f t="shared" ca="1" si="204"/>
        <v>93249</v>
      </c>
      <c r="G806" s="88">
        <f t="shared" ca="1" si="205"/>
        <v>1159380</v>
      </c>
      <c r="H806" s="78">
        <f t="shared" ca="1" si="206"/>
        <v>769500</v>
      </c>
      <c r="I806" s="78">
        <f t="shared" ca="1" si="207"/>
        <v>389880</v>
      </c>
      <c r="J806" s="78">
        <f t="shared" ca="1" si="208"/>
        <v>93249</v>
      </c>
      <c r="K806" s="78">
        <v>175000</v>
      </c>
      <c r="L806" s="78">
        <f t="shared" ca="1" si="209"/>
        <v>121631</v>
      </c>
      <c r="M806" s="78">
        <f t="shared" ca="1" si="210"/>
        <v>41354.54</v>
      </c>
      <c r="N806" s="78">
        <f t="shared" ca="1" si="211"/>
        <v>80276.459999999992</v>
      </c>
      <c r="O806" s="81">
        <f t="shared" ca="1" si="212"/>
        <v>255276.46</v>
      </c>
      <c r="Q806" s="78">
        <v>-700000</v>
      </c>
      <c r="R806" s="78">
        <f t="shared" ca="1" si="213"/>
        <v>255276.46</v>
      </c>
      <c r="S806" s="78">
        <f t="shared" ca="1" si="214"/>
        <v>255276.46</v>
      </c>
      <c r="T806" s="78">
        <f t="shared" ca="1" si="214"/>
        <v>255276.46</v>
      </c>
      <c r="U806" s="78">
        <f t="shared" ca="1" si="214"/>
        <v>255276.46</v>
      </c>
      <c r="V806" s="91">
        <f t="shared" ca="1" si="215"/>
        <v>75363.788990101661</v>
      </c>
      <c r="W806" s="47">
        <f t="shared" ca="1" si="216"/>
        <v>1</v>
      </c>
    </row>
    <row r="807" spans="1:23" x14ac:dyDescent="0.25">
      <c r="A807" s="52">
        <v>786</v>
      </c>
      <c r="B807" s="57">
        <f t="shared" ca="1" si="201"/>
        <v>2760</v>
      </c>
      <c r="C807" s="78">
        <f t="shared" ca="1" si="202"/>
        <v>464</v>
      </c>
      <c r="D807" s="79">
        <f t="shared" ca="1" si="203"/>
        <v>298</v>
      </c>
      <c r="E807" s="81">
        <f t="shared" ca="1" si="204"/>
        <v>105108</v>
      </c>
      <c r="G807" s="88">
        <f t="shared" ca="1" si="205"/>
        <v>1280640</v>
      </c>
      <c r="H807" s="78">
        <f t="shared" ca="1" si="206"/>
        <v>822480</v>
      </c>
      <c r="I807" s="78">
        <f t="shared" ca="1" si="207"/>
        <v>458160</v>
      </c>
      <c r="J807" s="78">
        <f t="shared" ca="1" si="208"/>
        <v>105108</v>
      </c>
      <c r="K807" s="78">
        <v>175000</v>
      </c>
      <c r="L807" s="78">
        <f t="shared" ca="1" si="209"/>
        <v>178052</v>
      </c>
      <c r="M807" s="78">
        <f t="shared" ca="1" si="210"/>
        <v>60537.680000000008</v>
      </c>
      <c r="N807" s="78">
        <f t="shared" ca="1" si="211"/>
        <v>117514.31999999999</v>
      </c>
      <c r="O807" s="81">
        <f t="shared" ca="1" si="212"/>
        <v>292514.32</v>
      </c>
      <c r="Q807" s="78">
        <v>-700000</v>
      </c>
      <c r="R807" s="78">
        <f t="shared" ca="1" si="213"/>
        <v>292514.32</v>
      </c>
      <c r="S807" s="78">
        <f t="shared" ca="1" si="214"/>
        <v>292514.32</v>
      </c>
      <c r="T807" s="78">
        <f t="shared" ca="1" si="214"/>
        <v>292514.32</v>
      </c>
      <c r="U807" s="78">
        <f t="shared" ca="1" si="214"/>
        <v>292514.32</v>
      </c>
      <c r="V807" s="91">
        <f t="shared" ca="1" si="215"/>
        <v>188468.1787308671</v>
      </c>
      <c r="W807" s="47">
        <f t="shared" ca="1" si="216"/>
        <v>1</v>
      </c>
    </row>
    <row r="808" spans="1:23" x14ac:dyDescent="0.25">
      <c r="A808" s="52">
        <v>787</v>
      </c>
      <c r="B808" s="57">
        <f t="shared" ca="1" si="201"/>
        <v>2862</v>
      </c>
      <c r="C808" s="78">
        <f t="shared" ca="1" si="202"/>
        <v>441</v>
      </c>
      <c r="D808" s="79">
        <f t="shared" ca="1" si="203"/>
        <v>276</v>
      </c>
      <c r="E808" s="81">
        <f t="shared" ca="1" si="204"/>
        <v>104576</v>
      </c>
      <c r="G808" s="88">
        <f t="shared" ca="1" si="205"/>
        <v>1262142</v>
      </c>
      <c r="H808" s="78">
        <f t="shared" ca="1" si="206"/>
        <v>789912</v>
      </c>
      <c r="I808" s="78">
        <f t="shared" ca="1" si="207"/>
        <v>472230</v>
      </c>
      <c r="J808" s="78">
        <f t="shared" ca="1" si="208"/>
        <v>104576</v>
      </c>
      <c r="K808" s="78">
        <v>175000</v>
      </c>
      <c r="L808" s="78">
        <f t="shared" ca="1" si="209"/>
        <v>192654</v>
      </c>
      <c r="M808" s="78">
        <f t="shared" ca="1" si="210"/>
        <v>65502.360000000008</v>
      </c>
      <c r="N808" s="78">
        <f t="shared" ca="1" si="211"/>
        <v>127151.63999999998</v>
      </c>
      <c r="O808" s="81">
        <f t="shared" ca="1" si="212"/>
        <v>302151.64</v>
      </c>
      <c r="Q808" s="78">
        <v>-700000</v>
      </c>
      <c r="R808" s="78">
        <f t="shared" ca="1" si="213"/>
        <v>302151.64</v>
      </c>
      <c r="S808" s="78">
        <f t="shared" ca="1" si="214"/>
        <v>302151.64</v>
      </c>
      <c r="T808" s="78">
        <f t="shared" ca="1" si="214"/>
        <v>302151.64</v>
      </c>
      <c r="U808" s="78">
        <f t="shared" ca="1" si="214"/>
        <v>302151.64</v>
      </c>
      <c r="V808" s="91">
        <f t="shared" ca="1" si="215"/>
        <v>217740.08633609687</v>
      </c>
      <c r="W808" s="47">
        <f t="shared" ca="1" si="216"/>
        <v>1</v>
      </c>
    </row>
    <row r="809" spans="1:23" x14ac:dyDescent="0.25">
      <c r="A809" s="52">
        <v>788</v>
      </c>
      <c r="B809" s="57">
        <f t="shared" ca="1" si="201"/>
        <v>3101</v>
      </c>
      <c r="C809" s="78">
        <f t="shared" ca="1" si="202"/>
        <v>451</v>
      </c>
      <c r="D809" s="79">
        <f t="shared" ca="1" si="203"/>
        <v>288</v>
      </c>
      <c r="E809" s="81">
        <f t="shared" ca="1" si="204"/>
        <v>107564</v>
      </c>
      <c r="G809" s="88">
        <f t="shared" ca="1" si="205"/>
        <v>1398551</v>
      </c>
      <c r="H809" s="78">
        <f t="shared" ca="1" si="206"/>
        <v>893088</v>
      </c>
      <c r="I809" s="78">
        <f t="shared" ca="1" si="207"/>
        <v>505463</v>
      </c>
      <c r="J809" s="78">
        <f t="shared" ca="1" si="208"/>
        <v>107564</v>
      </c>
      <c r="K809" s="78">
        <v>175000</v>
      </c>
      <c r="L809" s="78">
        <f t="shared" ca="1" si="209"/>
        <v>222899</v>
      </c>
      <c r="M809" s="78">
        <f t="shared" ca="1" si="210"/>
        <v>75785.66</v>
      </c>
      <c r="N809" s="78">
        <f t="shared" ca="1" si="211"/>
        <v>147113.34</v>
      </c>
      <c r="O809" s="81">
        <f t="shared" ca="1" si="212"/>
        <v>322113.33999999997</v>
      </c>
      <c r="Q809" s="78">
        <v>-700000</v>
      </c>
      <c r="R809" s="78">
        <f t="shared" ca="1" si="213"/>
        <v>322113.33999999997</v>
      </c>
      <c r="S809" s="78">
        <f t="shared" ca="1" si="214"/>
        <v>322113.33999999997</v>
      </c>
      <c r="T809" s="78">
        <f t="shared" ca="1" si="214"/>
        <v>322113.33999999997</v>
      </c>
      <c r="U809" s="78">
        <f t="shared" ca="1" si="214"/>
        <v>322113.33999999997</v>
      </c>
      <c r="V809" s="91">
        <f t="shared" ca="1" si="215"/>
        <v>278370.74278864905</v>
      </c>
      <c r="W809" s="47">
        <f t="shared" ca="1" si="216"/>
        <v>1</v>
      </c>
    </row>
    <row r="810" spans="1:23" x14ac:dyDescent="0.25">
      <c r="A810" s="52">
        <v>789</v>
      </c>
      <c r="B810" s="57">
        <f t="shared" ca="1" si="201"/>
        <v>2871</v>
      </c>
      <c r="C810" s="78">
        <f t="shared" ca="1" si="202"/>
        <v>436</v>
      </c>
      <c r="D810" s="79">
        <f t="shared" ca="1" si="203"/>
        <v>290</v>
      </c>
      <c r="E810" s="81">
        <f t="shared" ca="1" si="204"/>
        <v>116671</v>
      </c>
      <c r="G810" s="88">
        <f t="shared" ca="1" si="205"/>
        <v>1251756</v>
      </c>
      <c r="H810" s="78">
        <f t="shared" ca="1" si="206"/>
        <v>832590</v>
      </c>
      <c r="I810" s="78">
        <f t="shared" ca="1" si="207"/>
        <v>419166</v>
      </c>
      <c r="J810" s="78">
        <f t="shared" ca="1" si="208"/>
        <v>116671</v>
      </c>
      <c r="K810" s="78">
        <v>175000</v>
      </c>
      <c r="L810" s="78">
        <f t="shared" ca="1" si="209"/>
        <v>127495</v>
      </c>
      <c r="M810" s="78">
        <f t="shared" ca="1" si="210"/>
        <v>43348.3</v>
      </c>
      <c r="N810" s="78">
        <f t="shared" ca="1" si="211"/>
        <v>84146.7</v>
      </c>
      <c r="O810" s="81">
        <f t="shared" ca="1" si="212"/>
        <v>259146.7</v>
      </c>
      <c r="Q810" s="78">
        <v>-700000</v>
      </c>
      <c r="R810" s="78">
        <f t="shared" ca="1" si="213"/>
        <v>259146.7</v>
      </c>
      <c r="S810" s="78">
        <f t="shared" ca="1" si="214"/>
        <v>259146.7</v>
      </c>
      <c r="T810" s="78">
        <f t="shared" ca="1" si="214"/>
        <v>259146.7</v>
      </c>
      <c r="U810" s="78">
        <f t="shared" ca="1" si="214"/>
        <v>259146.7</v>
      </c>
      <c r="V810" s="91">
        <f t="shared" ca="1" si="215"/>
        <v>87119.05992538901</v>
      </c>
      <c r="W810" s="47">
        <f t="shared" ca="1" si="216"/>
        <v>1</v>
      </c>
    </row>
    <row r="811" spans="1:23" x14ac:dyDescent="0.25">
      <c r="A811" s="52">
        <v>790</v>
      </c>
      <c r="B811" s="57">
        <f t="shared" ca="1" si="201"/>
        <v>2222</v>
      </c>
      <c r="C811" s="78">
        <f t="shared" ca="1" si="202"/>
        <v>421</v>
      </c>
      <c r="D811" s="79">
        <f t="shared" ca="1" si="203"/>
        <v>277</v>
      </c>
      <c r="E811" s="81">
        <f t="shared" ca="1" si="204"/>
        <v>99819</v>
      </c>
      <c r="G811" s="88">
        <f t="shared" ca="1" si="205"/>
        <v>935462</v>
      </c>
      <c r="H811" s="78">
        <f t="shared" ca="1" si="206"/>
        <v>615494</v>
      </c>
      <c r="I811" s="78">
        <f t="shared" ca="1" si="207"/>
        <v>319968</v>
      </c>
      <c r="J811" s="78">
        <f t="shared" ca="1" si="208"/>
        <v>99819</v>
      </c>
      <c r="K811" s="78">
        <v>175000</v>
      </c>
      <c r="L811" s="78">
        <f t="shared" ca="1" si="209"/>
        <v>45149</v>
      </c>
      <c r="M811" s="78">
        <f t="shared" ca="1" si="210"/>
        <v>15350.660000000002</v>
      </c>
      <c r="N811" s="78">
        <f t="shared" ca="1" si="211"/>
        <v>29798.339999999997</v>
      </c>
      <c r="O811" s="81">
        <f t="shared" ca="1" si="212"/>
        <v>204798.34</v>
      </c>
      <c r="Q811" s="78">
        <v>-700000</v>
      </c>
      <c r="R811" s="78">
        <f t="shared" ca="1" si="213"/>
        <v>204798.34</v>
      </c>
      <c r="S811" s="78">
        <f t="shared" ca="1" si="214"/>
        <v>204798.34</v>
      </c>
      <c r="T811" s="78">
        <f t="shared" ca="1" si="214"/>
        <v>204798.34</v>
      </c>
      <c r="U811" s="78">
        <f t="shared" ca="1" si="214"/>
        <v>204798.34</v>
      </c>
      <c r="V811" s="91">
        <f t="shared" ca="1" si="215"/>
        <v>-77955.895810827729</v>
      </c>
      <c r="W811" s="47">
        <f t="shared" ca="1" si="216"/>
        <v>0</v>
      </c>
    </row>
    <row r="812" spans="1:23" x14ac:dyDescent="0.25">
      <c r="A812" s="52">
        <v>791</v>
      </c>
      <c r="B812" s="57">
        <f t="shared" ca="1" si="201"/>
        <v>2935</v>
      </c>
      <c r="C812" s="78">
        <f t="shared" ca="1" si="202"/>
        <v>443</v>
      </c>
      <c r="D812" s="79">
        <f t="shared" ca="1" si="203"/>
        <v>297</v>
      </c>
      <c r="E812" s="81">
        <f t="shared" ca="1" si="204"/>
        <v>100574</v>
      </c>
      <c r="G812" s="88">
        <f t="shared" ca="1" si="205"/>
        <v>1300205</v>
      </c>
      <c r="H812" s="78">
        <f t="shared" ca="1" si="206"/>
        <v>871695</v>
      </c>
      <c r="I812" s="78">
        <f t="shared" ca="1" si="207"/>
        <v>428510</v>
      </c>
      <c r="J812" s="78">
        <f t="shared" ca="1" si="208"/>
        <v>100574</v>
      </c>
      <c r="K812" s="78">
        <v>175000</v>
      </c>
      <c r="L812" s="78">
        <f t="shared" ca="1" si="209"/>
        <v>152936</v>
      </c>
      <c r="M812" s="78">
        <f t="shared" ca="1" si="210"/>
        <v>51998.240000000005</v>
      </c>
      <c r="N812" s="78">
        <f t="shared" ca="1" si="211"/>
        <v>100937.76</v>
      </c>
      <c r="O812" s="81">
        <f t="shared" ca="1" si="212"/>
        <v>275937.76</v>
      </c>
      <c r="Q812" s="78">
        <v>-700000</v>
      </c>
      <c r="R812" s="78">
        <f t="shared" ca="1" si="213"/>
        <v>275937.76</v>
      </c>
      <c r="S812" s="78">
        <f t="shared" ca="1" si="214"/>
        <v>275937.76</v>
      </c>
      <c r="T812" s="78">
        <f t="shared" ca="1" si="214"/>
        <v>275937.76</v>
      </c>
      <c r="U812" s="78">
        <f t="shared" ca="1" si="214"/>
        <v>275937.76</v>
      </c>
      <c r="V812" s="91">
        <f t="shared" ca="1" si="215"/>
        <v>138119.37504555378</v>
      </c>
      <c r="W812" s="47">
        <f t="shared" ca="1" si="216"/>
        <v>1</v>
      </c>
    </row>
    <row r="813" spans="1:23" x14ac:dyDescent="0.25">
      <c r="A813" s="52">
        <v>792</v>
      </c>
      <c r="B813" s="57">
        <f t="shared" ca="1" si="201"/>
        <v>3109</v>
      </c>
      <c r="C813" s="78">
        <f t="shared" ca="1" si="202"/>
        <v>452</v>
      </c>
      <c r="D813" s="79">
        <f t="shared" ca="1" si="203"/>
        <v>290</v>
      </c>
      <c r="E813" s="81">
        <f t="shared" ca="1" si="204"/>
        <v>106801</v>
      </c>
      <c r="G813" s="88">
        <f t="shared" ca="1" si="205"/>
        <v>1405268</v>
      </c>
      <c r="H813" s="78">
        <f t="shared" ca="1" si="206"/>
        <v>901610</v>
      </c>
      <c r="I813" s="78">
        <f t="shared" ca="1" si="207"/>
        <v>503658</v>
      </c>
      <c r="J813" s="78">
        <f t="shared" ca="1" si="208"/>
        <v>106801</v>
      </c>
      <c r="K813" s="78">
        <v>175000</v>
      </c>
      <c r="L813" s="78">
        <f t="shared" ca="1" si="209"/>
        <v>221857</v>
      </c>
      <c r="M813" s="78">
        <f t="shared" ca="1" si="210"/>
        <v>75431.38</v>
      </c>
      <c r="N813" s="78">
        <f t="shared" ca="1" si="211"/>
        <v>146425.62</v>
      </c>
      <c r="O813" s="81">
        <f t="shared" ca="1" si="212"/>
        <v>321425.62</v>
      </c>
      <c r="Q813" s="78">
        <v>-700000</v>
      </c>
      <c r="R813" s="78">
        <f t="shared" ca="1" si="213"/>
        <v>321425.62</v>
      </c>
      <c r="S813" s="78">
        <f t="shared" ca="1" si="214"/>
        <v>321425.62</v>
      </c>
      <c r="T813" s="78">
        <f t="shared" ca="1" si="214"/>
        <v>321425.62</v>
      </c>
      <c r="U813" s="78">
        <f t="shared" ca="1" si="214"/>
        <v>321425.62</v>
      </c>
      <c r="V813" s="91">
        <f t="shared" ca="1" si="215"/>
        <v>276281.8968959871</v>
      </c>
      <c r="W813" s="47">
        <f t="shared" ca="1" si="216"/>
        <v>1</v>
      </c>
    </row>
    <row r="814" spans="1:23" x14ac:dyDescent="0.25">
      <c r="A814" s="52">
        <v>793</v>
      </c>
      <c r="B814" s="57">
        <f t="shared" ca="1" si="201"/>
        <v>3119</v>
      </c>
      <c r="C814" s="78">
        <f t="shared" ca="1" si="202"/>
        <v>435</v>
      </c>
      <c r="D814" s="79">
        <f t="shared" ca="1" si="203"/>
        <v>286</v>
      </c>
      <c r="E814" s="81">
        <f t="shared" ca="1" si="204"/>
        <v>95701</v>
      </c>
      <c r="G814" s="88">
        <f t="shared" ca="1" si="205"/>
        <v>1356765</v>
      </c>
      <c r="H814" s="78">
        <f t="shared" ca="1" si="206"/>
        <v>892034</v>
      </c>
      <c r="I814" s="78">
        <f t="shared" ca="1" si="207"/>
        <v>464731</v>
      </c>
      <c r="J814" s="78">
        <f t="shared" ca="1" si="208"/>
        <v>95701</v>
      </c>
      <c r="K814" s="78">
        <v>175000</v>
      </c>
      <c r="L814" s="78">
        <f t="shared" ca="1" si="209"/>
        <v>194030</v>
      </c>
      <c r="M814" s="78">
        <f t="shared" ca="1" si="210"/>
        <v>65970.200000000012</v>
      </c>
      <c r="N814" s="78">
        <f t="shared" ca="1" si="211"/>
        <v>128059.79999999999</v>
      </c>
      <c r="O814" s="81">
        <f t="shared" ca="1" si="212"/>
        <v>303059.8</v>
      </c>
      <c r="Q814" s="78">
        <v>-700000</v>
      </c>
      <c r="R814" s="78">
        <f t="shared" ca="1" si="213"/>
        <v>303059.8</v>
      </c>
      <c r="S814" s="78">
        <f t="shared" ca="1" si="214"/>
        <v>303059.8</v>
      </c>
      <c r="T814" s="78">
        <f t="shared" ca="1" si="214"/>
        <v>303059.8</v>
      </c>
      <c r="U814" s="78">
        <f t="shared" ca="1" si="214"/>
        <v>303059.8</v>
      </c>
      <c r="V814" s="91">
        <f t="shared" ca="1" si="215"/>
        <v>220498.48551872885</v>
      </c>
      <c r="W814" s="47">
        <f t="shared" ca="1" si="216"/>
        <v>1</v>
      </c>
    </row>
    <row r="815" spans="1:23" x14ac:dyDescent="0.25">
      <c r="A815" s="52">
        <v>794</v>
      </c>
      <c r="B815" s="57">
        <f t="shared" ca="1" si="201"/>
        <v>3139</v>
      </c>
      <c r="C815" s="78">
        <f t="shared" ca="1" si="202"/>
        <v>414</v>
      </c>
      <c r="D815" s="79">
        <f t="shared" ca="1" si="203"/>
        <v>279</v>
      </c>
      <c r="E815" s="81">
        <f t="shared" ca="1" si="204"/>
        <v>109745</v>
      </c>
      <c r="G815" s="88">
        <f t="shared" ca="1" si="205"/>
        <v>1299546</v>
      </c>
      <c r="H815" s="78">
        <f t="shared" ca="1" si="206"/>
        <v>875781</v>
      </c>
      <c r="I815" s="78">
        <f t="shared" ca="1" si="207"/>
        <v>423765</v>
      </c>
      <c r="J815" s="78">
        <f t="shared" ca="1" si="208"/>
        <v>109745</v>
      </c>
      <c r="K815" s="78">
        <v>175000</v>
      </c>
      <c r="L815" s="78">
        <f t="shared" ca="1" si="209"/>
        <v>139020</v>
      </c>
      <c r="M815" s="78">
        <f t="shared" ca="1" si="210"/>
        <v>47266.8</v>
      </c>
      <c r="N815" s="78">
        <f t="shared" ca="1" si="211"/>
        <v>91753.2</v>
      </c>
      <c r="O815" s="81">
        <f t="shared" ca="1" si="212"/>
        <v>266753.2</v>
      </c>
      <c r="Q815" s="78">
        <v>-700000</v>
      </c>
      <c r="R815" s="78">
        <f t="shared" ca="1" si="213"/>
        <v>266753.2</v>
      </c>
      <c r="S815" s="78">
        <f t="shared" ca="1" si="214"/>
        <v>266753.2</v>
      </c>
      <c r="T815" s="78">
        <f t="shared" ca="1" si="214"/>
        <v>266753.2</v>
      </c>
      <c r="U815" s="78">
        <f t="shared" ca="1" si="214"/>
        <v>266753.2</v>
      </c>
      <c r="V815" s="91">
        <f t="shared" ca="1" si="215"/>
        <v>110222.65773050289</v>
      </c>
      <c r="W815" s="47">
        <f t="shared" ca="1" si="216"/>
        <v>1</v>
      </c>
    </row>
    <row r="816" spans="1:23" x14ac:dyDescent="0.25">
      <c r="A816" s="52">
        <v>795</v>
      </c>
      <c r="B816" s="57">
        <f t="shared" ca="1" si="201"/>
        <v>2353</v>
      </c>
      <c r="C816" s="78">
        <f t="shared" ca="1" si="202"/>
        <v>452</v>
      </c>
      <c r="D816" s="79">
        <f t="shared" ca="1" si="203"/>
        <v>279</v>
      </c>
      <c r="E816" s="81">
        <f t="shared" ca="1" si="204"/>
        <v>118425</v>
      </c>
      <c r="G816" s="88">
        <f t="shared" ca="1" si="205"/>
        <v>1063556</v>
      </c>
      <c r="H816" s="78">
        <f t="shared" ca="1" si="206"/>
        <v>656487</v>
      </c>
      <c r="I816" s="78">
        <f t="shared" ca="1" si="207"/>
        <v>407069</v>
      </c>
      <c r="J816" s="78">
        <f t="shared" ca="1" si="208"/>
        <v>118425</v>
      </c>
      <c r="K816" s="78">
        <v>175000</v>
      </c>
      <c r="L816" s="78">
        <f t="shared" ca="1" si="209"/>
        <v>113644</v>
      </c>
      <c r="M816" s="78">
        <f t="shared" ca="1" si="210"/>
        <v>38638.960000000006</v>
      </c>
      <c r="N816" s="78">
        <f t="shared" ca="1" si="211"/>
        <v>75005.039999999994</v>
      </c>
      <c r="O816" s="81">
        <f t="shared" ca="1" si="212"/>
        <v>250005.03999999998</v>
      </c>
      <c r="Q816" s="78">
        <v>-700000</v>
      </c>
      <c r="R816" s="78">
        <f t="shared" ca="1" si="213"/>
        <v>250005.03999999998</v>
      </c>
      <c r="S816" s="78">
        <f t="shared" ca="1" si="214"/>
        <v>250005.03999999998</v>
      </c>
      <c r="T816" s="78">
        <f t="shared" ca="1" si="214"/>
        <v>250005.03999999998</v>
      </c>
      <c r="U816" s="78">
        <f t="shared" ca="1" si="214"/>
        <v>250005.03999999998</v>
      </c>
      <c r="V816" s="91">
        <f t="shared" ca="1" si="215"/>
        <v>59352.644897308201</v>
      </c>
      <c r="W816" s="47">
        <f t="shared" ca="1" si="216"/>
        <v>1</v>
      </c>
    </row>
    <row r="817" spans="1:23" x14ac:dyDescent="0.25">
      <c r="A817" s="52">
        <v>796</v>
      </c>
      <c r="B817" s="57">
        <f t="shared" ca="1" si="201"/>
        <v>2891</v>
      </c>
      <c r="C817" s="78">
        <f t="shared" ca="1" si="202"/>
        <v>414</v>
      </c>
      <c r="D817" s="79">
        <f t="shared" ca="1" si="203"/>
        <v>297</v>
      </c>
      <c r="E817" s="81">
        <f t="shared" ca="1" si="204"/>
        <v>91445</v>
      </c>
      <c r="G817" s="88">
        <f t="shared" ca="1" si="205"/>
        <v>1196874</v>
      </c>
      <c r="H817" s="78">
        <f t="shared" ca="1" si="206"/>
        <v>858627</v>
      </c>
      <c r="I817" s="78">
        <f t="shared" ca="1" si="207"/>
        <v>338247</v>
      </c>
      <c r="J817" s="78">
        <f t="shared" ca="1" si="208"/>
        <v>91445</v>
      </c>
      <c r="K817" s="78">
        <v>175000</v>
      </c>
      <c r="L817" s="78">
        <f t="shared" ca="1" si="209"/>
        <v>71802</v>
      </c>
      <c r="M817" s="78">
        <f t="shared" ca="1" si="210"/>
        <v>24412.68</v>
      </c>
      <c r="N817" s="78">
        <f t="shared" ca="1" si="211"/>
        <v>47389.32</v>
      </c>
      <c r="O817" s="81">
        <f t="shared" ca="1" si="212"/>
        <v>222389.32</v>
      </c>
      <c r="Q817" s="78">
        <v>-700000</v>
      </c>
      <c r="R817" s="78">
        <f t="shared" ca="1" si="213"/>
        <v>222389.32</v>
      </c>
      <c r="S817" s="78">
        <f t="shared" ca="1" si="214"/>
        <v>222389.32</v>
      </c>
      <c r="T817" s="78">
        <f t="shared" ca="1" si="214"/>
        <v>222389.32</v>
      </c>
      <c r="U817" s="78">
        <f t="shared" ca="1" si="214"/>
        <v>222389.32</v>
      </c>
      <c r="V817" s="91">
        <f t="shared" ca="1" si="215"/>
        <v>-24525.944201309583</v>
      </c>
      <c r="W817" s="47">
        <f t="shared" ca="1" si="216"/>
        <v>0</v>
      </c>
    </row>
    <row r="818" spans="1:23" x14ac:dyDescent="0.25">
      <c r="A818" s="52">
        <v>797</v>
      </c>
      <c r="B818" s="57">
        <f t="shared" ca="1" si="201"/>
        <v>2202</v>
      </c>
      <c r="C818" s="78">
        <f t="shared" ca="1" si="202"/>
        <v>424</v>
      </c>
      <c r="D818" s="79">
        <f t="shared" ca="1" si="203"/>
        <v>272</v>
      </c>
      <c r="E818" s="81">
        <f t="shared" ca="1" si="204"/>
        <v>119809</v>
      </c>
      <c r="G818" s="88">
        <f t="shared" ca="1" si="205"/>
        <v>933648</v>
      </c>
      <c r="H818" s="78">
        <f t="shared" ca="1" si="206"/>
        <v>598944</v>
      </c>
      <c r="I818" s="78">
        <f t="shared" ca="1" si="207"/>
        <v>334704</v>
      </c>
      <c r="J818" s="78">
        <f t="shared" ca="1" si="208"/>
        <v>119809</v>
      </c>
      <c r="K818" s="78">
        <v>175000</v>
      </c>
      <c r="L818" s="78">
        <f t="shared" ca="1" si="209"/>
        <v>39895</v>
      </c>
      <c r="M818" s="78">
        <f t="shared" ca="1" si="210"/>
        <v>13564.300000000001</v>
      </c>
      <c r="N818" s="78">
        <f t="shared" ca="1" si="211"/>
        <v>26330.699999999997</v>
      </c>
      <c r="O818" s="81">
        <f t="shared" ca="1" si="212"/>
        <v>201330.7</v>
      </c>
      <c r="Q818" s="78">
        <v>-700000</v>
      </c>
      <c r="R818" s="78">
        <f t="shared" ca="1" si="213"/>
        <v>201330.7</v>
      </c>
      <c r="S818" s="78">
        <f t="shared" ca="1" si="214"/>
        <v>201330.7</v>
      </c>
      <c r="T818" s="78">
        <f t="shared" ca="1" si="214"/>
        <v>201330.7</v>
      </c>
      <c r="U818" s="78">
        <f t="shared" ca="1" si="214"/>
        <v>201330.7</v>
      </c>
      <c r="V818" s="91">
        <f t="shared" ca="1" si="215"/>
        <v>-88488.329899163218</v>
      </c>
      <c r="W818" s="47">
        <f t="shared" ca="1" si="216"/>
        <v>0</v>
      </c>
    </row>
    <row r="819" spans="1:23" x14ac:dyDescent="0.25">
      <c r="A819" s="52">
        <v>798</v>
      </c>
      <c r="B819" s="57">
        <f t="shared" ca="1" si="201"/>
        <v>2510</v>
      </c>
      <c r="C819" s="78">
        <f t="shared" ca="1" si="202"/>
        <v>436</v>
      </c>
      <c r="D819" s="79">
        <f t="shared" ca="1" si="203"/>
        <v>296</v>
      </c>
      <c r="E819" s="81">
        <f t="shared" ca="1" si="204"/>
        <v>115232</v>
      </c>
      <c r="G819" s="88">
        <f t="shared" ca="1" si="205"/>
        <v>1094360</v>
      </c>
      <c r="H819" s="78">
        <f t="shared" ca="1" si="206"/>
        <v>742960</v>
      </c>
      <c r="I819" s="78">
        <f t="shared" ca="1" si="207"/>
        <v>351400</v>
      </c>
      <c r="J819" s="78">
        <f t="shared" ca="1" si="208"/>
        <v>115232</v>
      </c>
      <c r="K819" s="78">
        <v>175000</v>
      </c>
      <c r="L819" s="78">
        <f t="shared" ca="1" si="209"/>
        <v>61168</v>
      </c>
      <c r="M819" s="78">
        <f t="shared" ca="1" si="210"/>
        <v>20797.120000000003</v>
      </c>
      <c r="N819" s="78">
        <f t="shared" ca="1" si="211"/>
        <v>40370.879999999997</v>
      </c>
      <c r="O819" s="81">
        <f t="shared" ca="1" si="212"/>
        <v>215370.88</v>
      </c>
      <c r="Q819" s="78">
        <v>-700000</v>
      </c>
      <c r="R819" s="78">
        <f t="shared" ca="1" si="213"/>
        <v>215370.88</v>
      </c>
      <c r="S819" s="78">
        <f t="shared" ca="1" si="214"/>
        <v>215370.88</v>
      </c>
      <c r="T819" s="78">
        <f t="shared" ca="1" si="214"/>
        <v>215370.88</v>
      </c>
      <c r="U819" s="78">
        <f t="shared" ca="1" si="214"/>
        <v>215370.88</v>
      </c>
      <c r="V819" s="91">
        <f t="shared" ca="1" si="215"/>
        <v>-45843.39834964613</v>
      </c>
      <c r="W819" s="47">
        <f t="shared" ca="1" si="216"/>
        <v>0</v>
      </c>
    </row>
    <row r="820" spans="1:23" x14ac:dyDescent="0.25">
      <c r="A820" s="52">
        <v>799</v>
      </c>
      <c r="B820" s="57">
        <f t="shared" ca="1" si="201"/>
        <v>2356</v>
      </c>
      <c r="C820" s="78">
        <f t="shared" ca="1" si="202"/>
        <v>428</v>
      </c>
      <c r="D820" s="79">
        <f t="shared" ca="1" si="203"/>
        <v>298</v>
      </c>
      <c r="E820" s="81">
        <f t="shared" ca="1" si="204"/>
        <v>116049</v>
      </c>
      <c r="G820" s="88">
        <f t="shared" ca="1" si="205"/>
        <v>1008368</v>
      </c>
      <c r="H820" s="78">
        <f t="shared" ca="1" si="206"/>
        <v>702088</v>
      </c>
      <c r="I820" s="78">
        <f t="shared" ca="1" si="207"/>
        <v>306280</v>
      </c>
      <c r="J820" s="78">
        <f t="shared" ca="1" si="208"/>
        <v>116049</v>
      </c>
      <c r="K820" s="78">
        <v>175000</v>
      </c>
      <c r="L820" s="78">
        <f t="shared" ca="1" si="209"/>
        <v>15231</v>
      </c>
      <c r="M820" s="78">
        <f t="shared" ca="1" si="210"/>
        <v>5178.54</v>
      </c>
      <c r="N820" s="78">
        <f t="shared" ca="1" si="211"/>
        <v>10052.459999999999</v>
      </c>
      <c r="O820" s="81">
        <f t="shared" ca="1" si="212"/>
        <v>185052.46</v>
      </c>
      <c r="Q820" s="78">
        <v>-700000</v>
      </c>
      <c r="R820" s="78">
        <f t="shared" ca="1" si="213"/>
        <v>185052.46</v>
      </c>
      <c r="S820" s="78">
        <f t="shared" ca="1" si="214"/>
        <v>185052.46</v>
      </c>
      <c r="T820" s="78">
        <f t="shared" ca="1" si="214"/>
        <v>185052.46</v>
      </c>
      <c r="U820" s="78">
        <f t="shared" ca="1" si="214"/>
        <v>185052.46</v>
      </c>
      <c r="V820" s="91">
        <f t="shared" ca="1" si="215"/>
        <v>-137931.03152739117</v>
      </c>
      <c r="W820" s="47">
        <f t="shared" ca="1" si="216"/>
        <v>0</v>
      </c>
    </row>
    <row r="821" spans="1:23" x14ac:dyDescent="0.25">
      <c r="A821" s="52">
        <v>800</v>
      </c>
      <c r="B821" s="57">
        <f t="shared" ca="1" si="201"/>
        <v>3073</v>
      </c>
      <c r="C821" s="78">
        <f t="shared" ca="1" si="202"/>
        <v>440</v>
      </c>
      <c r="D821" s="79">
        <f t="shared" ca="1" si="203"/>
        <v>287</v>
      </c>
      <c r="E821" s="81">
        <f t="shared" ca="1" si="204"/>
        <v>112133</v>
      </c>
      <c r="G821" s="88">
        <f t="shared" ca="1" si="205"/>
        <v>1352120</v>
      </c>
      <c r="H821" s="78">
        <f t="shared" ca="1" si="206"/>
        <v>881951</v>
      </c>
      <c r="I821" s="78">
        <f t="shared" ca="1" si="207"/>
        <v>470169</v>
      </c>
      <c r="J821" s="78">
        <f t="shared" ca="1" si="208"/>
        <v>112133</v>
      </c>
      <c r="K821" s="78">
        <v>175000</v>
      </c>
      <c r="L821" s="78">
        <f t="shared" ca="1" si="209"/>
        <v>183036</v>
      </c>
      <c r="M821" s="78">
        <f t="shared" ca="1" si="210"/>
        <v>62232.240000000005</v>
      </c>
      <c r="N821" s="78">
        <f t="shared" ca="1" si="211"/>
        <v>120803.76</v>
      </c>
      <c r="O821" s="81">
        <f t="shared" ca="1" si="212"/>
        <v>295803.76</v>
      </c>
      <c r="Q821" s="78">
        <v>-700000</v>
      </c>
      <c r="R821" s="78">
        <f t="shared" ca="1" si="213"/>
        <v>295803.76</v>
      </c>
      <c r="S821" s="78">
        <f t="shared" ca="1" si="214"/>
        <v>295803.76</v>
      </c>
      <c r="T821" s="78">
        <f t="shared" ca="1" si="214"/>
        <v>295803.76</v>
      </c>
      <c r="U821" s="78">
        <f t="shared" ca="1" si="214"/>
        <v>295803.76</v>
      </c>
      <c r="V821" s="91">
        <f t="shared" ca="1" si="215"/>
        <v>198459.35716563393</v>
      </c>
      <c r="W821" s="47">
        <f t="shared" ca="1" si="216"/>
        <v>1</v>
      </c>
    </row>
    <row r="822" spans="1:23" x14ac:dyDescent="0.25">
      <c r="A822" s="52">
        <v>801</v>
      </c>
      <c r="B822" s="57">
        <f t="shared" ca="1" si="201"/>
        <v>3124</v>
      </c>
      <c r="C822" s="78">
        <f t="shared" ca="1" si="202"/>
        <v>427</v>
      </c>
      <c r="D822" s="79">
        <f t="shared" ca="1" si="203"/>
        <v>279</v>
      </c>
      <c r="E822" s="81">
        <f t="shared" ca="1" si="204"/>
        <v>98016</v>
      </c>
      <c r="G822" s="88">
        <f t="shared" ca="1" si="205"/>
        <v>1333948</v>
      </c>
      <c r="H822" s="78">
        <f t="shared" ca="1" si="206"/>
        <v>871596</v>
      </c>
      <c r="I822" s="78">
        <f t="shared" ca="1" si="207"/>
        <v>462352</v>
      </c>
      <c r="J822" s="78">
        <f t="shared" ca="1" si="208"/>
        <v>98016</v>
      </c>
      <c r="K822" s="78">
        <v>175000</v>
      </c>
      <c r="L822" s="78">
        <f t="shared" ca="1" si="209"/>
        <v>189336</v>
      </c>
      <c r="M822" s="78">
        <f t="shared" ca="1" si="210"/>
        <v>64374.240000000005</v>
      </c>
      <c r="N822" s="78">
        <f t="shared" ca="1" si="211"/>
        <v>124961.76</v>
      </c>
      <c r="O822" s="81">
        <f t="shared" ca="1" si="212"/>
        <v>299961.76</v>
      </c>
      <c r="Q822" s="78">
        <v>-700000</v>
      </c>
      <c r="R822" s="78">
        <f t="shared" ca="1" si="213"/>
        <v>299961.76</v>
      </c>
      <c r="S822" s="78">
        <f t="shared" ca="1" si="214"/>
        <v>299961.76</v>
      </c>
      <c r="T822" s="78">
        <f t="shared" ca="1" si="214"/>
        <v>299961.76</v>
      </c>
      <c r="U822" s="78">
        <f t="shared" ca="1" si="214"/>
        <v>299961.76</v>
      </c>
      <c r="V822" s="91">
        <f t="shared" ca="1" si="215"/>
        <v>211088.65574890655</v>
      </c>
      <c r="W822" s="47">
        <f t="shared" ca="1" si="216"/>
        <v>1</v>
      </c>
    </row>
    <row r="823" spans="1:23" x14ac:dyDescent="0.25">
      <c r="A823" s="52">
        <v>802</v>
      </c>
      <c r="B823" s="57">
        <f t="shared" ca="1" si="201"/>
        <v>2521</v>
      </c>
      <c r="C823" s="78">
        <f t="shared" ca="1" si="202"/>
        <v>425</v>
      </c>
      <c r="D823" s="79">
        <f t="shared" ca="1" si="203"/>
        <v>276</v>
      </c>
      <c r="E823" s="81">
        <f t="shared" ca="1" si="204"/>
        <v>112871</v>
      </c>
      <c r="G823" s="88">
        <f t="shared" ca="1" si="205"/>
        <v>1071425</v>
      </c>
      <c r="H823" s="78">
        <f t="shared" ca="1" si="206"/>
        <v>695796</v>
      </c>
      <c r="I823" s="78">
        <f t="shared" ca="1" si="207"/>
        <v>375629</v>
      </c>
      <c r="J823" s="78">
        <f t="shared" ca="1" si="208"/>
        <v>112871</v>
      </c>
      <c r="K823" s="78">
        <v>175000</v>
      </c>
      <c r="L823" s="78">
        <f t="shared" ca="1" si="209"/>
        <v>87758</v>
      </c>
      <c r="M823" s="78">
        <f t="shared" ca="1" si="210"/>
        <v>29837.72</v>
      </c>
      <c r="N823" s="78">
        <f t="shared" ca="1" si="211"/>
        <v>57920.28</v>
      </c>
      <c r="O823" s="81">
        <f t="shared" ca="1" si="212"/>
        <v>232920.28</v>
      </c>
      <c r="Q823" s="78">
        <v>-700000</v>
      </c>
      <c r="R823" s="78">
        <f t="shared" ca="1" si="213"/>
        <v>232920.28</v>
      </c>
      <c r="S823" s="78">
        <f t="shared" ca="1" si="214"/>
        <v>232920.28</v>
      </c>
      <c r="T823" s="78">
        <f t="shared" ca="1" si="214"/>
        <v>232920.28</v>
      </c>
      <c r="U823" s="78">
        <f t="shared" ca="1" si="214"/>
        <v>232920.28</v>
      </c>
      <c r="V823" s="91">
        <f t="shared" ca="1" si="215"/>
        <v>7460.2602740393486</v>
      </c>
      <c r="W823" s="47">
        <f t="shared" ca="1" si="216"/>
        <v>1</v>
      </c>
    </row>
    <row r="824" spans="1:23" x14ac:dyDescent="0.25">
      <c r="A824" s="52">
        <v>803</v>
      </c>
      <c r="B824" s="57">
        <f t="shared" ca="1" si="201"/>
        <v>2606</v>
      </c>
      <c r="C824" s="78">
        <f t="shared" ca="1" si="202"/>
        <v>426</v>
      </c>
      <c r="D824" s="79">
        <f t="shared" ca="1" si="203"/>
        <v>299</v>
      </c>
      <c r="E824" s="81">
        <f t="shared" ca="1" si="204"/>
        <v>107127</v>
      </c>
      <c r="G824" s="88">
        <f t="shared" ca="1" si="205"/>
        <v>1110156</v>
      </c>
      <c r="H824" s="78">
        <f t="shared" ca="1" si="206"/>
        <v>779194</v>
      </c>
      <c r="I824" s="78">
        <f t="shared" ca="1" si="207"/>
        <v>330962</v>
      </c>
      <c r="J824" s="78">
        <f t="shared" ca="1" si="208"/>
        <v>107127</v>
      </c>
      <c r="K824" s="78">
        <v>175000</v>
      </c>
      <c r="L824" s="78">
        <f t="shared" ca="1" si="209"/>
        <v>48835</v>
      </c>
      <c r="M824" s="78">
        <f t="shared" ca="1" si="210"/>
        <v>16603.900000000001</v>
      </c>
      <c r="N824" s="78">
        <f t="shared" ca="1" si="211"/>
        <v>32231.1</v>
      </c>
      <c r="O824" s="81">
        <f t="shared" ca="1" si="212"/>
        <v>207231.1</v>
      </c>
      <c r="Q824" s="78">
        <v>-700000</v>
      </c>
      <c r="R824" s="78">
        <f t="shared" ca="1" si="213"/>
        <v>207231.1</v>
      </c>
      <c r="S824" s="78">
        <f t="shared" ca="1" si="214"/>
        <v>207231.1</v>
      </c>
      <c r="T824" s="78">
        <f t="shared" ca="1" si="214"/>
        <v>207231.1</v>
      </c>
      <c r="U824" s="78">
        <f t="shared" ca="1" si="214"/>
        <v>207231.1</v>
      </c>
      <c r="V824" s="91">
        <f t="shared" ca="1" si="215"/>
        <v>-70566.753814328811</v>
      </c>
      <c r="W824" s="47">
        <f t="shared" ca="1" si="216"/>
        <v>0</v>
      </c>
    </row>
    <row r="825" spans="1:23" x14ac:dyDescent="0.25">
      <c r="A825" s="52">
        <v>804</v>
      </c>
      <c r="B825" s="57">
        <f t="shared" ca="1" si="201"/>
        <v>2447</v>
      </c>
      <c r="C825" s="78">
        <f t="shared" ca="1" si="202"/>
        <v>423</v>
      </c>
      <c r="D825" s="79">
        <f t="shared" ca="1" si="203"/>
        <v>278</v>
      </c>
      <c r="E825" s="81">
        <f t="shared" ca="1" si="204"/>
        <v>96499</v>
      </c>
      <c r="G825" s="88">
        <f t="shared" ca="1" si="205"/>
        <v>1035081</v>
      </c>
      <c r="H825" s="78">
        <f t="shared" ca="1" si="206"/>
        <v>680266</v>
      </c>
      <c r="I825" s="78">
        <f t="shared" ca="1" si="207"/>
        <v>354815</v>
      </c>
      <c r="J825" s="78">
        <f t="shared" ca="1" si="208"/>
        <v>96499</v>
      </c>
      <c r="K825" s="78">
        <v>175000</v>
      </c>
      <c r="L825" s="78">
        <f t="shared" ca="1" si="209"/>
        <v>83316</v>
      </c>
      <c r="M825" s="78">
        <f t="shared" ca="1" si="210"/>
        <v>28327.440000000002</v>
      </c>
      <c r="N825" s="78">
        <f t="shared" ca="1" si="211"/>
        <v>54988.56</v>
      </c>
      <c r="O825" s="81">
        <f t="shared" ca="1" si="212"/>
        <v>229988.56</v>
      </c>
      <c r="Q825" s="78">
        <v>-700000</v>
      </c>
      <c r="R825" s="78">
        <f t="shared" ca="1" si="213"/>
        <v>229988.56</v>
      </c>
      <c r="S825" s="78">
        <f t="shared" ca="1" si="214"/>
        <v>229988.56</v>
      </c>
      <c r="T825" s="78">
        <f t="shared" ca="1" si="214"/>
        <v>229988.56</v>
      </c>
      <c r="U825" s="78">
        <f t="shared" ca="1" si="214"/>
        <v>229988.56</v>
      </c>
      <c r="V825" s="91">
        <f t="shared" ca="1" si="215"/>
        <v>-1444.3975524521666</v>
      </c>
      <c r="W825" s="47">
        <f t="shared" ca="1" si="216"/>
        <v>0</v>
      </c>
    </row>
    <row r="826" spans="1:23" x14ac:dyDescent="0.25">
      <c r="A826" s="52">
        <v>805</v>
      </c>
      <c r="B826" s="57">
        <f t="shared" ca="1" si="201"/>
        <v>2961</v>
      </c>
      <c r="C826" s="78">
        <f t="shared" ca="1" si="202"/>
        <v>414</v>
      </c>
      <c r="D826" s="79">
        <f t="shared" ca="1" si="203"/>
        <v>298</v>
      </c>
      <c r="E826" s="81">
        <f t="shared" ca="1" si="204"/>
        <v>98348</v>
      </c>
      <c r="G826" s="88">
        <f t="shared" ca="1" si="205"/>
        <v>1225854</v>
      </c>
      <c r="H826" s="78">
        <f t="shared" ca="1" si="206"/>
        <v>882378</v>
      </c>
      <c r="I826" s="78">
        <f t="shared" ca="1" si="207"/>
        <v>343476</v>
      </c>
      <c r="J826" s="78">
        <f t="shared" ca="1" si="208"/>
        <v>98348</v>
      </c>
      <c r="K826" s="78">
        <v>175000</v>
      </c>
      <c r="L826" s="78">
        <f t="shared" ca="1" si="209"/>
        <v>70128</v>
      </c>
      <c r="M826" s="78">
        <f t="shared" ca="1" si="210"/>
        <v>23843.52</v>
      </c>
      <c r="N826" s="78">
        <f t="shared" ca="1" si="211"/>
        <v>46284.479999999996</v>
      </c>
      <c r="O826" s="81">
        <f t="shared" ca="1" si="212"/>
        <v>221284.47999999998</v>
      </c>
      <c r="Q826" s="78">
        <v>-700000</v>
      </c>
      <c r="R826" s="78">
        <f t="shared" ca="1" si="213"/>
        <v>221284.47999999998</v>
      </c>
      <c r="S826" s="78">
        <f t="shared" ca="1" si="214"/>
        <v>221284.47999999998</v>
      </c>
      <c r="T826" s="78">
        <f t="shared" ca="1" si="214"/>
        <v>221284.47999999998</v>
      </c>
      <c r="U826" s="78">
        <f t="shared" ca="1" si="214"/>
        <v>221284.47999999998</v>
      </c>
      <c r="V826" s="91">
        <f t="shared" ca="1" si="215"/>
        <v>-27881.729253436206</v>
      </c>
      <c r="W826" s="47">
        <f t="shared" ca="1" si="216"/>
        <v>0</v>
      </c>
    </row>
    <row r="827" spans="1:23" x14ac:dyDescent="0.25">
      <c r="A827" s="52">
        <v>806</v>
      </c>
      <c r="B827" s="57">
        <f t="shared" ca="1" si="201"/>
        <v>2585</v>
      </c>
      <c r="C827" s="78">
        <f t="shared" ca="1" si="202"/>
        <v>464</v>
      </c>
      <c r="D827" s="79">
        <f t="shared" ca="1" si="203"/>
        <v>282</v>
      </c>
      <c r="E827" s="81">
        <f t="shared" ca="1" si="204"/>
        <v>102237</v>
      </c>
      <c r="G827" s="88">
        <f t="shared" ca="1" si="205"/>
        <v>1199440</v>
      </c>
      <c r="H827" s="78">
        <f t="shared" ca="1" si="206"/>
        <v>728970</v>
      </c>
      <c r="I827" s="78">
        <f t="shared" ca="1" si="207"/>
        <v>470470</v>
      </c>
      <c r="J827" s="78">
        <f t="shared" ca="1" si="208"/>
        <v>102237</v>
      </c>
      <c r="K827" s="78">
        <v>175000</v>
      </c>
      <c r="L827" s="78">
        <f t="shared" ca="1" si="209"/>
        <v>193233</v>
      </c>
      <c r="M827" s="78">
        <f t="shared" ca="1" si="210"/>
        <v>65699.22</v>
      </c>
      <c r="N827" s="78">
        <f t="shared" ca="1" si="211"/>
        <v>127533.78</v>
      </c>
      <c r="O827" s="81">
        <f t="shared" ca="1" si="212"/>
        <v>302533.78000000003</v>
      </c>
      <c r="Q827" s="78">
        <v>-700000</v>
      </c>
      <c r="R827" s="78">
        <f t="shared" ca="1" si="213"/>
        <v>302533.78000000003</v>
      </c>
      <c r="S827" s="78">
        <f t="shared" ca="1" si="214"/>
        <v>302533.78000000003</v>
      </c>
      <c r="T827" s="78">
        <f t="shared" ca="1" si="214"/>
        <v>302533.78000000003</v>
      </c>
      <c r="U827" s="78">
        <f t="shared" ca="1" si="214"/>
        <v>302533.78000000003</v>
      </c>
      <c r="V827" s="91">
        <f t="shared" ca="1" si="215"/>
        <v>218900.77901541651</v>
      </c>
      <c r="W827" s="47">
        <f t="shared" ca="1" si="216"/>
        <v>1</v>
      </c>
    </row>
    <row r="828" spans="1:23" x14ac:dyDescent="0.25">
      <c r="A828" s="52">
        <v>807</v>
      </c>
      <c r="B828" s="57">
        <f t="shared" ca="1" si="201"/>
        <v>3192</v>
      </c>
      <c r="C828" s="78">
        <f t="shared" ca="1" si="202"/>
        <v>459</v>
      </c>
      <c r="D828" s="79">
        <f t="shared" ca="1" si="203"/>
        <v>281</v>
      </c>
      <c r="E828" s="81">
        <f t="shared" ca="1" si="204"/>
        <v>97360</v>
      </c>
      <c r="G828" s="88">
        <f t="shared" ca="1" si="205"/>
        <v>1465128</v>
      </c>
      <c r="H828" s="78">
        <f t="shared" ca="1" si="206"/>
        <v>896952</v>
      </c>
      <c r="I828" s="78">
        <f t="shared" ca="1" si="207"/>
        <v>568176</v>
      </c>
      <c r="J828" s="78">
        <f t="shared" ca="1" si="208"/>
        <v>97360</v>
      </c>
      <c r="K828" s="78">
        <v>175000</v>
      </c>
      <c r="L828" s="78">
        <f t="shared" ca="1" si="209"/>
        <v>295816</v>
      </c>
      <c r="M828" s="78">
        <f t="shared" ca="1" si="210"/>
        <v>100577.44</v>
      </c>
      <c r="N828" s="78">
        <f t="shared" ca="1" si="211"/>
        <v>195238.56</v>
      </c>
      <c r="O828" s="81">
        <f t="shared" ca="1" si="212"/>
        <v>370238.56</v>
      </c>
      <c r="Q828" s="78">
        <v>-700000</v>
      </c>
      <c r="R828" s="78">
        <f t="shared" ca="1" si="213"/>
        <v>370238.56</v>
      </c>
      <c r="S828" s="78">
        <f t="shared" ca="1" si="214"/>
        <v>370238.56</v>
      </c>
      <c r="T828" s="78">
        <f t="shared" ca="1" si="214"/>
        <v>370238.56</v>
      </c>
      <c r="U828" s="78">
        <f t="shared" ca="1" si="214"/>
        <v>370238.56</v>
      </c>
      <c r="V828" s="91">
        <f t="shared" ca="1" si="215"/>
        <v>424543.84831190109</v>
      </c>
      <c r="W828" s="47">
        <f t="shared" ca="1" si="216"/>
        <v>1</v>
      </c>
    </row>
    <row r="829" spans="1:23" x14ac:dyDescent="0.25">
      <c r="A829" s="52">
        <v>808</v>
      </c>
      <c r="B829" s="57">
        <f t="shared" ca="1" si="201"/>
        <v>3007</v>
      </c>
      <c r="C829" s="78">
        <f t="shared" ca="1" si="202"/>
        <v>413</v>
      </c>
      <c r="D829" s="79">
        <f t="shared" ca="1" si="203"/>
        <v>281</v>
      </c>
      <c r="E829" s="81">
        <f t="shared" ca="1" si="204"/>
        <v>118922</v>
      </c>
      <c r="G829" s="88">
        <f t="shared" ca="1" si="205"/>
        <v>1241891</v>
      </c>
      <c r="H829" s="78">
        <f t="shared" ca="1" si="206"/>
        <v>844967</v>
      </c>
      <c r="I829" s="78">
        <f t="shared" ca="1" si="207"/>
        <v>396924</v>
      </c>
      <c r="J829" s="78">
        <f t="shared" ca="1" si="208"/>
        <v>118922</v>
      </c>
      <c r="K829" s="78">
        <v>175000</v>
      </c>
      <c r="L829" s="78">
        <f t="shared" ca="1" si="209"/>
        <v>103002</v>
      </c>
      <c r="M829" s="78">
        <f t="shared" ca="1" si="210"/>
        <v>35020.68</v>
      </c>
      <c r="N829" s="78">
        <f t="shared" ca="1" si="211"/>
        <v>67981.320000000007</v>
      </c>
      <c r="O829" s="81">
        <f t="shared" ca="1" si="212"/>
        <v>242981.32</v>
      </c>
      <c r="Q829" s="78">
        <v>-700000</v>
      </c>
      <c r="R829" s="78">
        <f t="shared" ca="1" si="213"/>
        <v>242981.32</v>
      </c>
      <c r="S829" s="78">
        <f t="shared" ca="1" si="214"/>
        <v>242981.32</v>
      </c>
      <c r="T829" s="78">
        <f t="shared" ca="1" si="214"/>
        <v>242981.32</v>
      </c>
      <c r="U829" s="78">
        <f t="shared" ca="1" si="214"/>
        <v>242981.32</v>
      </c>
      <c r="V829" s="91">
        <f t="shared" ca="1" si="215"/>
        <v>38019.153544421424</v>
      </c>
      <c r="W829" s="47">
        <f t="shared" ca="1" si="216"/>
        <v>1</v>
      </c>
    </row>
    <row r="830" spans="1:23" x14ac:dyDescent="0.25">
      <c r="A830" s="52">
        <v>809</v>
      </c>
      <c r="B830" s="57">
        <f t="shared" ca="1" si="201"/>
        <v>2661</v>
      </c>
      <c r="C830" s="78">
        <f t="shared" ca="1" si="202"/>
        <v>449</v>
      </c>
      <c r="D830" s="79">
        <f t="shared" ca="1" si="203"/>
        <v>298</v>
      </c>
      <c r="E830" s="81">
        <f t="shared" ca="1" si="204"/>
        <v>119755</v>
      </c>
      <c r="G830" s="88">
        <f t="shared" ca="1" si="205"/>
        <v>1194789</v>
      </c>
      <c r="H830" s="78">
        <f t="shared" ca="1" si="206"/>
        <v>792978</v>
      </c>
      <c r="I830" s="78">
        <f t="shared" ca="1" si="207"/>
        <v>401811</v>
      </c>
      <c r="J830" s="78">
        <f t="shared" ca="1" si="208"/>
        <v>119755</v>
      </c>
      <c r="K830" s="78">
        <v>175000</v>
      </c>
      <c r="L830" s="78">
        <f t="shared" ca="1" si="209"/>
        <v>107056</v>
      </c>
      <c r="M830" s="78">
        <f t="shared" ca="1" si="210"/>
        <v>36399.040000000001</v>
      </c>
      <c r="N830" s="78">
        <f t="shared" ca="1" si="211"/>
        <v>70656.959999999992</v>
      </c>
      <c r="O830" s="81">
        <f t="shared" ca="1" si="212"/>
        <v>245656.95999999999</v>
      </c>
      <c r="Q830" s="78">
        <v>-700000</v>
      </c>
      <c r="R830" s="78">
        <f t="shared" ca="1" si="213"/>
        <v>245656.95999999999</v>
      </c>
      <c r="S830" s="78">
        <f t="shared" ca="1" si="214"/>
        <v>245656.95999999999</v>
      </c>
      <c r="T830" s="78">
        <f t="shared" ca="1" si="214"/>
        <v>245656.95999999999</v>
      </c>
      <c r="U830" s="78">
        <f t="shared" ca="1" si="214"/>
        <v>245656.95999999999</v>
      </c>
      <c r="V830" s="91">
        <f t="shared" ca="1" si="215"/>
        <v>46146.006950228941</v>
      </c>
      <c r="W830" s="47">
        <f t="shared" ca="1" si="216"/>
        <v>1</v>
      </c>
    </row>
    <row r="831" spans="1:23" x14ac:dyDescent="0.25">
      <c r="A831" s="52">
        <v>810</v>
      </c>
      <c r="B831" s="57">
        <f t="shared" ca="1" si="201"/>
        <v>2911</v>
      </c>
      <c r="C831" s="78">
        <f t="shared" ca="1" si="202"/>
        <v>415</v>
      </c>
      <c r="D831" s="79">
        <f t="shared" ca="1" si="203"/>
        <v>283</v>
      </c>
      <c r="E831" s="81">
        <f t="shared" ca="1" si="204"/>
        <v>116487</v>
      </c>
      <c r="G831" s="88">
        <f t="shared" ca="1" si="205"/>
        <v>1208065</v>
      </c>
      <c r="H831" s="78">
        <f t="shared" ca="1" si="206"/>
        <v>823813</v>
      </c>
      <c r="I831" s="78">
        <f t="shared" ca="1" si="207"/>
        <v>384252</v>
      </c>
      <c r="J831" s="78">
        <f t="shared" ca="1" si="208"/>
        <v>116487</v>
      </c>
      <c r="K831" s="78">
        <v>175000</v>
      </c>
      <c r="L831" s="78">
        <f t="shared" ca="1" si="209"/>
        <v>92765</v>
      </c>
      <c r="M831" s="78">
        <f t="shared" ca="1" si="210"/>
        <v>31540.100000000002</v>
      </c>
      <c r="N831" s="78">
        <f t="shared" ca="1" si="211"/>
        <v>61224.899999999994</v>
      </c>
      <c r="O831" s="81">
        <f t="shared" ca="1" si="212"/>
        <v>236224.9</v>
      </c>
      <c r="Q831" s="78">
        <v>-700000</v>
      </c>
      <c r="R831" s="78">
        <f t="shared" ca="1" si="213"/>
        <v>236224.9</v>
      </c>
      <c r="S831" s="78">
        <f t="shared" ca="1" si="214"/>
        <v>236224.9</v>
      </c>
      <c r="T831" s="78">
        <f t="shared" ca="1" si="214"/>
        <v>236224.9</v>
      </c>
      <c r="U831" s="78">
        <f t="shared" ca="1" si="214"/>
        <v>236224.9</v>
      </c>
      <c r="V831" s="91">
        <f t="shared" ca="1" si="215"/>
        <v>17497.545671887812</v>
      </c>
      <c r="W831" s="47">
        <f t="shared" ca="1" si="216"/>
        <v>1</v>
      </c>
    </row>
    <row r="832" spans="1:23" x14ac:dyDescent="0.25">
      <c r="A832" s="52">
        <v>811</v>
      </c>
      <c r="B832" s="57">
        <f t="shared" ca="1" si="201"/>
        <v>2892</v>
      </c>
      <c r="C832" s="78">
        <f t="shared" ca="1" si="202"/>
        <v>441</v>
      </c>
      <c r="D832" s="79">
        <f t="shared" ca="1" si="203"/>
        <v>274</v>
      </c>
      <c r="E832" s="81">
        <f t="shared" ca="1" si="204"/>
        <v>101944</v>
      </c>
      <c r="G832" s="88">
        <f t="shared" ca="1" si="205"/>
        <v>1275372</v>
      </c>
      <c r="H832" s="78">
        <f t="shared" ca="1" si="206"/>
        <v>792408</v>
      </c>
      <c r="I832" s="78">
        <f t="shared" ca="1" si="207"/>
        <v>482964</v>
      </c>
      <c r="J832" s="78">
        <f t="shared" ca="1" si="208"/>
        <v>101944</v>
      </c>
      <c r="K832" s="78">
        <v>175000</v>
      </c>
      <c r="L832" s="78">
        <f t="shared" ca="1" si="209"/>
        <v>206020</v>
      </c>
      <c r="M832" s="78">
        <f t="shared" ca="1" si="210"/>
        <v>70046.8</v>
      </c>
      <c r="N832" s="78">
        <f t="shared" ca="1" si="211"/>
        <v>135973.20000000001</v>
      </c>
      <c r="O832" s="81">
        <f t="shared" ca="1" si="212"/>
        <v>310973.2</v>
      </c>
      <c r="Q832" s="78">
        <v>-700000</v>
      </c>
      <c r="R832" s="78">
        <f t="shared" ca="1" si="213"/>
        <v>310973.2</v>
      </c>
      <c r="S832" s="78">
        <f t="shared" ca="1" si="214"/>
        <v>310973.2</v>
      </c>
      <c r="T832" s="78">
        <f t="shared" ca="1" si="214"/>
        <v>310973.2</v>
      </c>
      <c r="U832" s="78">
        <f t="shared" ca="1" si="214"/>
        <v>310973.2</v>
      </c>
      <c r="V832" s="91">
        <f t="shared" ca="1" si="215"/>
        <v>244534.24583832256</v>
      </c>
      <c r="W832" s="47">
        <f t="shared" ca="1" si="216"/>
        <v>1</v>
      </c>
    </row>
    <row r="833" spans="1:23" x14ac:dyDescent="0.25">
      <c r="A833" s="52">
        <v>812</v>
      </c>
      <c r="B833" s="57">
        <f t="shared" ca="1" si="201"/>
        <v>3114</v>
      </c>
      <c r="C833" s="78">
        <f t="shared" ca="1" si="202"/>
        <v>463</v>
      </c>
      <c r="D833" s="79">
        <f t="shared" ca="1" si="203"/>
        <v>273</v>
      </c>
      <c r="E833" s="81">
        <f t="shared" ca="1" si="204"/>
        <v>110682</v>
      </c>
      <c r="G833" s="88">
        <f t="shared" ca="1" si="205"/>
        <v>1441782</v>
      </c>
      <c r="H833" s="78">
        <f t="shared" ca="1" si="206"/>
        <v>850122</v>
      </c>
      <c r="I833" s="78">
        <f t="shared" ca="1" si="207"/>
        <v>591660</v>
      </c>
      <c r="J833" s="78">
        <f t="shared" ca="1" si="208"/>
        <v>110682</v>
      </c>
      <c r="K833" s="78">
        <v>175000</v>
      </c>
      <c r="L833" s="78">
        <f t="shared" ca="1" si="209"/>
        <v>305978</v>
      </c>
      <c r="M833" s="78">
        <f t="shared" ca="1" si="210"/>
        <v>104032.52</v>
      </c>
      <c r="N833" s="78">
        <f t="shared" ca="1" si="211"/>
        <v>201945.47999999998</v>
      </c>
      <c r="O833" s="81">
        <f t="shared" ca="1" si="212"/>
        <v>376945.48</v>
      </c>
      <c r="Q833" s="78">
        <v>-700000</v>
      </c>
      <c r="R833" s="78">
        <f t="shared" ca="1" si="213"/>
        <v>376945.48</v>
      </c>
      <c r="S833" s="78">
        <f t="shared" ca="1" si="214"/>
        <v>376945.48</v>
      </c>
      <c r="T833" s="78">
        <f t="shared" ca="1" si="214"/>
        <v>376945.48</v>
      </c>
      <c r="U833" s="78">
        <f t="shared" ca="1" si="214"/>
        <v>376945.48</v>
      </c>
      <c r="V833" s="91">
        <f t="shared" ca="1" si="215"/>
        <v>444915.10739177652</v>
      </c>
      <c r="W833" s="47">
        <f t="shared" ca="1" si="216"/>
        <v>1</v>
      </c>
    </row>
    <row r="834" spans="1:23" x14ac:dyDescent="0.25">
      <c r="A834" s="52">
        <v>813</v>
      </c>
      <c r="B834" s="57">
        <f t="shared" ca="1" si="201"/>
        <v>2282</v>
      </c>
      <c r="C834" s="78">
        <f t="shared" ca="1" si="202"/>
        <v>411</v>
      </c>
      <c r="D834" s="79">
        <f t="shared" ca="1" si="203"/>
        <v>296</v>
      </c>
      <c r="E834" s="81">
        <f t="shared" ca="1" si="204"/>
        <v>101288</v>
      </c>
      <c r="G834" s="88">
        <f t="shared" ca="1" si="205"/>
        <v>937902</v>
      </c>
      <c r="H834" s="78">
        <f t="shared" ca="1" si="206"/>
        <v>675472</v>
      </c>
      <c r="I834" s="78">
        <f t="shared" ca="1" si="207"/>
        <v>262430</v>
      </c>
      <c r="J834" s="78">
        <f t="shared" ca="1" si="208"/>
        <v>101288</v>
      </c>
      <c r="K834" s="78">
        <v>175000</v>
      </c>
      <c r="L834" s="78">
        <f t="shared" ca="1" si="209"/>
        <v>-13858</v>
      </c>
      <c r="M834" s="78">
        <f t="shared" ca="1" si="210"/>
        <v>-4711.72</v>
      </c>
      <c r="N834" s="78">
        <f t="shared" ca="1" si="211"/>
        <v>-9146.2799999999988</v>
      </c>
      <c r="O834" s="81">
        <f t="shared" ca="1" si="212"/>
        <v>165853.72</v>
      </c>
      <c r="Q834" s="78">
        <v>-700000</v>
      </c>
      <c r="R834" s="78">
        <f t="shared" ca="1" si="213"/>
        <v>165853.72</v>
      </c>
      <c r="S834" s="78">
        <f t="shared" ca="1" si="214"/>
        <v>165853.72</v>
      </c>
      <c r="T834" s="78">
        <f t="shared" ca="1" si="214"/>
        <v>165853.72</v>
      </c>
      <c r="U834" s="78">
        <f t="shared" ca="1" si="214"/>
        <v>165853.72</v>
      </c>
      <c r="V834" s="91">
        <f t="shared" ca="1" si="215"/>
        <v>-196244.31192244129</v>
      </c>
      <c r="W834" s="47">
        <f t="shared" ca="1" si="216"/>
        <v>0</v>
      </c>
    </row>
    <row r="835" spans="1:23" x14ac:dyDescent="0.25">
      <c r="A835" s="52">
        <v>814</v>
      </c>
      <c r="B835" s="57">
        <f t="shared" ca="1" si="201"/>
        <v>2513</v>
      </c>
      <c r="C835" s="78">
        <f t="shared" ca="1" si="202"/>
        <v>440</v>
      </c>
      <c r="D835" s="79">
        <f t="shared" ca="1" si="203"/>
        <v>280</v>
      </c>
      <c r="E835" s="81">
        <f t="shared" ca="1" si="204"/>
        <v>100092</v>
      </c>
      <c r="G835" s="88">
        <f t="shared" ca="1" si="205"/>
        <v>1105720</v>
      </c>
      <c r="H835" s="78">
        <f t="shared" ca="1" si="206"/>
        <v>703640</v>
      </c>
      <c r="I835" s="78">
        <f t="shared" ca="1" si="207"/>
        <v>402080</v>
      </c>
      <c r="J835" s="78">
        <f t="shared" ca="1" si="208"/>
        <v>100092</v>
      </c>
      <c r="K835" s="78">
        <v>175000</v>
      </c>
      <c r="L835" s="78">
        <f t="shared" ca="1" si="209"/>
        <v>126988</v>
      </c>
      <c r="M835" s="78">
        <f t="shared" ca="1" si="210"/>
        <v>43175.920000000006</v>
      </c>
      <c r="N835" s="78">
        <f t="shared" ca="1" si="211"/>
        <v>83812.079999999987</v>
      </c>
      <c r="O835" s="81">
        <f t="shared" ca="1" si="212"/>
        <v>258812.08</v>
      </c>
      <c r="Q835" s="78">
        <v>-700000</v>
      </c>
      <c r="R835" s="78">
        <f t="shared" ca="1" si="213"/>
        <v>258812.08</v>
      </c>
      <c r="S835" s="78">
        <f t="shared" ca="1" si="214"/>
        <v>258812.08</v>
      </c>
      <c r="T835" s="78">
        <f t="shared" ca="1" si="214"/>
        <v>258812.08</v>
      </c>
      <c r="U835" s="78">
        <f t="shared" ca="1" si="214"/>
        <v>258812.08</v>
      </c>
      <c r="V835" s="91">
        <f t="shared" ca="1" si="215"/>
        <v>86102.702087020851</v>
      </c>
      <c r="W835" s="47">
        <f t="shared" ca="1" si="216"/>
        <v>1</v>
      </c>
    </row>
    <row r="836" spans="1:23" x14ac:dyDescent="0.25">
      <c r="A836" s="52">
        <v>815</v>
      </c>
      <c r="B836" s="57">
        <f t="shared" ca="1" si="201"/>
        <v>2662</v>
      </c>
      <c r="C836" s="78">
        <f t="shared" ca="1" si="202"/>
        <v>446</v>
      </c>
      <c r="D836" s="79">
        <f t="shared" ca="1" si="203"/>
        <v>294</v>
      </c>
      <c r="E836" s="81">
        <f t="shared" ca="1" si="204"/>
        <v>113097</v>
      </c>
      <c r="G836" s="88">
        <f t="shared" ca="1" si="205"/>
        <v>1187252</v>
      </c>
      <c r="H836" s="78">
        <f t="shared" ca="1" si="206"/>
        <v>782628</v>
      </c>
      <c r="I836" s="78">
        <f t="shared" ca="1" si="207"/>
        <v>404624</v>
      </c>
      <c r="J836" s="78">
        <f t="shared" ca="1" si="208"/>
        <v>113097</v>
      </c>
      <c r="K836" s="78">
        <v>175000</v>
      </c>
      <c r="L836" s="78">
        <f t="shared" ca="1" si="209"/>
        <v>116527</v>
      </c>
      <c r="M836" s="78">
        <f t="shared" ca="1" si="210"/>
        <v>39619.18</v>
      </c>
      <c r="N836" s="78">
        <f t="shared" ca="1" si="211"/>
        <v>76907.820000000007</v>
      </c>
      <c r="O836" s="81">
        <f t="shared" ca="1" si="212"/>
        <v>251907.82</v>
      </c>
      <c r="Q836" s="78">
        <v>-700000</v>
      </c>
      <c r="R836" s="78">
        <f t="shared" ca="1" si="213"/>
        <v>251907.82</v>
      </c>
      <c r="S836" s="78">
        <f t="shared" ca="1" si="214"/>
        <v>251907.82</v>
      </c>
      <c r="T836" s="78">
        <f t="shared" ca="1" si="214"/>
        <v>251907.82</v>
      </c>
      <c r="U836" s="78">
        <f t="shared" ca="1" si="214"/>
        <v>251907.82</v>
      </c>
      <c r="V836" s="91">
        <f t="shared" ca="1" si="215"/>
        <v>65132.052487082081</v>
      </c>
      <c r="W836" s="47">
        <f t="shared" ca="1" si="216"/>
        <v>1</v>
      </c>
    </row>
    <row r="837" spans="1:23" x14ac:dyDescent="0.25">
      <c r="A837" s="52">
        <v>816</v>
      </c>
      <c r="B837" s="57">
        <f t="shared" ca="1" si="201"/>
        <v>3096</v>
      </c>
      <c r="C837" s="78">
        <f t="shared" ca="1" si="202"/>
        <v>465</v>
      </c>
      <c r="D837" s="79">
        <f t="shared" ca="1" si="203"/>
        <v>296</v>
      </c>
      <c r="E837" s="81">
        <f t="shared" ca="1" si="204"/>
        <v>90214</v>
      </c>
      <c r="G837" s="88">
        <f t="shared" ca="1" si="205"/>
        <v>1439640</v>
      </c>
      <c r="H837" s="78">
        <f t="shared" ca="1" si="206"/>
        <v>916416</v>
      </c>
      <c r="I837" s="78">
        <f t="shared" ca="1" si="207"/>
        <v>523224</v>
      </c>
      <c r="J837" s="78">
        <f t="shared" ca="1" si="208"/>
        <v>90214</v>
      </c>
      <c r="K837" s="78">
        <v>175000</v>
      </c>
      <c r="L837" s="78">
        <f t="shared" ca="1" si="209"/>
        <v>258010</v>
      </c>
      <c r="M837" s="78">
        <f t="shared" ca="1" si="210"/>
        <v>87723.400000000009</v>
      </c>
      <c r="N837" s="78">
        <f t="shared" ca="1" si="211"/>
        <v>170286.59999999998</v>
      </c>
      <c r="O837" s="81">
        <f t="shared" ca="1" si="212"/>
        <v>345286.6</v>
      </c>
      <c r="Q837" s="78">
        <v>-700000</v>
      </c>
      <c r="R837" s="78">
        <f t="shared" ca="1" si="213"/>
        <v>345286.6</v>
      </c>
      <c r="S837" s="78">
        <f t="shared" ca="1" si="214"/>
        <v>345286.6</v>
      </c>
      <c r="T837" s="78">
        <f t="shared" ca="1" si="214"/>
        <v>345286.6</v>
      </c>
      <c r="U837" s="78">
        <f t="shared" ca="1" si="214"/>
        <v>345286.6</v>
      </c>
      <c r="V837" s="91">
        <f t="shared" ca="1" si="215"/>
        <v>348756.02890885272</v>
      </c>
      <c r="W837" s="47">
        <f t="shared" ca="1" si="216"/>
        <v>1</v>
      </c>
    </row>
    <row r="838" spans="1:23" x14ac:dyDescent="0.25">
      <c r="A838" s="52">
        <v>817</v>
      </c>
      <c r="B838" s="57">
        <f t="shared" ca="1" si="201"/>
        <v>2895</v>
      </c>
      <c r="C838" s="78">
        <f t="shared" ca="1" si="202"/>
        <v>465</v>
      </c>
      <c r="D838" s="79">
        <f t="shared" ca="1" si="203"/>
        <v>281</v>
      </c>
      <c r="E838" s="81">
        <f t="shared" ca="1" si="204"/>
        <v>91556</v>
      </c>
      <c r="G838" s="88">
        <f t="shared" ca="1" si="205"/>
        <v>1346175</v>
      </c>
      <c r="H838" s="78">
        <f t="shared" ca="1" si="206"/>
        <v>813495</v>
      </c>
      <c r="I838" s="78">
        <f t="shared" ca="1" si="207"/>
        <v>532680</v>
      </c>
      <c r="J838" s="78">
        <f t="shared" ca="1" si="208"/>
        <v>91556</v>
      </c>
      <c r="K838" s="78">
        <v>175000</v>
      </c>
      <c r="L838" s="78">
        <f t="shared" ca="1" si="209"/>
        <v>266124</v>
      </c>
      <c r="M838" s="78">
        <f t="shared" ca="1" si="210"/>
        <v>90482.16</v>
      </c>
      <c r="N838" s="78">
        <f t="shared" ca="1" si="211"/>
        <v>175641.84</v>
      </c>
      <c r="O838" s="81">
        <f t="shared" ca="1" si="212"/>
        <v>350641.83999999997</v>
      </c>
      <c r="Q838" s="78">
        <v>-700000</v>
      </c>
      <c r="R838" s="78">
        <f t="shared" ca="1" si="213"/>
        <v>350641.83999999997</v>
      </c>
      <c r="S838" s="78">
        <f t="shared" ca="1" si="214"/>
        <v>350641.83999999997</v>
      </c>
      <c r="T838" s="78">
        <f t="shared" ca="1" si="214"/>
        <v>350641.83999999997</v>
      </c>
      <c r="U838" s="78">
        <f t="shared" ca="1" si="214"/>
        <v>350641.83999999997</v>
      </c>
      <c r="V838" s="91">
        <f t="shared" ca="1" si="215"/>
        <v>365021.76362388022</v>
      </c>
      <c r="W838" s="47">
        <f t="shared" ca="1" si="216"/>
        <v>1</v>
      </c>
    </row>
    <row r="839" spans="1:23" x14ac:dyDescent="0.25">
      <c r="A839" s="52">
        <v>818</v>
      </c>
      <c r="B839" s="57">
        <f t="shared" ca="1" si="201"/>
        <v>2378</v>
      </c>
      <c r="C839" s="78">
        <f t="shared" ca="1" si="202"/>
        <v>431</v>
      </c>
      <c r="D839" s="79">
        <f t="shared" ca="1" si="203"/>
        <v>276</v>
      </c>
      <c r="E839" s="81">
        <f t="shared" ca="1" si="204"/>
        <v>112018</v>
      </c>
      <c r="G839" s="88">
        <f t="shared" ca="1" si="205"/>
        <v>1024918</v>
      </c>
      <c r="H839" s="78">
        <f t="shared" ca="1" si="206"/>
        <v>656328</v>
      </c>
      <c r="I839" s="78">
        <f t="shared" ca="1" si="207"/>
        <v>368590</v>
      </c>
      <c r="J839" s="78">
        <f t="shared" ca="1" si="208"/>
        <v>112018</v>
      </c>
      <c r="K839" s="78">
        <v>175000</v>
      </c>
      <c r="L839" s="78">
        <f t="shared" ca="1" si="209"/>
        <v>81572</v>
      </c>
      <c r="M839" s="78">
        <f t="shared" ca="1" si="210"/>
        <v>27734.480000000003</v>
      </c>
      <c r="N839" s="78">
        <f t="shared" ca="1" si="211"/>
        <v>53837.52</v>
      </c>
      <c r="O839" s="81">
        <f t="shared" ca="1" si="212"/>
        <v>228837.52</v>
      </c>
      <c r="Q839" s="78">
        <v>-700000</v>
      </c>
      <c r="R839" s="78">
        <f t="shared" ca="1" si="213"/>
        <v>228837.52</v>
      </c>
      <c r="S839" s="78">
        <f t="shared" ca="1" si="214"/>
        <v>228837.52</v>
      </c>
      <c r="T839" s="78">
        <f t="shared" ca="1" si="214"/>
        <v>228837.52</v>
      </c>
      <c r="U839" s="78">
        <f t="shared" ca="1" si="214"/>
        <v>228837.52</v>
      </c>
      <c r="V839" s="91">
        <f t="shared" ca="1" si="215"/>
        <v>-4940.508144393214</v>
      </c>
      <c r="W839" s="47">
        <f t="shared" ca="1" si="216"/>
        <v>0</v>
      </c>
    </row>
    <row r="840" spans="1:23" x14ac:dyDescent="0.25">
      <c r="A840" s="52">
        <v>819</v>
      </c>
      <c r="B840" s="57">
        <f t="shared" ca="1" si="201"/>
        <v>2771</v>
      </c>
      <c r="C840" s="78">
        <f t="shared" ca="1" si="202"/>
        <v>419</v>
      </c>
      <c r="D840" s="79">
        <f t="shared" ca="1" si="203"/>
        <v>280</v>
      </c>
      <c r="E840" s="81">
        <f t="shared" ca="1" si="204"/>
        <v>109367</v>
      </c>
      <c r="G840" s="88">
        <f t="shared" ca="1" si="205"/>
        <v>1161049</v>
      </c>
      <c r="H840" s="78">
        <f t="shared" ca="1" si="206"/>
        <v>775880</v>
      </c>
      <c r="I840" s="78">
        <f t="shared" ca="1" si="207"/>
        <v>385169</v>
      </c>
      <c r="J840" s="78">
        <f t="shared" ca="1" si="208"/>
        <v>109367</v>
      </c>
      <c r="K840" s="78">
        <v>175000</v>
      </c>
      <c r="L840" s="78">
        <f t="shared" ca="1" si="209"/>
        <v>100802</v>
      </c>
      <c r="M840" s="78">
        <f t="shared" ca="1" si="210"/>
        <v>34272.68</v>
      </c>
      <c r="N840" s="78">
        <f t="shared" ca="1" si="211"/>
        <v>66529.320000000007</v>
      </c>
      <c r="O840" s="81">
        <f t="shared" ca="1" si="212"/>
        <v>241529.32</v>
      </c>
      <c r="Q840" s="78">
        <v>-700000</v>
      </c>
      <c r="R840" s="78">
        <f t="shared" ca="1" si="213"/>
        <v>241529.32</v>
      </c>
      <c r="S840" s="78">
        <f t="shared" ca="1" si="214"/>
        <v>241529.32</v>
      </c>
      <c r="T840" s="78">
        <f t="shared" ca="1" si="214"/>
        <v>241529.32</v>
      </c>
      <c r="U840" s="78">
        <f t="shared" ca="1" si="214"/>
        <v>241529.32</v>
      </c>
      <c r="V840" s="91">
        <f t="shared" ca="1" si="215"/>
        <v>33608.922293119947</v>
      </c>
      <c r="W840" s="47">
        <f t="shared" ca="1" si="216"/>
        <v>1</v>
      </c>
    </row>
    <row r="841" spans="1:23" x14ac:dyDescent="0.25">
      <c r="A841" s="52">
        <v>820</v>
      </c>
      <c r="B841" s="57">
        <f t="shared" ca="1" si="201"/>
        <v>2790</v>
      </c>
      <c r="C841" s="78">
        <f t="shared" ca="1" si="202"/>
        <v>412</v>
      </c>
      <c r="D841" s="79">
        <f t="shared" ca="1" si="203"/>
        <v>283</v>
      </c>
      <c r="E841" s="81">
        <f t="shared" ca="1" si="204"/>
        <v>117058</v>
      </c>
      <c r="G841" s="88">
        <f t="shared" ca="1" si="205"/>
        <v>1149480</v>
      </c>
      <c r="H841" s="78">
        <f t="shared" ca="1" si="206"/>
        <v>789570</v>
      </c>
      <c r="I841" s="78">
        <f t="shared" ca="1" si="207"/>
        <v>359910</v>
      </c>
      <c r="J841" s="78">
        <f t="shared" ca="1" si="208"/>
        <v>117058</v>
      </c>
      <c r="K841" s="78">
        <v>175000</v>
      </c>
      <c r="L841" s="78">
        <f t="shared" ca="1" si="209"/>
        <v>67852</v>
      </c>
      <c r="M841" s="78">
        <f t="shared" ca="1" si="210"/>
        <v>23069.68</v>
      </c>
      <c r="N841" s="78">
        <f t="shared" ca="1" si="211"/>
        <v>44782.32</v>
      </c>
      <c r="O841" s="81">
        <f t="shared" ca="1" si="212"/>
        <v>219782.32</v>
      </c>
      <c r="Q841" s="78">
        <v>-700000</v>
      </c>
      <c r="R841" s="78">
        <f t="shared" ca="1" si="213"/>
        <v>219782.32</v>
      </c>
      <c r="S841" s="78">
        <f t="shared" ca="1" si="214"/>
        <v>219782.32</v>
      </c>
      <c r="T841" s="78">
        <f t="shared" ca="1" si="214"/>
        <v>219782.32</v>
      </c>
      <c r="U841" s="78">
        <f t="shared" ca="1" si="214"/>
        <v>219782.32</v>
      </c>
      <c r="V841" s="91">
        <f t="shared" ca="1" si="215"/>
        <v>-32444.31394796446</v>
      </c>
      <c r="W841" s="47">
        <f t="shared" ca="1" si="216"/>
        <v>0</v>
      </c>
    </row>
    <row r="842" spans="1:23" x14ac:dyDescent="0.25">
      <c r="A842" s="52">
        <v>821</v>
      </c>
      <c r="B842" s="57">
        <f t="shared" ca="1" si="201"/>
        <v>2391</v>
      </c>
      <c r="C842" s="78">
        <f t="shared" ca="1" si="202"/>
        <v>431</v>
      </c>
      <c r="D842" s="79">
        <f t="shared" ca="1" si="203"/>
        <v>290</v>
      </c>
      <c r="E842" s="81">
        <f t="shared" ca="1" si="204"/>
        <v>93722</v>
      </c>
      <c r="G842" s="88">
        <f t="shared" ca="1" si="205"/>
        <v>1030521</v>
      </c>
      <c r="H842" s="78">
        <f t="shared" ca="1" si="206"/>
        <v>693390</v>
      </c>
      <c r="I842" s="78">
        <f t="shared" ca="1" si="207"/>
        <v>337131</v>
      </c>
      <c r="J842" s="78">
        <f t="shared" ca="1" si="208"/>
        <v>93722</v>
      </c>
      <c r="K842" s="78">
        <v>175000</v>
      </c>
      <c r="L842" s="78">
        <f t="shared" ca="1" si="209"/>
        <v>68409</v>
      </c>
      <c r="M842" s="78">
        <f t="shared" ca="1" si="210"/>
        <v>23259.06</v>
      </c>
      <c r="N842" s="78">
        <f t="shared" ca="1" si="211"/>
        <v>45149.94</v>
      </c>
      <c r="O842" s="81">
        <f t="shared" ca="1" si="212"/>
        <v>220149.94</v>
      </c>
      <c r="Q842" s="78">
        <v>-700000</v>
      </c>
      <c r="R842" s="78">
        <f t="shared" ca="1" si="213"/>
        <v>220149.94</v>
      </c>
      <c r="S842" s="78">
        <f t="shared" ca="1" si="214"/>
        <v>220149.94</v>
      </c>
      <c r="T842" s="78">
        <f t="shared" ca="1" si="214"/>
        <v>220149.94</v>
      </c>
      <c r="U842" s="78">
        <f t="shared" ca="1" si="214"/>
        <v>220149.94</v>
      </c>
      <c r="V842" s="91">
        <f t="shared" ca="1" si="215"/>
        <v>-31327.723581157741</v>
      </c>
      <c r="W842" s="47">
        <f t="shared" ca="1" si="216"/>
        <v>0</v>
      </c>
    </row>
    <row r="843" spans="1:23" x14ac:dyDescent="0.25">
      <c r="A843" s="52">
        <v>822</v>
      </c>
      <c r="B843" s="57">
        <f t="shared" ca="1" si="201"/>
        <v>2250</v>
      </c>
      <c r="C843" s="78">
        <f t="shared" ca="1" si="202"/>
        <v>462</v>
      </c>
      <c r="D843" s="79">
        <f t="shared" ca="1" si="203"/>
        <v>295</v>
      </c>
      <c r="E843" s="81">
        <f t="shared" ca="1" si="204"/>
        <v>114115</v>
      </c>
      <c r="G843" s="88">
        <f t="shared" ca="1" si="205"/>
        <v>1039500</v>
      </c>
      <c r="H843" s="78">
        <f t="shared" ca="1" si="206"/>
        <v>663750</v>
      </c>
      <c r="I843" s="78">
        <f t="shared" ca="1" si="207"/>
        <v>375750</v>
      </c>
      <c r="J843" s="78">
        <f t="shared" ca="1" si="208"/>
        <v>114115</v>
      </c>
      <c r="K843" s="78">
        <v>175000</v>
      </c>
      <c r="L843" s="78">
        <f t="shared" ca="1" si="209"/>
        <v>86635</v>
      </c>
      <c r="M843" s="78">
        <f t="shared" ca="1" si="210"/>
        <v>29455.9</v>
      </c>
      <c r="N843" s="78">
        <f t="shared" ca="1" si="211"/>
        <v>57179.1</v>
      </c>
      <c r="O843" s="81">
        <f t="shared" ca="1" si="212"/>
        <v>232179.1</v>
      </c>
      <c r="Q843" s="78">
        <v>-700000</v>
      </c>
      <c r="R843" s="78">
        <f t="shared" ca="1" si="213"/>
        <v>232179.1</v>
      </c>
      <c r="S843" s="78">
        <f t="shared" ca="1" si="214"/>
        <v>232179.1</v>
      </c>
      <c r="T843" s="78">
        <f t="shared" ca="1" si="214"/>
        <v>232179.1</v>
      </c>
      <c r="U843" s="78">
        <f t="shared" ca="1" si="214"/>
        <v>232179.1</v>
      </c>
      <c r="V843" s="91">
        <f t="shared" ca="1" si="215"/>
        <v>5209.0376853067428</v>
      </c>
      <c r="W843" s="47">
        <f t="shared" ca="1" si="216"/>
        <v>1</v>
      </c>
    </row>
    <row r="844" spans="1:23" x14ac:dyDescent="0.25">
      <c r="A844" s="52">
        <v>823</v>
      </c>
      <c r="B844" s="57">
        <f t="shared" ca="1" si="201"/>
        <v>3069</v>
      </c>
      <c r="C844" s="78">
        <f t="shared" ca="1" si="202"/>
        <v>431</v>
      </c>
      <c r="D844" s="79">
        <f t="shared" ca="1" si="203"/>
        <v>299</v>
      </c>
      <c r="E844" s="81">
        <f t="shared" ca="1" si="204"/>
        <v>100063</v>
      </c>
      <c r="G844" s="88">
        <f t="shared" ca="1" si="205"/>
        <v>1322739</v>
      </c>
      <c r="H844" s="78">
        <f t="shared" ca="1" si="206"/>
        <v>917631</v>
      </c>
      <c r="I844" s="78">
        <f t="shared" ca="1" si="207"/>
        <v>405108</v>
      </c>
      <c r="J844" s="78">
        <f t="shared" ca="1" si="208"/>
        <v>100063</v>
      </c>
      <c r="K844" s="78">
        <v>175000</v>
      </c>
      <c r="L844" s="78">
        <f t="shared" ca="1" si="209"/>
        <v>130045</v>
      </c>
      <c r="M844" s="78">
        <f t="shared" ca="1" si="210"/>
        <v>44215.3</v>
      </c>
      <c r="N844" s="78">
        <f t="shared" ca="1" si="211"/>
        <v>85829.7</v>
      </c>
      <c r="O844" s="81">
        <f t="shared" ca="1" si="212"/>
        <v>260829.7</v>
      </c>
      <c r="Q844" s="78">
        <v>-700000</v>
      </c>
      <c r="R844" s="78">
        <f t="shared" ca="1" si="213"/>
        <v>260829.7</v>
      </c>
      <c r="S844" s="78">
        <f t="shared" ca="1" si="214"/>
        <v>260829.7</v>
      </c>
      <c r="T844" s="78">
        <f t="shared" ca="1" si="214"/>
        <v>260829.7</v>
      </c>
      <c r="U844" s="78">
        <f t="shared" ca="1" si="214"/>
        <v>260829.7</v>
      </c>
      <c r="V844" s="91">
        <f t="shared" ca="1" si="215"/>
        <v>92230.91887576133</v>
      </c>
      <c r="W844" s="47">
        <f t="shared" ca="1" si="216"/>
        <v>1</v>
      </c>
    </row>
    <row r="845" spans="1:23" x14ac:dyDescent="0.25">
      <c r="A845" s="52">
        <v>824</v>
      </c>
      <c r="B845" s="57">
        <f t="shared" ca="1" si="201"/>
        <v>2230</v>
      </c>
      <c r="C845" s="78">
        <f t="shared" ca="1" si="202"/>
        <v>465</v>
      </c>
      <c r="D845" s="79">
        <f t="shared" ca="1" si="203"/>
        <v>300</v>
      </c>
      <c r="E845" s="81">
        <f t="shared" ca="1" si="204"/>
        <v>106526</v>
      </c>
      <c r="G845" s="88">
        <f t="shared" ca="1" si="205"/>
        <v>1036950</v>
      </c>
      <c r="H845" s="78">
        <f t="shared" ca="1" si="206"/>
        <v>669000</v>
      </c>
      <c r="I845" s="78">
        <f t="shared" ca="1" si="207"/>
        <v>367950</v>
      </c>
      <c r="J845" s="78">
        <f t="shared" ca="1" si="208"/>
        <v>106526</v>
      </c>
      <c r="K845" s="78">
        <v>175000</v>
      </c>
      <c r="L845" s="78">
        <f t="shared" ca="1" si="209"/>
        <v>86424</v>
      </c>
      <c r="M845" s="78">
        <f t="shared" ca="1" si="210"/>
        <v>29384.160000000003</v>
      </c>
      <c r="N845" s="78">
        <f t="shared" ca="1" si="211"/>
        <v>57039.839999999997</v>
      </c>
      <c r="O845" s="81">
        <f t="shared" ca="1" si="212"/>
        <v>232039.84</v>
      </c>
      <c r="Q845" s="78">
        <v>-700000</v>
      </c>
      <c r="R845" s="78">
        <f t="shared" ca="1" si="213"/>
        <v>232039.84</v>
      </c>
      <c r="S845" s="78">
        <f t="shared" ca="1" si="214"/>
        <v>232039.84</v>
      </c>
      <c r="T845" s="78">
        <f t="shared" ca="1" si="214"/>
        <v>232039.84</v>
      </c>
      <c r="U845" s="78">
        <f t="shared" ca="1" si="214"/>
        <v>232039.84</v>
      </c>
      <c r="V845" s="91">
        <f t="shared" ca="1" si="215"/>
        <v>4786.0564152954612</v>
      </c>
      <c r="W845" s="47">
        <f t="shared" ca="1" si="216"/>
        <v>1</v>
      </c>
    </row>
    <row r="846" spans="1:23" x14ac:dyDescent="0.25">
      <c r="A846" s="52">
        <v>825</v>
      </c>
      <c r="B846" s="57">
        <f t="shared" ca="1" si="201"/>
        <v>2861</v>
      </c>
      <c r="C846" s="78">
        <f t="shared" ca="1" si="202"/>
        <v>440</v>
      </c>
      <c r="D846" s="79">
        <f t="shared" ca="1" si="203"/>
        <v>277</v>
      </c>
      <c r="E846" s="81">
        <f t="shared" ca="1" si="204"/>
        <v>98839</v>
      </c>
      <c r="G846" s="88">
        <f t="shared" ca="1" si="205"/>
        <v>1258840</v>
      </c>
      <c r="H846" s="78">
        <f t="shared" ca="1" si="206"/>
        <v>792497</v>
      </c>
      <c r="I846" s="78">
        <f t="shared" ca="1" si="207"/>
        <v>466343</v>
      </c>
      <c r="J846" s="78">
        <f t="shared" ca="1" si="208"/>
        <v>98839</v>
      </c>
      <c r="K846" s="78">
        <v>175000</v>
      </c>
      <c r="L846" s="78">
        <f t="shared" ca="1" si="209"/>
        <v>192504</v>
      </c>
      <c r="M846" s="78">
        <f t="shared" ca="1" si="210"/>
        <v>65451.360000000008</v>
      </c>
      <c r="N846" s="78">
        <f t="shared" ca="1" si="211"/>
        <v>127052.63999999998</v>
      </c>
      <c r="O846" s="81">
        <f t="shared" ca="1" si="212"/>
        <v>302052.64</v>
      </c>
      <c r="Q846" s="78">
        <v>-700000</v>
      </c>
      <c r="R846" s="78">
        <f t="shared" ca="1" si="213"/>
        <v>302052.64</v>
      </c>
      <c r="S846" s="78">
        <f t="shared" ca="1" si="214"/>
        <v>302052.64</v>
      </c>
      <c r="T846" s="78">
        <f t="shared" ca="1" si="214"/>
        <v>302052.64</v>
      </c>
      <c r="U846" s="78">
        <f t="shared" ca="1" si="214"/>
        <v>302052.64</v>
      </c>
      <c r="V846" s="91">
        <f t="shared" ca="1" si="215"/>
        <v>217439.38875078072</v>
      </c>
      <c r="W846" s="47">
        <f t="shared" ca="1" si="216"/>
        <v>1</v>
      </c>
    </row>
    <row r="847" spans="1:23" x14ac:dyDescent="0.25">
      <c r="A847" s="52">
        <v>826</v>
      </c>
      <c r="B847" s="57">
        <f t="shared" ca="1" si="201"/>
        <v>3008</v>
      </c>
      <c r="C847" s="78">
        <f t="shared" ca="1" si="202"/>
        <v>453</v>
      </c>
      <c r="D847" s="79">
        <f t="shared" ca="1" si="203"/>
        <v>291</v>
      </c>
      <c r="E847" s="81">
        <f t="shared" ca="1" si="204"/>
        <v>113573</v>
      </c>
      <c r="G847" s="88">
        <f t="shared" ca="1" si="205"/>
        <v>1362624</v>
      </c>
      <c r="H847" s="78">
        <f t="shared" ca="1" si="206"/>
        <v>875328</v>
      </c>
      <c r="I847" s="78">
        <f t="shared" ca="1" si="207"/>
        <v>487296</v>
      </c>
      <c r="J847" s="78">
        <f t="shared" ca="1" si="208"/>
        <v>113573</v>
      </c>
      <c r="K847" s="78">
        <v>175000</v>
      </c>
      <c r="L847" s="78">
        <f t="shared" ca="1" si="209"/>
        <v>198723</v>
      </c>
      <c r="M847" s="78">
        <f t="shared" ca="1" si="210"/>
        <v>67565.820000000007</v>
      </c>
      <c r="N847" s="78">
        <f t="shared" ca="1" si="211"/>
        <v>131157.18</v>
      </c>
      <c r="O847" s="81">
        <f t="shared" ca="1" si="212"/>
        <v>306157.18</v>
      </c>
      <c r="Q847" s="78">
        <v>-700000</v>
      </c>
      <c r="R847" s="78">
        <f t="shared" ca="1" si="213"/>
        <v>306157.18</v>
      </c>
      <c r="S847" s="78">
        <f t="shared" ca="1" si="214"/>
        <v>306157.18</v>
      </c>
      <c r="T847" s="78">
        <f t="shared" ca="1" si="214"/>
        <v>306157.18</v>
      </c>
      <c r="U847" s="78">
        <f t="shared" ca="1" si="214"/>
        <v>306157.18</v>
      </c>
      <c r="V847" s="91">
        <f t="shared" ca="1" si="215"/>
        <v>229906.31063798268</v>
      </c>
      <c r="W847" s="47">
        <f t="shared" ca="1" si="216"/>
        <v>1</v>
      </c>
    </row>
    <row r="848" spans="1:23" x14ac:dyDescent="0.25">
      <c r="A848" s="52">
        <v>827</v>
      </c>
      <c r="B848" s="57">
        <f t="shared" ca="1" si="201"/>
        <v>2753</v>
      </c>
      <c r="C848" s="78">
        <f t="shared" ca="1" si="202"/>
        <v>435</v>
      </c>
      <c r="D848" s="79">
        <f t="shared" ca="1" si="203"/>
        <v>300</v>
      </c>
      <c r="E848" s="81">
        <f t="shared" ca="1" si="204"/>
        <v>91719</v>
      </c>
      <c r="G848" s="88">
        <f t="shared" ca="1" si="205"/>
        <v>1197555</v>
      </c>
      <c r="H848" s="78">
        <f t="shared" ca="1" si="206"/>
        <v>825900</v>
      </c>
      <c r="I848" s="78">
        <f t="shared" ca="1" si="207"/>
        <v>371655</v>
      </c>
      <c r="J848" s="78">
        <f t="shared" ca="1" si="208"/>
        <v>91719</v>
      </c>
      <c r="K848" s="78">
        <v>175000</v>
      </c>
      <c r="L848" s="78">
        <f t="shared" ca="1" si="209"/>
        <v>104936</v>
      </c>
      <c r="M848" s="78">
        <f t="shared" ca="1" si="210"/>
        <v>35678.240000000005</v>
      </c>
      <c r="N848" s="78">
        <f t="shared" ca="1" si="211"/>
        <v>69257.759999999995</v>
      </c>
      <c r="O848" s="81">
        <f t="shared" ca="1" si="212"/>
        <v>244257.76</v>
      </c>
      <c r="Q848" s="78">
        <v>-700000</v>
      </c>
      <c r="R848" s="78">
        <f t="shared" ca="1" si="213"/>
        <v>244257.76</v>
      </c>
      <c r="S848" s="78">
        <f t="shared" ca="1" si="214"/>
        <v>244257.76</v>
      </c>
      <c r="T848" s="78">
        <f t="shared" ca="1" si="214"/>
        <v>244257.76</v>
      </c>
      <c r="U848" s="78">
        <f t="shared" ca="1" si="214"/>
        <v>244257.76</v>
      </c>
      <c r="V848" s="91">
        <f t="shared" ca="1" si="215"/>
        <v>41896.147744429181</v>
      </c>
      <c r="W848" s="47">
        <f t="shared" ca="1" si="216"/>
        <v>1</v>
      </c>
    </row>
    <row r="849" spans="1:23" x14ac:dyDescent="0.25">
      <c r="A849" s="52">
        <v>828</v>
      </c>
      <c r="B849" s="57">
        <f t="shared" ca="1" si="201"/>
        <v>3081</v>
      </c>
      <c r="C849" s="78">
        <f t="shared" ca="1" si="202"/>
        <v>422</v>
      </c>
      <c r="D849" s="79">
        <f t="shared" ca="1" si="203"/>
        <v>281</v>
      </c>
      <c r="E849" s="81">
        <f t="shared" ca="1" si="204"/>
        <v>99713</v>
      </c>
      <c r="G849" s="88">
        <f t="shared" ca="1" si="205"/>
        <v>1300182</v>
      </c>
      <c r="H849" s="78">
        <f t="shared" ca="1" si="206"/>
        <v>865761</v>
      </c>
      <c r="I849" s="78">
        <f t="shared" ca="1" si="207"/>
        <v>434421</v>
      </c>
      <c r="J849" s="78">
        <f t="shared" ca="1" si="208"/>
        <v>99713</v>
      </c>
      <c r="K849" s="78">
        <v>175000</v>
      </c>
      <c r="L849" s="78">
        <f t="shared" ca="1" si="209"/>
        <v>159708</v>
      </c>
      <c r="M849" s="78">
        <f t="shared" ca="1" si="210"/>
        <v>54300.72</v>
      </c>
      <c r="N849" s="78">
        <f t="shared" ca="1" si="211"/>
        <v>105407.28</v>
      </c>
      <c r="O849" s="81">
        <f t="shared" ca="1" si="212"/>
        <v>280407.28000000003</v>
      </c>
      <c r="Q849" s="78">
        <v>-700000</v>
      </c>
      <c r="R849" s="78">
        <f t="shared" ca="1" si="213"/>
        <v>280407.28000000003</v>
      </c>
      <c r="S849" s="78">
        <f t="shared" ca="1" si="214"/>
        <v>280407.28000000003</v>
      </c>
      <c r="T849" s="78">
        <f t="shared" ca="1" si="214"/>
        <v>280407.28000000003</v>
      </c>
      <c r="U849" s="78">
        <f t="shared" ca="1" si="214"/>
        <v>280407.28000000003</v>
      </c>
      <c r="V849" s="91">
        <f t="shared" ca="1" si="215"/>
        <v>151694.86869728751</v>
      </c>
      <c r="W849" s="47">
        <f t="shared" ca="1" si="216"/>
        <v>1</v>
      </c>
    </row>
    <row r="850" spans="1:23" x14ac:dyDescent="0.25">
      <c r="A850" s="52">
        <v>829</v>
      </c>
      <c r="B850" s="57">
        <f t="shared" ca="1" si="201"/>
        <v>2285</v>
      </c>
      <c r="C850" s="78">
        <f t="shared" ca="1" si="202"/>
        <v>455</v>
      </c>
      <c r="D850" s="79">
        <f t="shared" ca="1" si="203"/>
        <v>293</v>
      </c>
      <c r="E850" s="81">
        <f t="shared" ca="1" si="204"/>
        <v>109096</v>
      </c>
      <c r="G850" s="88">
        <f t="shared" ca="1" si="205"/>
        <v>1039675</v>
      </c>
      <c r="H850" s="78">
        <f t="shared" ca="1" si="206"/>
        <v>669505</v>
      </c>
      <c r="I850" s="78">
        <f t="shared" ca="1" si="207"/>
        <v>370170</v>
      </c>
      <c r="J850" s="78">
        <f t="shared" ca="1" si="208"/>
        <v>109096</v>
      </c>
      <c r="K850" s="78">
        <v>175000</v>
      </c>
      <c r="L850" s="78">
        <f t="shared" ca="1" si="209"/>
        <v>86074</v>
      </c>
      <c r="M850" s="78">
        <f t="shared" ca="1" si="210"/>
        <v>29265.160000000003</v>
      </c>
      <c r="N850" s="78">
        <f t="shared" ca="1" si="211"/>
        <v>56808.84</v>
      </c>
      <c r="O850" s="81">
        <f t="shared" ca="1" si="212"/>
        <v>231808.84</v>
      </c>
      <c r="Q850" s="78">
        <v>-700000</v>
      </c>
      <c r="R850" s="78">
        <f t="shared" ca="1" si="213"/>
        <v>231808.84</v>
      </c>
      <c r="S850" s="78">
        <f t="shared" ca="1" si="214"/>
        <v>231808.84</v>
      </c>
      <c r="T850" s="78">
        <f t="shared" ca="1" si="214"/>
        <v>231808.84</v>
      </c>
      <c r="U850" s="78">
        <f t="shared" ca="1" si="214"/>
        <v>231808.84</v>
      </c>
      <c r="V850" s="91">
        <f t="shared" ca="1" si="215"/>
        <v>4084.4287162248511</v>
      </c>
      <c r="W850" s="47">
        <f t="shared" ca="1" si="216"/>
        <v>1</v>
      </c>
    </row>
    <row r="851" spans="1:23" x14ac:dyDescent="0.25">
      <c r="A851" s="52">
        <v>830</v>
      </c>
      <c r="B851" s="57">
        <f t="shared" ca="1" si="201"/>
        <v>2589</v>
      </c>
      <c r="C851" s="78">
        <f t="shared" ca="1" si="202"/>
        <v>428</v>
      </c>
      <c r="D851" s="79">
        <f t="shared" ca="1" si="203"/>
        <v>299</v>
      </c>
      <c r="E851" s="81">
        <f t="shared" ca="1" si="204"/>
        <v>107545</v>
      </c>
      <c r="G851" s="88">
        <f t="shared" ca="1" si="205"/>
        <v>1108092</v>
      </c>
      <c r="H851" s="78">
        <f t="shared" ca="1" si="206"/>
        <v>774111</v>
      </c>
      <c r="I851" s="78">
        <f t="shared" ca="1" si="207"/>
        <v>333981</v>
      </c>
      <c r="J851" s="78">
        <f t="shared" ca="1" si="208"/>
        <v>107545</v>
      </c>
      <c r="K851" s="78">
        <v>175000</v>
      </c>
      <c r="L851" s="78">
        <f t="shared" ca="1" si="209"/>
        <v>51436</v>
      </c>
      <c r="M851" s="78">
        <f t="shared" ca="1" si="210"/>
        <v>17488.240000000002</v>
      </c>
      <c r="N851" s="78">
        <f t="shared" ca="1" si="211"/>
        <v>33947.759999999995</v>
      </c>
      <c r="O851" s="81">
        <f t="shared" ca="1" si="212"/>
        <v>208947.76</v>
      </c>
      <c r="Q851" s="78">
        <v>-700000</v>
      </c>
      <c r="R851" s="78">
        <f t="shared" ca="1" si="213"/>
        <v>208947.76</v>
      </c>
      <c r="S851" s="78">
        <f t="shared" ca="1" si="214"/>
        <v>208947.76</v>
      </c>
      <c r="T851" s="78">
        <f t="shared" ca="1" si="214"/>
        <v>208947.76</v>
      </c>
      <c r="U851" s="78">
        <f t="shared" ca="1" si="214"/>
        <v>208947.76</v>
      </c>
      <c r="V851" s="91">
        <f t="shared" ca="1" si="215"/>
        <v>-65352.65768494911</v>
      </c>
      <c r="W851" s="47">
        <f t="shared" ca="1" si="216"/>
        <v>0</v>
      </c>
    </row>
    <row r="852" spans="1:23" x14ac:dyDescent="0.25">
      <c r="A852" s="52">
        <v>831</v>
      </c>
      <c r="B852" s="57">
        <f t="shared" ca="1" si="201"/>
        <v>2470</v>
      </c>
      <c r="C852" s="78">
        <f t="shared" ca="1" si="202"/>
        <v>419</v>
      </c>
      <c r="D852" s="79">
        <f t="shared" ca="1" si="203"/>
        <v>300</v>
      </c>
      <c r="E852" s="81">
        <f t="shared" ca="1" si="204"/>
        <v>96565</v>
      </c>
      <c r="G852" s="88">
        <f t="shared" ca="1" si="205"/>
        <v>1034930</v>
      </c>
      <c r="H852" s="78">
        <f t="shared" ca="1" si="206"/>
        <v>741000</v>
      </c>
      <c r="I852" s="78">
        <f t="shared" ca="1" si="207"/>
        <v>293930</v>
      </c>
      <c r="J852" s="78">
        <f t="shared" ca="1" si="208"/>
        <v>96565</v>
      </c>
      <c r="K852" s="78">
        <v>175000</v>
      </c>
      <c r="L852" s="78">
        <f t="shared" ca="1" si="209"/>
        <v>22365</v>
      </c>
      <c r="M852" s="78">
        <f t="shared" ca="1" si="210"/>
        <v>7604.1</v>
      </c>
      <c r="N852" s="78">
        <f t="shared" ca="1" si="211"/>
        <v>14760.9</v>
      </c>
      <c r="O852" s="81">
        <f t="shared" ca="1" si="212"/>
        <v>189760.9</v>
      </c>
      <c r="Q852" s="78">
        <v>-700000</v>
      </c>
      <c r="R852" s="78">
        <f t="shared" ca="1" si="213"/>
        <v>189760.9</v>
      </c>
      <c r="S852" s="78">
        <f t="shared" ca="1" si="214"/>
        <v>189760.9</v>
      </c>
      <c r="T852" s="78">
        <f t="shared" ca="1" si="214"/>
        <v>189760.9</v>
      </c>
      <c r="U852" s="78">
        <f t="shared" ca="1" si="214"/>
        <v>189760.9</v>
      </c>
      <c r="V852" s="91">
        <f t="shared" ca="1" si="215"/>
        <v>-123629.85436976142</v>
      </c>
      <c r="W852" s="47">
        <f t="shared" ca="1" si="216"/>
        <v>0</v>
      </c>
    </row>
    <row r="853" spans="1:23" x14ac:dyDescent="0.25">
      <c r="A853" s="52">
        <v>832</v>
      </c>
      <c r="B853" s="57">
        <f t="shared" ca="1" si="201"/>
        <v>2574</v>
      </c>
      <c r="C853" s="78">
        <f t="shared" ca="1" si="202"/>
        <v>420</v>
      </c>
      <c r="D853" s="79">
        <f t="shared" ca="1" si="203"/>
        <v>290</v>
      </c>
      <c r="E853" s="81">
        <f t="shared" ca="1" si="204"/>
        <v>110275</v>
      </c>
      <c r="G853" s="88">
        <f t="shared" ca="1" si="205"/>
        <v>1081080</v>
      </c>
      <c r="H853" s="78">
        <f t="shared" ca="1" si="206"/>
        <v>746460</v>
      </c>
      <c r="I853" s="78">
        <f t="shared" ca="1" si="207"/>
        <v>334620</v>
      </c>
      <c r="J853" s="78">
        <f t="shared" ca="1" si="208"/>
        <v>110275</v>
      </c>
      <c r="K853" s="78">
        <v>175000</v>
      </c>
      <c r="L853" s="78">
        <f t="shared" ca="1" si="209"/>
        <v>49345</v>
      </c>
      <c r="M853" s="78">
        <f t="shared" ca="1" si="210"/>
        <v>16777.300000000003</v>
      </c>
      <c r="N853" s="78">
        <f t="shared" ca="1" si="211"/>
        <v>32567.699999999997</v>
      </c>
      <c r="O853" s="81">
        <f t="shared" ca="1" si="212"/>
        <v>207567.7</v>
      </c>
      <c r="Q853" s="78">
        <v>-700000</v>
      </c>
      <c r="R853" s="78">
        <f t="shared" ca="1" si="213"/>
        <v>207567.7</v>
      </c>
      <c r="S853" s="78">
        <f t="shared" ca="1" si="214"/>
        <v>207567.7</v>
      </c>
      <c r="T853" s="78">
        <f t="shared" ca="1" si="214"/>
        <v>207567.7</v>
      </c>
      <c r="U853" s="78">
        <f t="shared" ca="1" si="214"/>
        <v>207567.7</v>
      </c>
      <c r="V853" s="91">
        <f t="shared" ca="1" si="215"/>
        <v>-69544.382024254184</v>
      </c>
      <c r="W853" s="47">
        <f t="shared" ca="1" si="216"/>
        <v>0</v>
      </c>
    </row>
    <row r="854" spans="1:23" x14ac:dyDescent="0.25">
      <c r="A854" s="52">
        <v>833</v>
      </c>
      <c r="B854" s="57">
        <f t="shared" ca="1" si="201"/>
        <v>3114</v>
      </c>
      <c r="C854" s="78">
        <f t="shared" ca="1" si="202"/>
        <v>436</v>
      </c>
      <c r="D854" s="79">
        <f t="shared" ca="1" si="203"/>
        <v>299</v>
      </c>
      <c r="E854" s="81">
        <f t="shared" ca="1" si="204"/>
        <v>105925</v>
      </c>
      <c r="G854" s="88">
        <f t="shared" ca="1" si="205"/>
        <v>1357704</v>
      </c>
      <c r="H854" s="78">
        <f t="shared" ca="1" si="206"/>
        <v>931086</v>
      </c>
      <c r="I854" s="78">
        <f t="shared" ca="1" si="207"/>
        <v>426618</v>
      </c>
      <c r="J854" s="78">
        <f t="shared" ca="1" si="208"/>
        <v>105925</v>
      </c>
      <c r="K854" s="78">
        <v>175000</v>
      </c>
      <c r="L854" s="78">
        <f t="shared" ca="1" si="209"/>
        <v>145693</v>
      </c>
      <c r="M854" s="78">
        <f t="shared" ca="1" si="210"/>
        <v>49535.62</v>
      </c>
      <c r="N854" s="78">
        <f t="shared" ca="1" si="211"/>
        <v>96157.38</v>
      </c>
      <c r="O854" s="81">
        <f t="shared" ca="1" si="212"/>
        <v>271157.38</v>
      </c>
      <c r="Q854" s="78">
        <v>-700000</v>
      </c>
      <c r="R854" s="78">
        <f t="shared" ca="1" si="213"/>
        <v>271157.38</v>
      </c>
      <c r="S854" s="78">
        <f t="shared" ca="1" si="214"/>
        <v>271157.38</v>
      </c>
      <c r="T854" s="78">
        <f t="shared" ca="1" si="214"/>
        <v>271157.38</v>
      </c>
      <c r="U854" s="78">
        <f t="shared" ca="1" si="214"/>
        <v>271157.38</v>
      </c>
      <c r="V854" s="91">
        <f t="shared" ca="1" si="215"/>
        <v>123599.69097592775</v>
      </c>
      <c r="W854" s="47">
        <f t="shared" ca="1" si="216"/>
        <v>1</v>
      </c>
    </row>
    <row r="855" spans="1:23" x14ac:dyDescent="0.25">
      <c r="A855" s="52">
        <v>834</v>
      </c>
      <c r="B855" s="57">
        <f t="shared" ref="B855:B918" ca="1" si="217">RANDBETWEEN(2200,3200)</f>
        <v>2531</v>
      </c>
      <c r="C855" s="78">
        <f t="shared" ref="C855:C918" ca="1" si="218">RANDBETWEEN(410,470)</f>
        <v>436</v>
      </c>
      <c r="D855" s="79">
        <f t="shared" ref="D855:D918" ca="1" si="219">RANDBETWEEN(270,300)</f>
        <v>282</v>
      </c>
      <c r="E855" s="81">
        <f t="shared" ref="E855:E918" ca="1" si="220">RANDBETWEEN(90000,120000)</f>
        <v>107618</v>
      </c>
      <c r="G855" s="88">
        <f t="shared" ref="G855:G918" ca="1" si="221">B855*C855</f>
        <v>1103516</v>
      </c>
      <c r="H855" s="78">
        <f t="shared" ref="H855:H918" ca="1" si="222">B855*D855</f>
        <v>713742</v>
      </c>
      <c r="I855" s="78">
        <f t="shared" ref="I855:I918" ca="1" si="223">G855-H855</f>
        <v>389774</v>
      </c>
      <c r="J855" s="78">
        <f t="shared" ref="J855:J918" ca="1" si="224">E855</f>
        <v>107618</v>
      </c>
      <c r="K855" s="78">
        <v>175000</v>
      </c>
      <c r="L855" s="78">
        <f t="shared" ref="L855:L918" ca="1" si="225">I855-J855-K855</f>
        <v>107156</v>
      </c>
      <c r="M855" s="78">
        <f t="shared" ref="M855:M918" ca="1" si="226">L855*0.34</f>
        <v>36433.040000000001</v>
      </c>
      <c r="N855" s="78">
        <f t="shared" ref="N855:N918" ca="1" si="227">L855-M855</f>
        <v>70722.959999999992</v>
      </c>
      <c r="O855" s="81">
        <f t="shared" ref="O855:O918" ca="1" si="228">N855+K855</f>
        <v>245722.96</v>
      </c>
      <c r="Q855" s="78">
        <v>-700000</v>
      </c>
      <c r="R855" s="78">
        <f t="shared" ref="R855:R918" ca="1" si="229">O855</f>
        <v>245722.96</v>
      </c>
      <c r="S855" s="78">
        <f t="shared" ref="S855:U918" ca="1" si="230">R855</f>
        <v>245722.96</v>
      </c>
      <c r="T855" s="78">
        <f t="shared" ca="1" si="230"/>
        <v>245722.96</v>
      </c>
      <c r="U855" s="78">
        <f t="shared" ca="1" si="230"/>
        <v>245722.96</v>
      </c>
      <c r="V855" s="91">
        <f t="shared" ref="V855:V918" ca="1" si="231">Q855+NPV(0.12,R855:U855)</f>
        <v>46346.472007106291</v>
      </c>
      <c r="W855" s="47">
        <f t="shared" ref="W855:W918" ca="1" si="232">IF(V855&gt;=0,1,0)</f>
        <v>1</v>
      </c>
    </row>
    <row r="856" spans="1:23" x14ac:dyDescent="0.25">
      <c r="A856" s="52">
        <v>835</v>
      </c>
      <c r="B856" s="57">
        <f t="shared" ca="1" si="217"/>
        <v>3057</v>
      </c>
      <c r="C856" s="78">
        <f t="shared" ca="1" si="218"/>
        <v>466</v>
      </c>
      <c r="D856" s="79">
        <f t="shared" ca="1" si="219"/>
        <v>283</v>
      </c>
      <c r="E856" s="81">
        <f t="shared" ca="1" si="220"/>
        <v>110498</v>
      </c>
      <c r="G856" s="88">
        <f t="shared" ca="1" si="221"/>
        <v>1424562</v>
      </c>
      <c r="H856" s="78">
        <f t="shared" ca="1" si="222"/>
        <v>865131</v>
      </c>
      <c r="I856" s="78">
        <f t="shared" ca="1" si="223"/>
        <v>559431</v>
      </c>
      <c r="J856" s="78">
        <f t="shared" ca="1" si="224"/>
        <v>110498</v>
      </c>
      <c r="K856" s="78">
        <v>175000</v>
      </c>
      <c r="L856" s="78">
        <f t="shared" ca="1" si="225"/>
        <v>273933</v>
      </c>
      <c r="M856" s="78">
        <f t="shared" ca="1" si="226"/>
        <v>93137.22</v>
      </c>
      <c r="N856" s="78">
        <f t="shared" ca="1" si="227"/>
        <v>180795.78</v>
      </c>
      <c r="O856" s="81">
        <f t="shared" ca="1" si="228"/>
        <v>355795.78</v>
      </c>
      <c r="Q856" s="78">
        <v>-700000</v>
      </c>
      <c r="R856" s="78">
        <f t="shared" ca="1" si="229"/>
        <v>355795.78</v>
      </c>
      <c r="S856" s="78">
        <f t="shared" ca="1" si="230"/>
        <v>355795.78</v>
      </c>
      <c r="T856" s="78">
        <f t="shared" ca="1" si="230"/>
        <v>355795.78</v>
      </c>
      <c r="U856" s="78">
        <f t="shared" ca="1" si="230"/>
        <v>355795.78</v>
      </c>
      <c r="V856" s="91">
        <f t="shared" ca="1" si="231"/>
        <v>380676.07991543226</v>
      </c>
      <c r="W856" s="47">
        <f t="shared" ca="1" si="232"/>
        <v>1</v>
      </c>
    </row>
    <row r="857" spans="1:23" x14ac:dyDescent="0.25">
      <c r="A857" s="52">
        <v>836</v>
      </c>
      <c r="B857" s="57">
        <f t="shared" ca="1" si="217"/>
        <v>2550</v>
      </c>
      <c r="C857" s="78">
        <f t="shared" ca="1" si="218"/>
        <v>415</v>
      </c>
      <c r="D857" s="79">
        <f t="shared" ca="1" si="219"/>
        <v>299</v>
      </c>
      <c r="E857" s="81">
        <f t="shared" ca="1" si="220"/>
        <v>105304</v>
      </c>
      <c r="G857" s="88">
        <f t="shared" ca="1" si="221"/>
        <v>1058250</v>
      </c>
      <c r="H857" s="78">
        <f t="shared" ca="1" si="222"/>
        <v>762450</v>
      </c>
      <c r="I857" s="78">
        <f t="shared" ca="1" si="223"/>
        <v>295800</v>
      </c>
      <c r="J857" s="78">
        <f t="shared" ca="1" si="224"/>
        <v>105304</v>
      </c>
      <c r="K857" s="78">
        <v>175000</v>
      </c>
      <c r="L857" s="78">
        <f t="shared" ca="1" si="225"/>
        <v>15496</v>
      </c>
      <c r="M857" s="78">
        <f t="shared" ca="1" si="226"/>
        <v>5268.64</v>
      </c>
      <c r="N857" s="78">
        <f t="shared" ca="1" si="227"/>
        <v>10227.36</v>
      </c>
      <c r="O857" s="81">
        <f t="shared" ca="1" si="228"/>
        <v>185227.36</v>
      </c>
      <c r="Q857" s="78">
        <v>-700000</v>
      </c>
      <c r="R857" s="78">
        <f t="shared" ca="1" si="229"/>
        <v>185227.36</v>
      </c>
      <c r="S857" s="78">
        <f t="shared" ca="1" si="230"/>
        <v>185227.36</v>
      </c>
      <c r="T857" s="78">
        <f t="shared" ca="1" si="230"/>
        <v>185227.36</v>
      </c>
      <c r="U857" s="78">
        <f t="shared" ca="1" si="230"/>
        <v>185227.36</v>
      </c>
      <c r="V857" s="91">
        <f t="shared" ca="1" si="231"/>
        <v>-137399.79912666616</v>
      </c>
      <c r="W857" s="47">
        <f t="shared" ca="1" si="232"/>
        <v>0</v>
      </c>
    </row>
    <row r="858" spans="1:23" x14ac:dyDescent="0.25">
      <c r="A858" s="52">
        <v>837</v>
      </c>
      <c r="B858" s="57">
        <f t="shared" ca="1" si="217"/>
        <v>2403</v>
      </c>
      <c r="C858" s="78">
        <f t="shared" ca="1" si="218"/>
        <v>419</v>
      </c>
      <c r="D858" s="79">
        <f t="shared" ca="1" si="219"/>
        <v>274</v>
      </c>
      <c r="E858" s="81">
        <f t="shared" ca="1" si="220"/>
        <v>107690</v>
      </c>
      <c r="G858" s="88">
        <f t="shared" ca="1" si="221"/>
        <v>1006857</v>
      </c>
      <c r="H858" s="78">
        <f t="shared" ca="1" si="222"/>
        <v>658422</v>
      </c>
      <c r="I858" s="78">
        <f t="shared" ca="1" si="223"/>
        <v>348435</v>
      </c>
      <c r="J858" s="78">
        <f t="shared" ca="1" si="224"/>
        <v>107690</v>
      </c>
      <c r="K858" s="78">
        <v>175000</v>
      </c>
      <c r="L858" s="78">
        <f t="shared" ca="1" si="225"/>
        <v>65745</v>
      </c>
      <c r="M858" s="78">
        <f t="shared" ca="1" si="226"/>
        <v>22353.300000000003</v>
      </c>
      <c r="N858" s="78">
        <f t="shared" ca="1" si="227"/>
        <v>43391.7</v>
      </c>
      <c r="O858" s="81">
        <f t="shared" ca="1" si="228"/>
        <v>218391.7</v>
      </c>
      <c r="Q858" s="78">
        <v>-700000</v>
      </c>
      <c r="R858" s="78">
        <f t="shared" ca="1" si="229"/>
        <v>218391.7</v>
      </c>
      <c r="S858" s="78">
        <f t="shared" ca="1" si="230"/>
        <v>218391.7</v>
      </c>
      <c r="T858" s="78">
        <f t="shared" ca="1" si="230"/>
        <v>218391.7</v>
      </c>
      <c r="U858" s="78">
        <f t="shared" ca="1" si="230"/>
        <v>218391.7</v>
      </c>
      <c r="V858" s="91">
        <f t="shared" ca="1" si="231"/>
        <v>-36668.11269637011</v>
      </c>
      <c r="W858" s="47">
        <f t="shared" ca="1" si="232"/>
        <v>0</v>
      </c>
    </row>
    <row r="859" spans="1:23" x14ac:dyDescent="0.25">
      <c r="A859" s="52">
        <v>838</v>
      </c>
      <c r="B859" s="57">
        <f t="shared" ca="1" si="217"/>
        <v>2397</v>
      </c>
      <c r="C859" s="78">
        <f t="shared" ca="1" si="218"/>
        <v>433</v>
      </c>
      <c r="D859" s="79">
        <f t="shared" ca="1" si="219"/>
        <v>289</v>
      </c>
      <c r="E859" s="81">
        <f t="shared" ca="1" si="220"/>
        <v>107335</v>
      </c>
      <c r="G859" s="88">
        <f t="shared" ca="1" si="221"/>
        <v>1037901</v>
      </c>
      <c r="H859" s="78">
        <f t="shared" ca="1" si="222"/>
        <v>692733</v>
      </c>
      <c r="I859" s="78">
        <f t="shared" ca="1" si="223"/>
        <v>345168</v>
      </c>
      <c r="J859" s="78">
        <f t="shared" ca="1" si="224"/>
        <v>107335</v>
      </c>
      <c r="K859" s="78">
        <v>175000</v>
      </c>
      <c r="L859" s="78">
        <f t="shared" ca="1" si="225"/>
        <v>62833</v>
      </c>
      <c r="M859" s="78">
        <f t="shared" ca="1" si="226"/>
        <v>21363.22</v>
      </c>
      <c r="N859" s="78">
        <f t="shared" ca="1" si="227"/>
        <v>41469.78</v>
      </c>
      <c r="O859" s="81">
        <f t="shared" ca="1" si="228"/>
        <v>216469.78</v>
      </c>
      <c r="Q859" s="78">
        <v>-700000</v>
      </c>
      <c r="R859" s="78">
        <f t="shared" ca="1" si="229"/>
        <v>216469.78</v>
      </c>
      <c r="S859" s="78">
        <f t="shared" ca="1" si="230"/>
        <v>216469.78</v>
      </c>
      <c r="T859" s="78">
        <f t="shared" ca="1" si="230"/>
        <v>216469.78</v>
      </c>
      <c r="U859" s="78">
        <f t="shared" ca="1" si="230"/>
        <v>216469.78</v>
      </c>
      <c r="V859" s="91">
        <f t="shared" ca="1" si="231"/>
        <v>-42505.655152638326</v>
      </c>
      <c r="W859" s="47">
        <f t="shared" ca="1" si="232"/>
        <v>0</v>
      </c>
    </row>
    <row r="860" spans="1:23" x14ac:dyDescent="0.25">
      <c r="A860" s="52">
        <v>839</v>
      </c>
      <c r="B860" s="57">
        <f t="shared" ca="1" si="217"/>
        <v>2607</v>
      </c>
      <c r="C860" s="78">
        <f t="shared" ca="1" si="218"/>
        <v>452</v>
      </c>
      <c r="D860" s="79">
        <f t="shared" ca="1" si="219"/>
        <v>285</v>
      </c>
      <c r="E860" s="81">
        <f t="shared" ca="1" si="220"/>
        <v>96020</v>
      </c>
      <c r="G860" s="88">
        <f t="shared" ca="1" si="221"/>
        <v>1178364</v>
      </c>
      <c r="H860" s="78">
        <f t="shared" ca="1" si="222"/>
        <v>742995</v>
      </c>
      <c r="I860" s="78">
        <f t="shared" ca="1" si="223"/>
        <v>435369</v>
      </c>
      <c r="J860" s="78">
        <f t="shared" ca="1" si="224"/>
        <v>96020</v>
      </c>
      <c r="K860" s="78">
        <v>175000</v>
      </c>
      <c r="L860" s="78">
        <f t="shared" ca="1" si="225"/>
        <v>164349</v>
      </c>
      <c r="M860" s="78">
        <f t="shared" ca="1" si="226"/>
        <v>55878.66</v>
      </c>
      <c r="N860" s="78">
        <f t="shared" ca="1" si="227"/>
        <v>108470.34</v>
      </c>
      <c r="O860" s="81">
        <f t="shared" ca="1" si="228"/>
        <v>283470.33999999997</v>
      </c>
      <c r="Q860" s="78">
        <v>-700000</v>
      </c>
      <c r="R860" s="78">
        <f t="shared" ca="1" si="229"/>
        <v>283470.33999999997</v>
      </c>
      <c r="S860" s="78">
        <f t="shared" ca="1" si="230"/>
        <v>283470.33999999997</v>
      </c>
      <c r="T860" s="78">
        <f t="shared" ca="1" si="230"/>
        <v>283470.33999999997</v>
      </c>
      <c r="U860" s="78">
        <f t="shared" ca="1" si="230"/>
        <v>283470.33999999997</v>
      </c>
      <c r="V860" s="91">
        <f t="shared" ca="1" si="231"/>
        <v>160998.45198696479</v>
      </c>
      <c r="W860" s="47">
        <f t="shared" ca="1" si="232"/>
        <v>1</v>
      </c>
    </row>
    <row r="861" spans="1:23" x14ac:dyDescent="0.25">
      <c r="A861" s="52">
        <v>840</v>
      </c>
      <c r="B861" s="57">
        <f t="shared" ca="1" si="217"/>
        <v>2857</v>
      </c>
      <c r="C861" s="78">
        <f t="shared" ca="1" si="218"/>
        <v>444</v>
      </c>
      <c r="D861" s="79">
        <f t="shared" ca="1" si="219"/>
        <v>291</v>
      </c>
      <c r="E861" s="81">
        <f t="shared" ca="1" si="220"/>
        <v>94432</v>
      </c>
      <c r="G861" s="88">
        <f t="shared" ca="1" si="221"/>
        <v>1268508</v>
      </c>
      <c r="H861" s="78">
        <f t="shared" ca="1" si="222"/>
        <v>831387</v>
      </c>
      <c r="I861" s="78">
        <f t="shared" ca="1" si="223"/>
        <v>437121</v>
      </c>
      <c r="J861" s="78">
        <f t="shared" ca="1" si="224"/>
        <v>94432</v>
      </c>
      <c r="K861" s="78">
        <v>175000</v>
      </c>
      <c r="L861" s="78">
        <f t="shared" ca="1" si="225"/>
        <v>167689</v>
      </c>
      <c r="M861" s="78">
        <f t="shared" ca="1" si="226"/>
        <v>57014.26</v>
      </c>
      <c r="N861" s="78">
        <f t="shared" ca="1" si="227"/>
        <v>110674.73999999999</v>
      </c>
      <c r="O861" s="81">
        <f t="shared" ca="1" si="228"/>
        <v>285674.74</v>
      </c>
      <c r="Q861" s="78">
        <v>-700000</v>
      </c>
      <c r="R861" s="78">
        <f t="shared" ca="1" si="229"/>
        <v>285674.74</v>
      </c>
      <c r="S861" s="78">
        <f t="shared" ca="1" si="230"/>
        <v>285674.74</v>
      </c>
      <c r="T861" s="78">
        <f t="shared" ca="1" si="230"/>
        <v>285674.74</v>
      </c>
      <c r="U861" s="78">
        <f t="shared" ca="1" si="230"/>
        <v>285674.74</v>
      </c>
      <c r="V861" s="91">
        <f t="shared" ca="1" si="231"/>
        <v>167693.98488666804</v>
      </c>
      <c r="W861" s="47">
        <f t="shared" ca="1" si="232"/>
        <v>1</v>
      </c>
    </row>
    <row r="862" spans="1:23" x14ac:dyDescent="0.25">
      <c r="A862" s="52">
        <v>841</v>
      </c>
      <c r="B862" s="57">
        <f t="shared" ca="1" si="217"/>
        <v>2466</v>
      </c>
      <c r="C862" s="78">
        <f t="shared" ca="1" si="218"/>
        <v>449</v>
      </c>
      <c r="D862" s="79">
        <f t="shared" ca="1" si="219"/>
        <v>291</v>
      </c>
      <c r="E862" s="81">
        <f t="shared" ca="1" si="220"/>
        <v>118303</v>
      </c>
      <c r="G862" s="88">
        <f t="shared" ca="1" si="221"/>
        <v>1107234</v>
      </c>
      <c r="H862" s="78">
        <f t="shared" ca="1" si="222"/>
        <v>717606</v>
      </c>
      <c r="I862" s="78">
        <f t="shared" ca="1" si="223"/>
        <v>389628</v>
      </c>
      <c r="J862" s="78">
        <f t="shared" ca="1" si="224"/>
        <v>118303</v>
      </c>
      <c r="K862" s="78">
        <v>175000</v>
      </c>
      <c r="L862" s="78">
        <f t="shared" ca="1" si="225"/>
        <v>96325</v>
      </c>
      <c r="M862" s="78">
        <f t="shared" ca="1" si="226"/>
        <v>32750.500000000004</v>
      </c>
      <c r="N862" s="78">
        <f t="shared" ca="1" si="227"/>
        <v>63574.5</v>
      </c>
      <c r="O862" s="81">
        <f t="shared" ca="1" si="228"/>
        <v>238574.5</v>
      </c>
      <c r="Q862" s="78">
        <v>-700000</v>
      </c>
      <c r="R862" s="78">
        <f t="shared" ca="1" si="229"/>
        <v>238574.5</v>
      </c>
      <c r="S862" s="78">
        <f t="shared" ca="1" si="230"/>
        <v>238574.5</v>
      </c>
      <c r="T862" s="78">
        <f t="shared" ca="1" si="230"/>
        <v>238574.5</v>
      </c>
      <c r="U862" s="78">
        <f t="shared" ca="1" si="230"/>
        <v>238574.5</v>
      </c>
      <c r="V862" s="91">
        <f t="shared" ca="1" si="231"/>
        <v>24634.101696721278</v>
      </c>
      <c r="W862" s="47">
        <f t="shared" ca="1" si="232"/>
        <v>1</v>
      </c>
    </row>
    <row r="863" spans="1:23" x14ac:dyDescent="0.25">
      <c r="A863" s="52">
        <v>842</v>
      </c>
      <c r="B863" s="57">
        <f t="shared" ca="1" si="217"/>
        <v>3095</v>
      </c>
      <c r="C863" s="78">
        <f t="shared" ca="1" si="218"/>
        <v>462</v>
      </c>
      <c r="D863" s="79">
        <f t="shared" ca="1" si="219"/>
        <v>287</v>
      </c>
      <c r="E863" s="81">
        <f t="shared" ca="1" si="220"/>
        <v>110724</v>
      </c>
      <c r="G863" s="88">
        <f t="shared" ca="1" si="221"/>
        <v>1429890</v>
      </c>
      <c r="H863" s="78">
        <f t="shared" ca="1" si="222"/>
        <v>888265</v>
      </c>
      <c r="I863" s="78">
        <f t="shared" ca="1" si="223"/>
        <v>541625</v>
      </c>
      <c r="J863" s="78">
        <f t="shared" ca="1" si="224"/>
        <v>110724</v>
      </c>
      <c r="K863" s="78">
        <v>175000</v>
      </c>
      <c r="L863" s="78">
        <f t="shared" ca="1" si="225"/>
        <v>255901</v>
      </c>
      <c r="M863" s="78">
        <f t="shared" ca="1" si="226"/>
        <v>87006.340000000011</v>
      </c>
      <c r="N863" s="78">
        <f t="shared" ca="1" si="227"/>
        <v>168894.65999999997</v>
      </c>
      <c r="O863" s="81">
        <f t="shared" ca="1" si="228"/>
        <v>343894.66</v>
      </c>
      <c r="Q863" s="78">
        <v>-700000</v>
      </c>
      <c r="R863" s="78">
        <f t="shared" ca="1" si="229"/>
        <v>343894.66</v>
      </c>
      <c r="S863" s="78">
        <f t="shared" ca="1" si="230"/>
        <v>343894.66</v>
      </c>
      <c r="T863" s="78">
        <f t="shared" ca="1" si="230"/>
        <v>343894.66</v>
      </c>
      <c r="U863" s="78">
        <f t="shared" ca="1" si="230"/>
        <v>343894.66</v>
      </c>
      <c r="V863" s="91">
        <f t="shared" ca="1" si="231"/>
        <v>344528.22085930954</v>
      </c>
      <c r="W863" s="47">
        <f t="shared" ca="1" si="232"/>
        <v>1</v>
      </c>
    </row>
    <row r="864" spans="1:23" x14ac:dyDescent="0.25">
      <c r="A864" s="52">
        <v>843</v>
      </c>
      <c r="B864" s="57">
        <f t="shared" ca="1" si="217"/>
        <v>3022</v>
      </c>
      <c r="C864" s="78">
        <f t="shared" ca="1" si="218"/>
        <v>428</v>
      </c>
      <c r="D864" s="79">
        <f t="shared" ca="1" si="219"/>
        <v>287</v>
      </c>
      <c r="E864" s="81">
        <f t="shared" ca="1" si="220"/>
        <v>109985</v>
      </c>
      <c r="G864" s="88">
        <f t="shared" ca="1" si="221"/>
        <v>1293416</v>
      </c>
      <c r="H864" s="78">
        <f t="shared" ca="1" si="222"/>
        <v>867314</v>
      </c>
      <c r="I864" s="78">
        <f t="shared" ca="1" si="223"/>
        <v>426102</v>
      </c>
      <c r="J864" s="78">
        <f t="shared" ca="1" si="224"/>
        <v>109985</v>
      </c>
      <c r="K864" s="78">
        <v>175000</v>
      </c>
      <c r="L864" s="78">
        <f t="shared" ca="1" si="225"/>
        <v>141117</v>
      </c>
      <c r="M864" s="78">
        <f t="shared" ca="1" si="226"/>
        <v>47979.780000000006</v>
      </c>
      <c r="N864" s="78">
        <f t="shared" ca="1" si="227"/>
        <v>93137.22</v>
      </c>
      <c r="O864" s="81">
        <f t="shared" ca="1" si="228"/>
        <v>268137.21999999997</v>
      </c>
      <c r="Q864" s="78">
        <v>-700000</v>
      </c>
      <c r="R864" s="78">
        <f t="shared" ca="1" si="229"/>
        <v>268137.21999999997</v>
      </c>
      <c r="S864" s="78">
        <f t="shared" ca="1" si="230"/>
        <v>268137.21999999997</v>
      </c>
      <c r="T864" s="78">
        <f t="shared" ca="1" si="230"/>
        <v>268137.21999999997</v>
      </c>
      <c r="U864" s="78">
        <f t="shared" ca="1" si="230"/>
        <v>268137.21999999997</v>
      </c>
      <c r="V864" s="91">
        <f t="shared" ca="1" si="231"/>
        <v>114426.40997322043</v>
      </c>
      <c r="W864" s="47">
        <f t="shared" ca="1" si="232"/>
        <v>1</v>
      </c>
    </row>
    <row r="865" spans="1:23" x14ac:dyDescent="0.25">
      <c r="A865" s="52">
        <v>844</v>
      </c>
      <c r="B865" s="57">
        <f t="shared" ca="1" si="217"/>
        <v>2888</v>
      </c>
      <c r="C865" s="78">
        <f t="shared" ca="1" si="218"/>
        <v>459</v>
      </c>
      <c r="D865" s="79">
        <f t="shared" ca="1" si="219"/>
        <v>289</v>
      </c>
      <c r="E865" s="81">
        <f t="shared" ca="1" si="220"/>
        <v>106840</v>
      </c>
      <c r="G865" s="88">
        <f t="shared" ca="1" si="221"/>
        <v>1325592</v>
      </c>
      <c r="H865" s="78">
        <f t="shared" ca="1" si="222"/>
        <v>834632</v>
      </c>
      <c r="I865" s="78">
        <f t="shared" ca="1" si="223"/>
        <v>490960</v>
      </c>
      <c r="J865" s="78">
        <f t="shared" ca="1" si="224"/>
        <v>106840</v>
      </c>
      <c r="K865" s="78">
        <v>175000</v>
      </c>
      <c r="L865" s="78">
        <f t="shared" ca="1" si="225"/>
        <v>209120</v>
      </c>
      <c r="M865" s="78">
        <f t="shared" ca="1" si="226"/>
        <v>71100.800000000003</v>
      </c>
      <c r="N865" s="78">
        <f t="shared" ca="1" si="227"/>
        <v>138019.20000000001</v>
      </c>
      <c r="O865" s="81">
        <f t="shared" ca="1" si="228"/>
        <v>313019.2</v>
      </c>
      <c r="Q865" s="78">
        <v>-700000</v>
      </c>
      <c r="R865" s="78">
        <f t="shared" ca="1" si="229"/>
        <v>313019.2</v>
      </c>
      <c r="S865" s="78">
        <f t="shared" ca="1" si="230"/>
        <v>313019.2</v>
      </c>
      <c r="T865" s="78">
        <f t="shared" ca="1" si="230"/>
        <v>313019.2</v>
      </c>
      <c r="U865" s="78">
        <f t="shared" ca="1" si="230"/>
        <v>313019.2</v>
      </c>
      <c r="V865" s="91">
        <f t="shared" ca="1" si="231"/>
        <v>250748.66260151996</v>
      </c>
      <c r="W865" s="47">
        <f t="shared" ca="1" si="232"/>
        <v>1</v>
      </c>
    </row>
    <row r="866" spans="1:23" x14ac:dyDescent="0.25">
      <c r="A866" s="52">
        <v>845</v>
      </c>
      <c r="B866" s="57">
        <f t="shared" ca="1" si="217"/>
        <v>2855</v>
      </c>
      <c r="C866" s="78">
        <f t="shared" ca="1" si="218"/>
        <v>429</v>
      </c>
      <c r="D866" s="79">
        <f t="shared" ca="1" si="219"/>
        <v>297</v>
      </c>
      <c r="E866" s="81">
        <f t="shared" ca="1" si="220"/>
        <v>97447</v>
      </c>
      <c r="G866" s="88">
        <f t="shared" ca="1" si="221"/>
        <v>1224795</v>
      </c>
      <c r="H866" s="78">
        <f t="shared" ca="1" si="222"/>
        <v>847935</v>
      </c>
      <c r="I866" s="78">
        <f t="shared" ca="1" si="223"/>
        <v>376860</v>
      </c>
      <c r="J866" s="78">
        <f t="shared" ca="1" si="224"/>
        <v>97447</v>
      </c>
      <c r="K866" s="78">
        <v>175000</v>
      </c>
      <c r="L866" s="78">
        <f t="shared" ca="1" si="225"/>
        <v>104413</v>
      </c>
      <c r="M866" s="78">
        <f t="shared" ca="1" si="226"/>
        <v>35500.420000000006</v>
      </c>
      <c r="N866" s="78">
        <f t="shared" ca="1" si="227"/>
        <v>68912.579999999987</v>
      </c>
      <c r="O866" s="81">
        <f t="shared" ca="1" si="228"/>
        <v>243912.58</v>
      </c>
      <c r="Q866" s="78">
        <v>-700000</v>
      </c>
      <c r="R866" s="78">
        <f t="shared" ca="1" si="229"/>
        <v>243912.58</v>
      </c>
      <c r="S866" s="78">
        <f t="shared" ca="1" si="230"/>
        <v>243912.58</v>
      </c>
      <c r="T866" s="78">
        <f t="shared" ca="1" si="230"/>
        <v>243912.58</v>
      </c>
      <c r="U866" s="78">
        <f t="shared" ca="1" si="230"/>
        <v>243912.58</v>
      </c>
      <c r="V866" s="91">
        <f t="shared" ca="1" si="231"/>
        <v>40847.715496960795</v>
      </c>
      <c r="W866" s="47">
        <f t="shared" ca="1" si="232"/>
        <v>1</v>
      </c>
    </row>
    <row r="867" spans="1:23" x14ac:dyDescent="0.25">
      <c r="A867" s="52">
        <v>846</v>
      </c>
      <c r="B867" s="57">
        <f t="shared" ca="1" si="217"/>
        <v>2412</v>
      </c>
      <c r="C867" s="78">
        <f t="shared" ca="1" si="218"/>
        <v>418</v>
      </c>
      <c r="D867" s="79">
        <f t="shared" ca="1" si="219"/>
        <v>277</v>
      </c>
      <c r="E867" s="81">
        <f t="shared" ca="1" si="220"/>
        <v>115081</v>
      </c>
      <c r="G867" s="88">
        <f t="shared" ca="1" si="221"/>
        <v>1008216</v>
      </c>
      <c r="H867" s="78">
        <f t="shared" ca="1" si="222"/>
        <v>668124</v>
      </c>
      <c r="I867" s="78">
        <f t="shared" ca="1" si="223"/>
        <v>340092</v>
      </c>
      <c r="J867" s="78">
        <f t="shared" ca="1" si="224"/>
        <v>115081</v>
      </c>
      <c r="K867" s="78">
        <v>175000</v>
      </c>
      <c r="L867" s="78">
        <f t="shared" ca="1" si="225"/>
        <v>50011</v>
      </c>
      <c r="M867" s="78">
        <f t="shared" ca="1" si="226"/>
        <v>17003.740000000002</v>
      </c>
      <c r="N867" s="78">
        <f t="shared" ca="1" si="227"/>
        <v>33007.259999999995</v>
      </c>
      <c r="O867" s="81">
        <f t="shared" ca="1" si="228"/>
        <v>208007.26</v>
      </c>
      <c r="Q867" s="78">
        <v>-700000</v>
      </c>
      <c r="R867" s="78">
        <f t="shared" ca="1" si="229"/>
        <v>208007.26</v>
      </c>
      <c r="S867" s="78">
        <f t="shared" ca="1" si="230"/>
        <v>208007.26</v>
      </c>
      <c r="T867" s="78">
        <f t="shared" ca="1" si="230"/>
        <v>208007.26</v>
      </c>
      <c r="U867" s="78">
        <f t="shared" ca="1" si="230"/>
        <v>208007.26</v>
      </c>
      <c r="V867" s="91">
        <f t="shared" ca="1" si="231"/>
        <v>-68209.284745451296</v>
      </c>
      <c r="W867" s="47">
        <f t="shared" ca="1" si="232"/>
        <v>0</v>
      </c>
    </row>
    <row r="868" spans="1:23" x14ac:dyDescent="0.25">
      <c r="A868" s="52">
        <v>847</v>
      </c>
      <c r="B868" s="57">
        <f t="shared" ca="1" si="217"/>
        <v>2568</v>
      </c>
      <c r="C868" s="78">
        <f t="shared" ca="1" si="218"/>
        <v>449</v>
      </c>
      <c r="D868" s="79">
        <f t="shared" ca="1" si="219"/>
        <v>288</v>
      </c>
      <c r="E868" s="81">
        <f t="shared" ca="1" si="220"/>
        <v>112336</v>
      </c>
      <c r="G868" s="88">
        <f t="shared" ca="1" si="221"/>
        <v>1153032</v>
      </c>
      <c r="H868" s="78">
        <f t="shared" ca="1" si="222"/>
        <v>739584</v>
      </c>
      <c r="I868" s="78">
        <f t="shared" ca="1" si="223"/>
        <v>413448</v>
      </c>
      <c r="J868" s="78">
        <f t="shared" ca="1" si="224"/>
        <v>112336</v>
      </c>
      <c r="K868" s="78">
        <v>175000</v>
      </c>
      <c r="L868" s="78">
        <f t="shared" ca="1" si="225"/>
        <v>126112</v>
      </c>
      <c r="M868" s="78">
        <f t="shared" ca="1" si="226"/>
        <v>42878.080000000002</v>
      </c>
      <c r="N868" s="78">
        <f t="shared" ca="1" si="227"/>
        <v>83233.919999999998</v>
      </c>
      <c r="O868" s="81">
        <f t="shared" ca="1" si="228"/>
        <v>258233.91999999998</v>
      </c>
      <c r="Q868" s="78">
        <v>-700000</v>
      </c>
      <c r="R868" s="78">
        <f t="shared" ca="1" si="229"/>
        <v>258233.91999999998</v>
      </c>
      <c r="S868" s="78">
        <f t="shared" ca="1" si="230"/>
        <v>258233.91999999998</v>
      </c>
      <c r="T868" s="78">
        <f t="shared" ca="1" si="230"/>
        <v>258233.91999999998</v>
      </c>
      <c r="U868" s="78">
        <f t="shared" ca="1" si="230"/>
        <v>258233.91999999998</v>
      </c>
      <c r="V868" s="91">
        <f t="shared" ca="1" si="231"/>
        <v>84346.62818877527</v>
      </c>
      <c r="W868" s="47">
        <f t="shared" ca="1" si="232"/>
        <v>1</v>
      </c>
    </row>
    <row r="869" spans="1:23" x14ac:dyDescent="0.25">
      <c r="A869" s="52">
        <v>848</v>
      </c>
      <c r="B869" s="57">
        <f t="shared" ca="1" si="217"/>
        <v>3028</v>
      </c>
      <c r="C869" s="78">
        <f t="shared" ca="1" si="218"/>
        <v>463</v>
      </c>
      <c r="D869" s="79">
        <f t="shared" ca="1" si="219"/>
        <v>279</v>
      </c>
      <c r="E869" s="81">
        <f t="shared" ca="1" si="220"/>
        <v>93088</v>
      </c>
      <c r="G869" s="88">
        <f t="shared" ca="1" si="221"/>
        <v>1401964</v>
      </c>
      <c r="H869" s="78">
        <f t="shared" ca="1" si="222"/>
        <v>844812</v>
      </c>
      <c r="I869" s="78">
        <f t="shared" ca="1" si="223"/>
        <v>557152</v>
      </c>
      <c r="J869" s="78">
        <f t="shared" ca="1" si="224"/>
        <v>93088</v>
      </c>
      <c r="K869" s="78">
        <v>175000</v>
      </c>
      <c r="L869" s="78">
        <f t="shared" ca="1" si="225"/>
        <v>289064</v>
      </c>
      <c r="M869" s="78">
        <f t="shared" ca="1" si="226"/>
        <v>98281.760000000009</v>
      </c>
      <c r="N869" s="78">
        <f t="shared" ca="1" si="227"/>
        <v>190782.24</v>
      </c>
      <c r="O869" s="81">
        <f t="shared" ca="1" si="228"/>
        <v>365782.24</v>
      </c>
      <c r="Q869" s="78">
        <v>-700000</v>
      </c>
      <c r="R869" s="78">
        <f t="shared" ca="1" si="229"/>
        <v>365782.24</v>
      </c>
      <c r="S869" s="78">
        <f t="shared" ca="1" si="230"/>
        <v>365782.24</v>
      </c>
      <c r="T869" s="78">
        <f t="shared" ca="1" si="230"/>
        <v>365782.24</v>
      </c>
      <c r="U869" s="78">
        <f t="shared" ca="1" si="230"/>
        <v>365782.24</v>
      </c>
      <c r="V869" s="91">
        <f t="shared" ca="1" si="231"/>
        <v>411008.44767154288</v>
      </c>
      <c r="W869" s="47">
        <f t="shared" ca="1" si="232"/>
        <v>1</v>
      </c>
    </row>
    <row r="870" spans="1:23" x14ac:dyDescent="0.25">
      <c r="A870" s="52">
        <v>849</v>
      </c>
      <c r="B870" s="57">
        <f t="shared" ca="1" si="217"/>
        <v>2761</v>
      </c>
      <c r="C870" s="78">
        <f t="shared" ca="1" si="218"/>
        <v>453</v>
      </c>
      <c r="D870" s="79">
        <f t="shared" ca="1" si="219"/>
        <v>299</v>
      </c>
      <c r="E870" s="81">
        <f t="shared" ca="1" si="220"/>
        <v>102155</v>
      </c>
      <c r="G870" s="88">
        <f t="shared" ca="1" si="221"/>
        <v>1250733</v>
      </c>
      <c r="H870" s="78">
        <f t="shared" ca="1" si="222"/>
        <v>825539</v>
      </c>
      <c r="I870" s="78">
        <f t="shared" ca="1" si="223"/>
        <v>425194</v>
      </c>
      <c r="J870" s="78">
        <f t="shared" ca="1" si="224"/>
        <v>102155</v>
      </c>
      <c r="K870" s="78">
        <v>175000</v>
      </c>
      <c r="L870" s="78">
        <f t="shared" ca="1" si="225"/>
        <v>148039</v>
      </c>
      <c r="M870" s="78">
        <f t="shared" ca="1" si="226"/>
        <v>50333.26</v>
      </c>
      <c r="N870" s="78">
        <f t="shared" ca="1" si="227"/>
        <v>97705.739999999991</v>
      </c>
      <c r="O870" s="81">
        <f t="shared" ca="1" si="228"/>
        <v>272705.74</v>
      </c>
      <c r="Q870" s="78">
        <v>-700000</v>
      </c>
      <c r="R870" s="78">
        <f t="shared" ca="1" si="229"/>
        <v>272705.74</v>
      </c>
      <c r="S870" s="78">
        <f t="shared" ca="1" si="230"/>
        <v>272705.74</v>
      </c>
      <c r="T870" s="78">
        <f t="shared" ca="1" si="230"/>
        <v>272705.74</v>
      </c>
      <c r="U870" s="78">
        <f t="shared" ca="1" si="230"/>
        <v>272705.74</v>
      </c>
      <c r="V870" s="91">
        <f t="shared" ca="1" si="231"/>
        <v>128302.60121027019</v>
      </c>
      <c r="W870" s="47">
        <f t="shared" ca="1" si="232"/>
        <v>1</v>
      </c>
    </row>
    <row r="871" spans="1:23" x14ac:dyDescent="0.25">
      <c r="A871" s="52">
        <v>850</v>
      </c>
      <c r="B871" s="57">
        <f t="shared" ca="1" si="217"/>
        <v>2735</v>
      </c>
      <c r="C871" s="78">
        <f t="shared" ca="1" si="218"/>
        <v>434</v>
      </c>
      <c r="D871" s="79">
        <f t="shared" ca="1" si="219"/>
        <v>299</v>
      </c>
      <c r="E871" s="81">
        <f t="shared" ca="1" si="220"/>
        <v>106477</v>
      </c>
      <c r="G871" s="88">
        <f t="shared" ca="1" si="221"/>
        <v>1186990</v>
      </c>
      <c r="H871" s="78">
        <f t="shared" ca="1" si="222"/>
        <v>817765</v>
      </c>
      <c r="I871" s="78">
        <f t="shared" ca="1" si="223"/>
        <v>369225</v>
      </c>
      <c r="J871" s="78">
        <f t="shared" ca="1" si="224"/>
        <v>106477</v>
      </c>
      <c r="K871" s="78">
        <v>175000</v>
      </c>
      <c r="L871" s="78">
        <f t="shared" ca="1" si="225"/>
        <v>87748</v>
      </c>
      <c r="M871" s="78">
        <f t="shared" ca="1" si="226"/>
        <v>29834.320000000003</v>
      </c>
      <c r="N871" s="78">
        <f t="shared" ca="1" si="227"/>
        <v>57913.679999999993</v>
      </c>
      <c r="O871" s="81">
        <f t="shared" ca="1" si="228"/>
        <v>232913.68</v>
      </c>
      <c r="Q871" s="78">
        <v>-700000</v>
      </c>
      <c r="R871" s="78">
        <f t="shared" ca="1" si="229"/>
        <v>232913.68</v>
      </c>
      <c r="S871" s="78">
        <f t="shared" ca="1" si="230"/>
        <v>232913.68</v>
      </c>
      <c r="T871" s="78">
        <f t="shared" ca="1" si="230"/>
        <v>232913.68</v>
      </c>
      <c r="U871" s="78">
        <f t="shared" ca="1" si="230"/>
        <v>232913.68</v>
      </c>
      <c r="V871" s="91">
        <f t="shared" ca="1" si="231"/>
        <v>7440.2137683514738</v>
      </c>
      <c r="W871" s="47">
        <f t="shared" ca="1" si="232"/>
        <v>1</v>
      </c>
    </row>
    <row r="872" spans="1:23" x14ac:dyDescent="0.25">
      <c r="A872" s="52">
        <v>851</v>
      </c>
      <c r="B872" s="57">
        <f t="shared" ca="1" si="217"/>
        <v>3059</v>
      </c>
      <c r="C872" s="78">
        <f t="shared" ca="1" si="218"/>
        <v>412</v>
      </c>
      <c r="D872" s="79">
        <f t="shared" ca="1" si="219"/>
        <v>286</v>
      </c>
      <c r="E872" s="81">
        <f t="shared" ca="1" si="220"/>
        <v>119162</v>
      </c>
      <c r="G872" s="88">
        <f t="shared" ca="1" si="221"/>
        <v>1260308</v>
      </c>
      <c r="H872" s="78">
        <f t="shared" ca="1" si="222"/>
        <v>874874</v>
      </c>
      <c r="I872" s="78">
        <f t="shared" ca="1" si="223"/>
        <v>385434</v>
      </c>
      <c r="J872" s="78">
        <f t="shared" ca="1" si="224"/>
        <v>119162</v>
      </c>
      <c r="K872" s="78">
        <v>175000</v>
      </c>
      <c r="L872" s="78">
        <f t="shared" ca="1" si="225"/>
        <v>91272</v>
      </c>
      <c r="M872" s="78">
        <f t="shared" ca="1" si="226"/>
        <v>31032.480000000003</v>
      </c>
      <c r="N872" s="78">
        <f t="shared" ca="1" si="227"/>
        <v>60239.519999999997</v>
      </c>
      <c r="O872" s="81">
        <f t="shared" ca="1" si="228"/>
        <v>235239.52</v>
      </c>
      <c r="Q872" s="78">
        <v>-700000</v>
      </c>
      <c r="R872" s="78">
        <f t="shared" ca="1" si="229"/>
        <v>235239.52</v>
      </c>
      <c r="S872" s="78">
        <f t="shared" ca="1" si="230"/>
        <v>235239.52</v>
      </c>
      <c r="T872" s="78">
        <f t="shared" ca="1" si="230"/>
        <v>235239.52</v>
      </c>
      <c r="U872" s="78">
        <f t="shared" ca="1" si="230"/>
        <v>235239.52</v>
      </c>
      <c r="V872" s="91">
        <f t="shared" ca="1" si="231"/>
        <v>14504.60237270908</v>
      </c>
      <c r="W872" s="47">
        <f t="shared" ca="1" si="232"/>
        <v>1</v>
      </c>
    </row>
    <row r="873" spans="1:23" x14ac:dyDescent="0.25">
      <c r="A873" s="52">
        <v>852</v>
      </c>
      <c r="B873" s="57">
        <f t="shared" ca="1" si="217"/>
        <v>2349</v>
      </c>
      <c r="C873" s="78">
        <f t="shared" ca="1" si="218"/>
        <v>462</v>
      </c>
      <c r="D873" s="79">
        <f t="shared" ca="1" si="219"/>
        <v>295</v>
      </c>
      <c r="E873" s="81">
        <f t="shared" ca="1" si="220"/>
        <v>105719</v>
      </c>
      <c r="G873" s="88">
        <f t="shared" ca="1" si="221"/>
        <v>1085238</v>
      </c>
      <c r="H873" s="78">
        <f t="shared" ca="1" si="222"/>
        <v>692955</v>
      </c>
      <c r="I873" s="78">
        <f t="shared" ca="1" si="223"/>
        <v>392283</v>
      </c>
      <c r="J873" s="78">
        <f t="shared" ca="1" si="224"/>
        <v>105719</v>
      </c>
      <c r="K873" s="78">
        <v>175000</v>
      </c>
      <c r="L873" s="78">
        <f t="shared" ca="1" si="225"/>
        <v>111564</v>
      </c>
      <c r="M873" s="78">
        <f t="shared" ca="1" si="226"/>
        <v>37931.760000000002</v>
      </c>
      <c r="N873" s="78">
        <f t="shared" ca="1" si="227"/>
        <v>73632.239999999991</v>
      </c>
      <c r="O873" s="81">
        <f t="shared" ca="1" si="228"/>
        <v>248632.24</v>
      </c>
      <c r="Q873" s="78">
        <v>-700000</v>
      </c>
      <c r="R873" s="78">
        <f t="shared" ca="1" si="229"/>
        <v>248632.24</v>
      </c>
      <c r="S873" s="78">
        <f t="shared" ca="1" si="230"/>
        <v>248632.24</v>
      </c>
      <c r="T873" s="78">
        <f t="shared" ca="1" si="230"/>
        <v>248632.24</v>
      </c>
      <c r="U873" s="78">
        <f t="shared" ca="1" si="230"/>
        <v>248632.24</v>
      </c>
      <c r="V873" s="91">
        <f t="shared" ca="1" si="231"/>
        <v>55182.971714259358</v>
      </c>
      <c r="W873" s="47">
        <f t="shared" ca="1" si="232"/>
        <v>1</v>
      </c>
    </row>
    <row r="874" spans="1:23" x14ac:dyDescent="0.25">
      <c r="A874" s="52">
        <v>853</v>
      </c>
      <c r="B874" s="57">
        <f t="shared" ca="1" si="217"/>
        <v>2751</v>
      </c>
      <c r="C874" s="78">
        <f t="shared" ca="1" si="218"/>
        <v>449</v>
      </c>
      <c r="D874" s="79">
        <f t="shared" ca="1" si="219"/>
        <v>292</v>
      </c>
      <c r="E874" s="81">
        <f t="shared" ca="1" si="220"/>
        <v>107570</v>
      </c>
      <c r="G874" s="88">
        <f t="shared" ca="1" si="221"/>
        <v>1235199</v>
      </c>
      <c r="H874" s="78">
        <f t="shared" ca="1" si="222"/>
        <v>803292</v>
      </c>
      <c r="I874" s="78">
        <f t="shared" ca="1" si="223"/>
        <v>431907</v>
      </c>
      <c r="J874" s="78">
        <f t="shared" ca="1" si="224"/>
        <v>107570</v>
      </c>
      <c r="K874" s="78">
        <v>175000</v>
      </c>
      <c r="L874" s="78">
        <f t="shared" ca="1" si="225"/>
        <v>149337</v>
      </c>
      <c r="M874" s="78">
        <f t="shared" ca="1" si="226"/>
        <v>50774.58</v>
      </c>
      <c r="N874" s="78">
        <f t="shared" ca="1" si="227"/>
        <v>98562.42</v>
      </c>
      <c r="O874" s="81">
        <f t="shared" ca="1" si="228"/>
        <v>273562.42</v>
      </c>
      <c r="Q874" s="78">
        <v>-700000</v>
      </c>
      <c r="R874" s="78">
        <f t="shared" ca="1" si="229"/>
        <v>273562.42</v>
      </c>
      <c r="S874" s="78">
        <f t="shared" ca="1" si="230"/>
        <v>273562.42</v>
      </c>
      <c r="T874" s="78">
        <f t="shared" ca="1" si="230"/>
        <v>273562.42</v>
      </c>
      <c r="U874" s="78">
        <f t="shared" ca="1" si="230"/>
        <v>273562.42</v>
      </c>
      <c r="V874" s="91">
        <f t="shared" ca="1" si="231"/>
        <v>130904.6376485381</v>
      </c>
      <c r="W874" s="47">
        <f t="shared" ca="1" si="232"/>
        <v>1</v>
      </c>
    </row>
    <row r="875" spans="1:23" x14ac:dyDescent="0.25">
      <c r="A875" s="52">
        <v>854</v>
      </c>
      <c r="B875" s="57">
        <f t="shared" ca="1" si="217"/>
        <v>2444</v>
      </c>
      <c r="C875" s="78">
        <f t="shared" ca="1" si="218"/>
        <v>427</v>
      </c>
      <c r="D875" s="79">
        <f t="shared" ca="1" si="219"/>
        <v>271</v>
      </c>
      <c r="E875" s="81">
        <f t="shared" ca="1" si="220"/>
        <v>93084</v>
      </c>
      <c r="G875" s="88">
        <f t="shared" ca="1" si="221"/>
        <v>1043588</v>
      </c>
      <c r="H875" s="78">
        <f t="shared" ca="1" si="222"/>
        <v>662324</v>
      </c>
      <c r="I875" s="78">
        <f t="shared" ca="1" si="223"/>
        <v>381264</v>
      </c>
      <c r="J875" s="78">
        <f t="shared" ca="1" si="224"/>
        <v>93084</v>
      </c>
      <c r="K875" s="78">
        <v>175000</v>
      </c>
      <c r="L875" s="78">
        <f t="shared" ca="1" si="225"/>
        <v>113180</v>
      </c>
      <c r="M875" s="78">
        <f t="shared" ca="1" si="226"/>
        <v>38481.200000000004</v>
      </c>
      <c r="N875" s="78">
        <f t="shared" ca="1" si="227"/>
        <v>74698.799999999988</v>
      </c>
      <c r="O875" s="81">
        <f t="shared" ca="1" si="228"/>
        <v>249698.8</v>
      </c>
      <c r="Q875" s="78">
        <v>-700000</v>
      </c>
      <c r="R875" s="78">
        <f t="shared" ca="1" si="229"/>
        <v>249698.8</v>
      </c>
      <c r="S875" s="78">
        <f t="shared" ca="1" si="230"/>
        <v>249698.8</v>
      </c>
      <c r="T875" s="78">
        <f t="shared" ca="1" si="230"/>
        <v>249698.8</v>
      </c>
      <c r="U875" s="78">
        <f t="shared" ca="1" si="230"/>
        <v>249698.8</v>
      </c>
      <c r="V875" s="91">
        <f t="shared" ca="1" si="231"/>
        <v>58422.487033397309</v>
      </c>
      <c r="W875" s="47">
        <f t="shared" ca="1" si="232"/>
        <v>1</v>
      </c>
    </row>
    <row r="876" spans="1:23" x14ac:dyDescent="0.25">
      <c r="A876" s="52">
        <v>855</v>
      </c>
      <c r="B876" s="57">
        <f t="shared" ca="1" si="217"/>
        <v>2331</v>
      </c>
      <c r="C876" s="78">
        <f t="shared" ca="1" si="218"/>
        <v>431</v>
      </c>
      <c r="D876" s="79">
        <f t="shared" ca="1" si="219"/>
        <v>300</v>
      </c>
      <c r="E876" s="81">
        <f t="shared" ca="1" si="220"/>
        <v>103169</v>
      </c>
      <c r="G876" s="88">
        <f t="shared" ca="1" si="221"/>
        <v>1004661</v>
      </c>
      <c r="H876" s="78">
        <f t="shared" ca="1" si="222"/>
        <v>699300</v>
      </c>
      <c r="I876" s="78">
        <f t="shared" ca="1" si="223"/>
        <v>305361</v>
      </c>
      <c r="J876" s="78">
        <f t="shared" ca="1" si="224"/>
        <v>103169</v>
      </c>
      <c r="K876" s="78">
        <v>175000</v>
      </c>
      <c r="L876" s="78">
        <f t="shared" ca="1" si="225"/>
        <v>27192</v>
      </c>
      <c r="M876" s="78">
        <f t="shared" ca="1" si="226"/>
        <v>9245.2800000000007</v>
      </c>
      <c r="N876" s="78">
        <f t="shared" ca="1" si="227"/>
        <v>17946.72</v>
      </c>
      <c r="O876" s="81">
        <f t="shared" ca="1" si="228"/>
        <v>192946.72</v>
      </c>
      <c r="Q876" s="78">
        <v>-700000</v>
      </c>
      <c r="R876" s="78">
        <f t="shared" ca="1" si="229"/>
        <v>192946.72</v>
      </c>
      <c r="S876" s="78">
        <f t="shared" ca="1" si="230"/>
        <v>192946.72</v>
      </c>
      <c r="T876" s="78">
        <f t="shared" ca="1" si="230"/>
        <v>192946.72</v>
      </c>
      <c r="U876" s="78">
        <f t="shared" ca="1" si="230"/>
        <v>192946.72</v>
      </c>
      <c r="V876" s="91">
        <f t="shared" ca="1" si="231"/>
        <v>-113953.40607429203</v>
      </c>
      <c r="W876" s="47">
        <f t="shared" ca="1" si="232"/>
        <v>0</v>
      </c>
    </row>
    <row r="877" spans="1:23" x14ac:dyDescent="0.25">
      <c r="A877" s="52">
        <v>856</v>
      </c>
      <c r="B877" s="57">
        <f t="shared" ca="1" si="217"/>
        <v>2810</v>
      </c>
      <c r="C877" s="78">
        <f t="shared" ca="1" si="218"/>
        <v>448</v>
      </c>
      <c r="D877" s="79">
        <f t="shared" ca="1" si="219"/>
        <v>282</v>
      </c>
      <c r="E877" s="81">
        <f t="shared" ca="1" si="220"/>
        <v>100285</v>
      </c>
      <c r="G877" s="88">
        <f t="shared" ca="1" si="221"/>
        <v>1258880</v>
      </c>
      <c r="H877" s="78">
        <f t="shared" ca="1" si="222"/>
        <v>792420</v>
      </c>
      <c r="I877" s="78">
        <f t="shared" ca="1" si="223"/>
        <v>466460</v>
      </c>
      <c r="J877" s="78">
        <f t="shared" ca="1" si="224"/>
        <v>100285</v>
      </c>
      <c r="K877" s="78">
        <v>175000</v>
      </c>
      <c r="L877" s="78">
        <f t="shared" ca="1" si="225"/>
        <v>191175</v>
      </c>
      <c r="M877" s="78">
        <f t="shared" ca="1" si="226"/>
        <v>64999.500000000007</v>
      </c>
      <c r="N877" s="78">
        <f t="shared" ca="1" si="227"/>
        <v>126175.5</v>
      </c>
      <c r="O877" s="81">
        <f t="shared" ca="1" si="228"/>
        <v>301175.5</v>
      </c>
      <c r="Q877" s="78">
        <v>-700000</v>
      </c>
      <c r="R877" s="78">
        <f t="shared" ca="1" si="229"/>
        <v>301175.5</v>
      </c>
      <c r="S877" s="78">
        <f t="shared" ca="1" si="230"/>
        <v>301175.5</v>
      </c>
      <c r="T877" s="78">
        <f t="shared" ca="1" si="230"/>
        <v>301175.5</v>
      </c>
      <c r="U877" s="78">
        <f t="shared" ca="1" si="230"/>
        <v>301175.5</v>
      </c>
      <c r="V877" s="91">
        <f t="shared" ca="1" si="231"/>
        <v>214775.20814488083</v>
      </c>
      <c r="W877" s="47">
        <f t="shared" ca="1" si="232"/>
        <v>1</v>
      </c>
    </row>
    <row r="878" spans="1:23" x14ac:dyDescent="0.25">
      <c r="A878" s="52">
        <v>857</v>
      </c>
      <c r="B878" s="57">
        <f t="shared" ca="1" si="217"/>
        <v>2511</v>
      </c>
      <c r="C878" s="78">
        <f t="shared" ca="1" si="218"/>
        <v>464</v>
      </c>
      <c r="D878" s="79">
        <f t="shared" ca="1" si="219"/>
        <v>273</v>
      </c>
      <c r="E878" s="81">
        <f t="shared" ca="1" si="220"/>
        <v>94572</v>
      </c>
      <c r="G878" s="88">
        <f t="shared" ca="1" si="221"/>
        <v>1165104</v>
      </c>
      <c r="H878" s="78">
        <f t="shared" ca="1" si="222"/>
        <v>685503</v>
      </c>
      <c r="I878" s="78">
        <f t="shared" ca="1" si="223"/>
        <v>479601</v>
      </c>
      <c r="J878" s="78">
        <f t="shared" ca="1" si="224"/>
        <v>94572</v>
      </c>
      <c r="K878" s="78">
        <v>175000</v>
      </c>
      <c r="L878" s="78">
        <f t="shared" ca="1" si="225"/>
        <v>210029</v>
      </c>
      <c r="M878" s="78">
        <f t="shared" ca="1" si="226"/>
        <v>71409.86</v>
      </c>
      <c r="N878" s="78">
        <f t="shared" ca="1" si="227"/>
        <v>138619.14000000001</v>
      </c>
      <c r="O878" s="81">
        <f t="shared" ca="1" si="228"/>
        <v>313619.14</v>
      </c>
      <c r="Q878" s="78">
        <v>-700000</v>
      </c>
      <c r="R878" s="78">
        <f t="shared" ca="1" si="229"/>
        <v>313619.14</v>
      </c>
      <c r="S878" s="78">
        <f t="shared" ca="1" si="230"/>
        <v>313619.14</v>
      </c>
      <c r="T878" s="78">
        <f t="shared" ca="1" si="230"/>
        <v>313619.14</v>
      </c>
      <c r="U878" s="78">
        <f t="shared" ca="1" si="230"/>
        <v>313619.14</v>
      </c>
      <c r="V878" s="91">
        <f t="shared" ca="1" si="231"/>
        <v>252570.88996853516</v>
      </c>
      <c r="W878" s="47">
        <f t="shared" ca="1" si="232"/>
        <v>1</v>
      </c>
    </row>
    <row r="879" spans="1:23" x14ac:dyDescent="0.25">
      <c r="A879" s="52">
        <v>858</v>
      </c>
      <c r="B879" s="57">
        <f t="shared" ca="1" si="217"/>
        <v>2255</v>
      </c>
      <c r="C879" s="78">
        <f t="shared" ca="1" si="218"/>
        <v>465</v>
      </c>
      <c r="D879" s="79">
        <f t="shared" ca="1" si="219"/>
        <v>288</v>
      </c>
      <c r="E879" s="81">
        <f t="shared" ca="1" si="220"/>
        <v>117255</v>
      </c>
      <c r="G879" s="88">
        <f t="shared" ca="1" si="221"/>
        <v>1048575</v>
      </c>
      <c r="H879" s="78">
        <f t="shared" ca="1" si="222"/>
        <v>649440</v>
      </c>
      <c r="I879" s="78">
        <f t="shared" ca="1" si="223"/>
        <v>399135</v>
      </c>
      <c r="J879" s="78">
        <f t="shared" ca="1" si="224"/>
        <v>117255</v>
      </c>
      <c r="K879" s="78">
        <v>175000</v>
      </c>
      <c r="L879" s="78">
        <f t="shared" ca="1" si="225"/>
        <v>106880</v>
      </c>
      <c r="M879" s="78">
        <f t="shared" ca="1" si="226"/>
        <v>36339.200000000004</v>
      </c>
      <c r="N879" s="78">
        <f t="shared" ca="1" si="227"/>
        <v>70540.799999999988</v>
      </c>
      <c r="O879" s="81">
        <f t="shared" ca="1" si="228"/>
        <v>245540.8</v>
      </c>
      <c r="Q879" s="78">
        <v>-700000</v>
      </c>
      <c r="R879" s="78">
        <f t="shared" ca="1" si="229"/>
        <v>245540.8</v>
      </c>
      <c r="S879" s="78">
        <f t="shared" ca="1" si="230"/>
        <v>245540.8</v>
      </c>
      <c r="T879" s="78">
        <f t="shared" ca="1" si="230"/>
        <v>245540.8</v>
      </c>
      <c r="U879" s="78">
        <f t="shared" ca="1" si="230"/>
        <v>245540.8</v>
      </c>
      <c r="V879" s="91">
        <f t="shared" ca="1" si="231"/>
        <v>45793.188450124697</v>
      </c>
      <c r="W879" s="47">
        <f t="shared" ca="1" si="232"/>
        <v>1</v>
      </c>
    </row>
    <row r="880" spans="1:23" x14ac:dyDescent="0.25">
      <c r="A880" s="52">
        <v>859</v>
      </c>
      <c r="B880" s="57">
        <f t="shared" ca="1" si="217"/>
        <v>2985</v>
      </c>
      <c r="C880" s="78">
        <f t="shared" ca="1" si="218"/>
        <v>416</v>
      </c>
      <c r="D880" s="79">
        <f t="shared" ca="1" si="219"/>
        <v>296</v>
      </c>
      <c r="E880" s="81">
        <f t="shared" ca="1" si="220"/>
        <v>92627</v>
      </c>
      <c r="G880" s="88">
        <f t="shared" ca="1" si="221"/>
        <v>1241760</v>
      </c>
      <c r="H880" s="78">
        <f t="shared" ca="1" si="222"/>
        <v>883560</v>
      </c>
      <c r="I880" s="78">
        <f t="shared" ca="1" si="223"/>
        <v>358200</v>
      </c>
      <c r="J880" s="78">
        <f t="shared" ca="1" si="224"/>
        <v>92627</v>
      </c>
      <c r="K880" s="78">
        <v>175000</v>
      </c>
      <c r="L880" s="78">
        <f t="shared" ca="1" si="225"/>
        <v>90573</v>
      </c>
      <c r="M880" s="78">
        <f t="shared" ca="1" si="226"/>
        <v>30794.820000000003</v>
      </c>
      <c r="N880" s="78">
        <f t="shared" ca="1" si="227"/>
        <v>59778.179999999993</v>
      </c>
      <c r="O880" s="81">
        <f t="shared" ca="1" si="228"/>
        <v>234778.18</v>
      </c>
      <c r="Q880" s="78">
        <v>-700000</v>
      </c>
      <c r="R880" s="78">
        <f t="shared" ca="1" si="229"/>
        <v>234778.18</v>
      </c>
      <c r="S880" s="78">
        <f t="shared" ca="1" si="230"/>
        <v>234778.18</v>
      </c>
      <c r="T880" s="78">
        <f t="shared" ca="1" si="230"/>
        <v>234778.18</v>
      </c>
      <c r="U880" s="78">
        <f t="shared" ca="1" si="230"/>
        <v>234778.18</v>
      </c>
      <c r="V880" s="91">
        <f t="shared" ca="1" si="231"/>
        <v>13103.351625136449</v>
      </c>
      <c r="W880" s="47">
        <f t="shared" ca="1" si="232"/>
        <v>1</v>
      </c>
    </row>
    <row r="881" spans="1:23" x14ac:dyDescent="0.25">
      <c r="A881" s="52">
        <v>860</v>
      </c>
      <c r="B881" s="57">
        <f t="shared" ca="1" si="217"/>
        <v>2375</v>
      </c>
      <c r="C881" s="78">
        <f t="shared" ca="1" si="218"/>
        <v>465</v>
      </c>
      <c r="D881" s="79">
        <f t="shared" ca="1" si="219"/>
        <v>300</v>
      </c>
      <c r="E881" s="81">
        <f t="shared" ca="1" si="220"/>
        <v>106697</v>
      </c>
      <c r="G881" s="88">
        <f t="shared" ca="1" si="221"/>
        <v>1104375</v>
      </c>
      <c r="H881" s="78">
        <f t="shared" ca="1" si="222"/>
        <v>712500</v>
      </c>
      <c r="I881" s="78">
        <f t="shared" ca="1" si="223"/>
        <v>391875</v>
      </c>
      <c r="J881" s="78">
        <f t="shared" ca="1" si="224"/>
        <v>106697</v>
      </c>
      <c r="K881" s="78">
        <v>175000</v>
      </c>
      <c r="L881" s="78">
        <f t="shared" ca="1" si="225"/>
        <v>110178</v>
      </c>
      <c r="M881" s="78">
        <f t="shared" ca="1" si="226"/>
        <v>37460.520000000004</v>
      </c>
      <c r="N881" s="78">
        <f t="shared" ca="1" si="227"/>
        <v>72717.48</v>
      </c>
      <c r="O881" s="81">
        <f t="shared" ca="1" si="228"/>
        <v>247717.47999999998</v>
      </c>
      <c r="Q881" s="78">
        <v>-700000</v>
      </c>
      <c r="R881" s="78">
        <f t="shared" ca="1" si="229"/>
        <v>247717.47999999998</v>
      </c>
      <c r="S881" s="78">
        <f t="shared" ca="1" si="230"/>
        <v>247717.47999999998</v>
      </c>
      <c r="T881" s="78">
        <f t="shared" ca="1" si="230"/>
        <v>247717.47999999998</v>
      </c>
      <c r="U881" s="78">
        <f t="shared" ca="1" si="230"/>
        <v>247717.47999999998</v>
      </c>
      <c r="V881" s="91">
        <f t="shared" ca="1" si="231"/>
        <v>52404.5260259395</v>
      </c>
      <c r="W881" s="47">
        <f t="shared" ca="1" si="232"/>
        <v>1</v>
      </c>
    </row>
    <row r="882" spans="1:23" x14ac:dyDescent="0.25">
      <c r="A882" s="52">
        <v>861</v>
      </c>
      <c r="B882" s="57">
        <f t="shared" ca="1" si="217"/>
        <v>3008</v>
      </c>
      <c r="C882" s="78">
        <f t="shared" ca="1" si="218"/>
        <v>433</v>
      </c>
      <c r="D882" s="79">
        <f t="shared" ca="1" si="219"/>
        <v>291</v>
      </c>
      <c r="E882" s="81">
        <f t="shared" ca="1" si="220"/>
        <v>117199</v>
      </c>
      <c r="G882" s="88">
        <f t="shared" ca="1" si="221"/>
        <v>1302464</v>
      </c>
      <c r="H882" s="78">
        <f t="shared" ca="1" si="222"/>
        <v>875328</v>
      </c>
      <c r="I882" s="78">
        <f t="shared" ca="1" si="223"/>
        <v>427136</v>
      </c>
      <c r="J882" s="78">
        <f t="shared" ca="1" si="224"/>
        <v>117199</v>
      </c>
      <c r="K882" s="78">
        <v>175000</v>
      </c>
      <c r="L882" s="78">
        <f t="shared" ca="1" si="225"/>
        <v>134937</v>
      </c>
      <c r="M882" s="78">
        <f t="shared" ca="1" si="226"/>
        <v>45878.58</v>
      </c>
      <c r="N882" s="78">
        <f t="shared" ca="1" si="227"/>
        <v>89058.42</v>
      </c>
      <c r="O882" s="81">
        <f t="shared" ca="1" si="228"/>
        <v>264058.42</v>
      </c>
      <c r="Q882" s="78">
        <v>-700000</v>
      </c>
      <c r="R882" s="78">
        <f t="shared" ca="1" si="229"/>
        <v>264058.42</v>
      </c>
      <c r="S882" s="78">
        <f t="shared" ca="1" si="230"/>
        <v>264058.42</v>
      </c>
      <c r="T882" s="78">
        <f t="shared" ca="1" si="230"/>
        <v>264058.42</v>
      </c>
      <c r="U882" s="78">
        <f t="shared" ca="1" si="230"/>
        <v>264058.42</v>
      </c>
      <c r="V882" s="91">
        <f t="shared" ca="1" si="231"/>
        <v>102037.66945820081</v>
      </c>
      <c r="W882" s="47">
        <f t="shared" ca="1" si="232"/>
        <v>1</v>
      </c>
    </row>
    <row r="883" spans="1:23" x14ac:dyDescent="0.25">
      <c r="A883" s="52">
        <v>862</v>
      </c>
      <c r="B883" s="57">
        <f t="shared" ca="1" si="217"/>
        <v>3163</v>
      </c>
      <c r="C883" s="78">
        <f t="shared" ca="1" si="218"/>
        <v>435</v>
      </c>
      <c r="D883" s="79">
        <f t="shared" ca="1" si="219"/>
        <v>282</v>
      </c>
      <c r="E883" s="81">
        <f t="shared" ca="1" si="220"/>
        <v>109318</v>
      </c>
      <c r="G883" s="88">
        <f t="shared" ca="1" si="221"/>
        <v>1375905</v>
      </c>
      <c r="H883" s="78">
        <f t="shared" ca="1" si="222"/>
        <v>891966</v>
      </c>
      <c r="I883" s="78">
        <f t="shared" ca="1" si="223"/>
        <v>483939</v>
      </c>
      <c r="J883" s="78">
        <f t="shared" ca="1" si="224"/>
        <v>109318</v>
      </c>
      <c r="K883" s="78">
        <v>175000</v>
      </c>
      <c r="L883" s="78">
        <f t="shared" ca="1" si="225"/>
        <v>199621</v>
      </c>
      <c r="M883" s="78">
        <f t="shared" ca="1" si="226"/>
        <v>67871.14</v>
      </c>
      <c r="N883" s="78">
        <f t="shared" ca="1" si="227"/>
        <v>131749.85999999999</v>
      </c>
      <c r="O883" s="81">
        <f t="shared" ca="1" si="228"/>
        <v>306749.86</v>
      </c>
      <c r="Q883" s="78">
        <v>-700000</v>
      </c>
      <c r="R883" s="78">
        <f t="shared" ca="1" si="229"/>
        <v>306749.86</v>
      </c>
      <c r="S883" s="78">
        <f t="shared" ca="1" si="230"/>
        <v>306749.86</v>
      </c>
      <c r="T883" s="78">
        <f t="shared" ca="1" si="230"/>
        <v>306749.86</v>
      </c>
      <c r="U883" s="78">
        <f t="shared" ca="1" si="230"/>
        <v>306749.86</v>
      </c>
      <c r="V883" s="91">
        <f t="shared" ca="1" si="231"/>
        <v>231706.4868487413</v>
      </c>
      <c r="W883" s="47">
        <f t="shared" ca="1" si="232"/>
        <v>1</v>
      </c>
    </row>
    <row r="884" spans="1:23" x14ac:dyDescent="0.25">
      <c r="A884" s="52">
        <v>863</v>
      </c>
      <c r="B884" s="57">
        <f t="shared" ca="1" si="217"/>
        <v>3050</v>
      </c>
      <c r="C884" s="78">
        <f t="shared" ca="1" si="218"/>
        <v>448</v>
      </c>
      <c r="D884" s="79">
        <f t="shared" ca="1" si="219"/>
        <v>284</v>
      </c>
      <c r="E884" s="81">
        <f t="shared" ca="1" si="220"/>
        <v>91555</v>
      </c>
      <c r="G884" s="88">
        <f t="shared" ca="1" si="221"/>
        <v>1366400</v>
      </c>
      <c r="H884" s="78">
        <f t="shared" ca="1" si="222"/>
        <v>866200</v>
      </c>
      <c r="I884" s="78">
        <f t="shared" ca="1" si="223"/>
        <v>500200</v>
      </c>
      <c r="J884" s="78">
        <f t="shared" ca="1" si="224"/>
        <v>91555</v>
      </c>
      <c r="K884" s="78">
        <v>175000</v>
      </c>
      <c r="L884" s="78">
        <f t="shared" ca="1" si="225"/>
        <v>233645</v>
      </c>
      <c r="M884" s="78">
        <f t="shared" ca="1" si="226"/>
        <v>79439.3</v>
      </c>
      <c r="N884" s="78">
        <f t="shared" ca="1" si="227"/>
        <v>154205.70000000001</v>
      </c>
      <c r="O884" s="81">
        <f t="shared" ca="1" si="228"/>
        <v>329205.7</v>
      </c>
      <c r="Q884" s="78">
        <v>-700000</v>
      </c>
      <c r="R884" s="78">
        <f t="shared" ca="1" si="229"/>
        <v>329205.7</v>
      </c>
      <c r="S884" s="78">
        <f t="shared" ca="1" si="230"/>
        <v>329205.7</v>
      </c>
      <c r="T884" s="78">
        <f t="shared" ca="1" si="230"/>
        <v>329205.7</v>
      </c>
      <c r="U884" s="78">
        <f t="shared" ca="1" si="230"/>
        <v>329205.7</v>
      </c>
      <c r="V884" s="91">
        <f t="shared" ca="1" si="231"/>
        <v>299912.71780068835</v>
      </c>
      <c r="W884" s="47">
        <f t="shared" ca="1" si="232"/>
        <v>1</v>
      </c>
    </row>
    <row r="885" spans="1:23" x14ac:dyDescent="0.25">
      <c r="A885" s="52">
        <v>864</v>
      </c>
      <c r="B885" s="57">
        <f t="shared" ca="1" si="217"/>
        <v>2923</v>
      </c>
      <c r="C885" s="78">
        <f t="shared" ca="1" si="218"/>
        <v>442</v>
      </c>
      <c r="D885" s="79">
        <f t="shared" ca="1" si="219"/>
        <v>282</v>
      </c>
      <c r="E885" s="81">
        <f t="shared" ca="1" si="220"/>
        <v>100615</v>
      </c>
      <c r="G885" s="88">
        <f t="shared" ca="1" si="221"/>
        <v>1291966</v>
      </c>
      <c r="H885" s="78">
        <f t="shared" ca="1" si="222"/>
        <v>824286</v>
      </c>
      <c r="I885" s="78">
        <f t="shared" ca="1" si="223"/>
        <v>467680</v>
      </c>
      <c r="J885" s="78">
        <f t="shared" ca="1" si="224"/>
        <v>100615</v>
      </c>
      <c r="K885" s="78">
        <v>175000</v>
      </c>
      <c r="L885" s="78">
        <f t="shared" ca="1" si="225"/>
        <v>192065</v>
      </c>
      <c r="M885" s="78">
        <f t="shared" ca="1" si="226"/>
        <v>65302.100000000006</v>
      </c>
      <c r="N885" s="78">
        <f t="shared" ca="1" si="227"/>
        <v>126762.9</v>
      </c>
      <c r="O885" s="81">
        <f t="shared" ca="1" si="228"/>
        <v>301762.90000000002</v>
      </c>
      <c r="Q885" s="78">
        <v>-700000</v>
      </c>
      <c r="R885" s="78">
        <f t="shared" ca="1" si="229"/>
        <v>301762.90000000002</v>
      </c>
      <c r="S885" s="78">
        <f t="shared" ca="1" si="230"/>
        <v>301762.90000000002</v>
      </c>
      <c r="T885" s="78">
        <f t="shared" ca="1" si="230"/>
        <v>301762.90000000002</v>
      </c>
      <c r="U885" s="78">
        <f t="shared" ca="1" si="230"/>
        <v>301762.90000000002</v>
      </c>
      <c r="V885" s="91">
        <f t="shared" ca="1" si="231"/>
        <v>216559.34715108923</v>
      </c>
      <c r="W885" s="47">
        <f t="shared" ca="1" si="232"/>
        <v>1</v>
      </c>
    </row>
    <row r="886" spans="1:23" x14ac:dyDescent="0.25">
      <c r="A886" s="52">
        <v>865</v>
      </c>
      <c r="B886" s="57">
        <f t="shared" ca="1" si="217"/>
        <v>2323</v>
      </c>
      <c r="C886" s="78">
        <f t="shared" ca="1" si="218"/>
        <v>411</v>
      </c>
      <c r="D886" s="79">
        <f t="shared" ca="1" si="219"/>
        <v>281</v>
      </c>
      <c r="E886" s="81">
        <f t="shared" ca="1" si="220"/>
        <v>112913</v>
      </c>
      <c r="G886" s="88">
        <f t="shared" ca="1" si="221"/>
        <v>954753</v>
      </c>
      <c r="H886" s="78">
        <f t="shared" ca="1" si="222"/>
        <v>652763</v>
      </c>
      <c r="I886" s="78">
        <f t="shared" ca="1" si="223"/>
        <v>301990</v>
      </c>
      <c r="J886" s="78">
        <f t="shared" ca="1" si="224"/>
        <v>112913</v>
      </c>
      <c r="K886" s="78">
        <v>175000</v>
      </c>
      <c r="L886" s="78">
        <f t="shared" ca="1" si="225"/>
        <v>14077</v>
      </c>
      <c r="M886" s="78">
        <f t="shared" ca="1" si="226"/>
        <v>4786.18</v>
      </c>
      <c r="N886" s="78">
        <f t="shared" ca="1" si="227"/>
        <v>9290.82</v>
      </c>
      <c r="O886" s="81">
        <f t="shared" ca="1" si="228"/>
        <v>184290.82</v>
      </c>
      <c r="Q886" s="78">
        <v>-700000</v>
      </c>
      <c r="R886" s="78">
        <f t="shared" ca="1" si="229"/>
        <v>184290.82</v>
      </c>
      <c r="S886" s="78">
        <f t="shared" ca="1" si="230"/>
        <v>184290.82</v>
      </c>
      <c r="T886" s="78">
        <f t="shared" ca="1" si="230"/>
        <v>184290.82</v>
      </c>
      <c r="U886" s="78">
        <f t="shared" ca="1" si="230"/>
        <v>184290.82</v>
      </c>
      <c r="V886" s="91">
        <f t="shared" ca="1" si="231"/>
        <v>-140244.39828375564</v>
      </c>
      <c r="W886" s="47">
        <f t="shared" ca="1" si="232"/>
        <v>0</v>
      </c>
    </row>
    <row r="887" spans="1:23" x14ac:dyDescent="0.25">
      <c r="A887" s="52">
        <v>866</v>
      </c>
      <c r="B887" s="57">
        <f t="shared" ca="1" si="217"/>
        <v>3100</v>
      </c>
      <c r="C887" s="78">
        <f t="shared" ca="1" si="218"/>
        <v>412</v>
      </c>
      <c r="D887" s="79">
        <f t="shared" ca="1" si="219"/>
        <v>300</v>
      </c>
      <c r="E887" s="81">
        <f t="shared" ca="1" si="220"/>
        <v>108103</v>
      </c>
      <c r="G887" s="88">
        <f t="shared" ca="1" si="221"/>
        <v>1277200</v>
      </c>
      <c r="H887" s="78">
        <f t="shared" ca="1" si="222"/>
        <v>930000</v>
      </c>
      <c r="I887" s="78">
        <f t="shared" ca="1" si="223"/>
        <v>347200</v>
      </c>
      <c r="J887" s="78">
        <f t="shared" ca="1" si="224"/>
        <v>108103</v>
      </c>
      <c r="K887" s="78">
        <v>175000</v>
      </c>
      <c r="L887" s="78">
        <f t="shared" ca="1" si="225"/>
        <v>64097</v>
      </c>
      <c r="M887" s="78">
        <f t="shared" ca="1" si="226"/>
        <v>21792.980000000003</v>
      </c>
      <c r="N887" s="78">
        <f t="shared" ca="1" si="227"/>
        <v>42304.02</v>
      </c>
      <c r="O887" s="81">
        <f t="shared" ca="1" si="228"/>
        <v>217304.02</v>
      </c>
      <c r="Q887" s="78">
        <v>-700000</v>
      </c>
      <c r="R887" s="78">
        <f t="shared" ca="1" si="229"/>
        <v>217304.02</v>
      </c>
      <c r="S887" s="78">
        <f t="shared" ca="1" si="230"/>
        <v>217304.02</v>
      </c>
      <c r="T887" s="78">
        <f t="shared" ca="1" si="230"/>
        <v>217304.02</v>
      </c>
      <c r="U887" s="78">
        <f t="shared" ca="1" si="230"/>
        <v>217304.02</v>
      </c>
      <c r="V887" s="91">
        <f t="shared" ca="1" si="231"/>
        <v>-39971.776833708747</v>
      </c>
      <c r="W887" s="47">
        <f t="shared" ca="1" si="232"/>
        <v>0</v>
      </c>
    </row>
    <row r="888" spans="1:23" x14ac:dyDescent="0.25">
      <c r="A888" s="52">
        <v>867</v>
      </c>
      <c r="B888" s="57">
        <f t="shared" ca="1" si="217"/>
        <v>2523</v>
      </c>
      <c r="C888" s="78">
        <f t="shared" ca="1" si="218"/>
        <v>412</v>
      </c>
      <c r="D888" s="79">
        <f t="shared" ca="1" si="219"/>
        <v>275</v>
      </c>
      <c r="E888" s="81">
        <f t="shared" ca="1" si="220"/>
        <v>96578</v>
      </c>
      <c r="G888" s="88">
        <f t="shared" ca="1" si="221"/>
        <v>1039476</v>
      </c>
      <c r="H888" s="78">
        <f t="shared" ca="1" si="222"/>
        <v>693825</v>
      </c>
      <c r="I888" s="78">
        <f t="shared" ca="1" si="223"/>
        <v>345651</v>
      </c>
      <c r="J888" s="78">
        <f t="shared" ca="1" si="224"/>
        <v>96578</v>
      </c>
      <c r="K888" s="78">
        <v>175000</v>
      </c>
      <c r="L888" s="78">
        <f t="shared" ca="1" si="225"/>
        <v>74073</v>
      </c>
      <c r="M888" s="78">
        <f t="shared" ca="1" si="226"/>
        <v>25184.820000000003</v>
      </c>
      <c r="N888" s="78">
        <f t="shared" ca="1" si="227"/>
        <v>48888.179999999993</v>
      </c>
      <c r="O888" s="81">
        <f t="shared" ca="1" si="228"/>
        <v>223888.18</v>
      </c>
      <c r="Q888" s="78">
        <v>-700000</v>
      </c>
      <c r="R888" s="78">
        <f t="shared" ca="1" si="229"/>
        <v>223888.18</v>
      </c>
      <c r="S888" s="78">
        <f t="shared" ca="1" si="230"/>
        <v>223888.18</v>
      </c>
      <c r="T888" s="78">
        <f t="shared" ca="1" si="230"/>
        <v>223888.18</v>
      </c>
      <c r="U888" s="78">
        <f t="shared" ca="1" si="230"/>
        <v>223888.18</v>
      </c>
      <c r="V888" s="91">
        <f t="shared" ca="1" si="231"/>
        <v>-19973.382759624976</v>
      </c>
      <c r="W888" s="47">
        <f t="shared" ca="1" si="232"/>
        <v>0</v>
      </c>
    </row>
    <row r="889" spans="1:23" x14ac:dyDescent="0.25">
      <c r="A889" s="52">
        <v>868</v>
      </c>
      <c r="B889" s="57">
        <f t="shared" ca="1" si="217"/>
        <v>2473</v>
      </c>
      <c r="C889" s="78">
        <f t="shared" ca="1" si="218"/>
        <v>449</v>
      </c>
      <c r="D889" s="79">
        <f t="shared" ca="1" si="219"/>
        <v>284</v>
      </c>
      <c r="E889" s="81">
        <f t="shared" ca="1" si="220"/>
        <v>109301</v>
      </c>
      <c r="G889" s="88">
        <f t="shared" ca="1" si="221"/>
        <v>1110377</v>
      </c>
      <c r="H889" s="78">
        <f t="shared" ca="1" si="222"/>
        <v>702332</v>
      </c>
      <c r="I889" s="78">
        <f t="shared" ca="1" si="223"/>
        <v>408045</v>
      </c>
      <c r="J889" s="78">
        <f t="shared" ca="1" si="224"/>
        <v>109301</v>
      </c>
      <c r="K889" s="78">
        <v>175000</v>
      </c>
      <c r="L889" s="78">
        <f t="shared" ca="1" si="225"/>
        <v>123744</v>
      </c>
      <c r="M889" s="78">
        <f t="shared" ca="1" si="226"/>
        <v>42072.960000000006</v>
      </c>
      <c r="N889" s="78">
        <f t="shared" ca="1" si="227"/>
        <v>81671.039999999994</v>
      </c>
      <c r="O889" s="81">
        <f t="shared" ca="1" si="228"/>
        <v>256671.03999999998</v>
      </c>
      <c r="Q889" s="78">
        <v>-700000</v>
      </c>
      <c r="R889" s="78">
        <f t="shared" ca="1" si="229"/>
        <v>256671.03999999998</v>
      </c>
      <c r="S889" s="78">
        <f t="shared" ca="1" si="230"/>
        <v>256671.03999999998</v>
      </c>
      <c r="T889" s="78">
        <f t="shared" ca="1" si="230"/>
        <v>256671.03999999998</v>
      </c>
      <c r="U889" s="78">
        <f t="shared" ca="1" si="230"/>
        <v>256671.03999999998</v>
      </c>
      <c r="V889" s="91">
        <f t="shared" ca="1" si="231"/>
        <v>79599.615641919896</v>
      </c>
      <c r="W889" s="47">
        <f t="shared" ca="1" si="232"/>
        <v>1</v>
      </c>
    </row>
    <row r="890" spans="1:23" x14ac:dyDescent="0.25">
      <c r="A890" s="52">
        <v>869</v>
      </c>
      <c r="B890" s="57">
        <f t="shared" ca="1" si="217"/>
        <v>2855</v>
      </c>
      <c r="C890" s="78">
        <f t="shared" ca="1" si="218"/>
        <v>459</v>
      </c>
      <c r="D890" s="79">
        <f t="shared" ca="1" si="219"/>
        <v>282</v>
      </c>
      <c r="E890" s="81">
        <f t="shared" ca="1" si="220"/>
        <v>92321</v>
      </c>
      <c r="G890" s="88">
        <f t="shared" ca="1" si="221"/>
        <v>1310445</v>
      </c>
      <c r="H890" s="78">
        <f t="shared" ca="1" si="222"/>
        <v>805110</v>
      </c>
      <c r="I890" s="78">
        <f t="shared" ca="1" si="223"/>
        <v>505335</v>
      </c>
      <c r="J890" s="78">
        <f t="shared" ca="1" si="224"/>
        <v>92321</v>
      </c>
      <c r="K890" s="78">
        <v>175000</v>
      </c>
      <c r="L890" s="78">
        <f t="shared" ca="1" si="225"/>
        <v>238014</v>
      </c>
      <c r="M890" s="78">
        <f t="shared" ca="1" si="226"/>
        <v>80924.760000000009</v>
      </c>
      <c r="N890" s="78">
        <f t="shared" ca="1" si="227"/>
        <v>157089.24</v>
      </c>
      <c r="O890" s="81">
        <f t="shared" ca="1" si="228"/>
        <v>332089.24</v>
      </c>
      <c r="Q890" s="78">
        <v>-700000</v>
      </c>
      <c r="R890" s="78">
        <f t="shared" ca="1" si="229"/>
        <v>332089.24</v>
      </c>
      <c r="S890" s="78">
        <f t="shared" ca="1" si="230"/>
        <v>332089.24</v>
      </c>
      <c r="T890" s="78">
        <f t="shared" ca="1" si="230"/>
        <v>332089.24</v>
      </c>
      <c r="U890" s="78">
        <f t="shared" ca="1" si="230"/>
        <v>332089.24</v>
      </c>
      <c r="V890" s="91">
        <f t="shared" ca="1" si="231"/>
        <v>308671.03613565944</v>
      </c>
      <c r="W890" s="47">
        <f t="shared" ca="1" si="232"/>
        <v>1</v>
      </c>
    </row>
    <row r="891" spans="1:23" x14ac:dyDescent="0.25">
      <c r="A891" s="52">
        <v>870</v>
      </c>
      <c r="B891" s="57">
        <f t="shared" ca="1" si="217"/>
        <v>2262</v>
      </c>
      <c r="C891" s="78">
        <f t="shared" ca="1" si="218"/>
        <v>419</v>
      </c>
      <c r="D891" s="79">
        <f t="shared" ca="1" si="219"/>
        <v>276</v>
      </c>
      <c r="E891" s="81">
        <f t="shared" ca="1" si="220"/>
        <v>119792</v>
      </c>
      <c r="G891" s="88">
        <f t="shared" ca="1" si="221"/>
        <v>947778</v>
      </c>
      <c r="H891" s="78">
        <f t="shared" ca="1" si="222"/>
        <v>624312</v>
      </c>
      <c r="I891" s="78">
        <f t="shared" ca="1" si="223"/>
        <v>323466</v>
      </c>
      <c r="J891" s="78">
        <f t="shared" ca="1" si="224"/>
        <v>119792</v>
      </c>
      <c r="K891" s="78">
        <v>175000</v>
      </c>
      <c r="L891" s="78">
        <f t="shared" ca="1" si="225"/>
        <v>28674</v>
      </c>
      <c r="M891" s="78">
        <f t="shared" ca="1" si="226"/>
        <v>9749.16</v>
      </c>
      <c r="N891" s="78">
        <f t="shared" ca="1" si="227"/>
        <v>18924.84</v>
      </c>
      <c r="O891" s="81">
        <f t="shared" ca="1" si="228"/>
        <v>193924.84</v>
      </c>
      <c r="Q891" s="78">
        <v>-700000</v>
      </c>
      <c r="R891" s="78">
        <f t="shared" ca="1" si="229"/>
        <v>193924.84</v>
      </c>
      <c r="S891" s="78">
        <f t="shared" ca="1" si="230"/>
        <v>193924.84</v>
      </c>
      <c r="T891" s="78">
        <f t="shared" ca="1" si="230"/>
        <v>193924.84</v>
      </c>
      <c r="U891" s="78">
        <f t="shared" ca="1" si="230"/>
        <v>193924.84</v>
      </c>
      <c r="V891" s="91">
        <f t="shared" ca="1" si="231"/>
        <v>-110982.51393136987</v>
      </c>
      <c r="W891" s="47">
        <f t="shared" ca="1" si="232"/>
        <v>0</v>
      </c>
    </row>
    <row r="892" spans="1:23" x14ac:dyDescent="0.25">
      <c r="A892" s="52">
        <v>871</v>
      </c>
      <c r="B892" s="57">
        <f t="shared" ca="1" si="217"/>
        <v>2391</v>
      </c>
      <c r="C892" s="78">
        <f t="shared" ca="1" si="218"/>
        <v>437</v>
      </c>
      <c r="D892" s="79">
        <f t="shared" ca="1" si="219"/>
        <v>295</v>
      </c>
      <c r="E892" s="81">
        <f t="shared" ca="1" si="220"/>
        <v>118183</v>
      </c>
      <c r="G892" s="88">
        <f t="shared" ca="1" si="221"/>
        <v>1044867</v>
      </c>
      <c r="H892" s="78">
        <f t="shared" ca="1" si="222"/>
        <v>705345</v>
      </c>
      <c r="I892" s="78">
        <f t="shared" ca="1" si="223"/>
        <v>339522</v>
      </c>
      <c r="J892" s="78">
        <f t="shared" ca="1" si="224"/>
        <v>118183</v>
      </c>
      <c r="K892" s="78">
        <v>175000</v>
      </c>
      <c r="L892" s="78">
        <f t="shared" ca="1" si="225"/>
        <v>46339</v>
      </c>
      <c r="M892" s="78">
        <f t="shared" ca="1" si="226"/>
        <v>15755.260000000002</v>
      </c>
      <c r="N892" s="78">
        <f t="shared" ca="1" si="227"/>
        <v>30583.739999999998</v>
      </c>
      <c r="O892" s="81">
        <f t="shared" ca="1" si="228"/>
        <v>205583.74</v>
      </c>
      <c r="Q892" s="78">
        <v>-700000</v>
      </c>
      <c r="R892" s="78">
        <f t="shared" ca="1" si="229"/>
        <v>205583.74</v>
      </c>
      <c r="S892" s="78">
        <f t="shared" ca="1" si="230"/>
        <v>205583.74</v>
      </c>
      <c r="T892" s="78">
        <f t="shared" ca="1" si="230"/>
        <v>205583.74</v>
      </c>
      <c r="U892" s="78">
        <f t="shared" ca="1" si="230"/>
        <v>205583.74</v>
      </c>
      <c r="V892" s="91">
        <f t="shared" ca="1" si="231"/>
        <v>-75570.361633987282</v>
      </c>
      <c r="W892" s="47">
        <f t="shared" ca="1" si="232"/>
        <v>0</v>
      </c>
    </row>
    <row r="893" spans="1:23" x14ac:dyDescent="0.25">
      <c r="A893" s="52">
        <v>872</v>
      </c>
      <c r="B893" s="57">
        <f t="shared" ca="1" si="217"/>
        <v>3002</v>
      </c>
      <c r="C893" s="78">
        <f t="shared" ca="1" si="218"/>
        <v>470</v>
      </c>
      <c r="D893" s="79">
        <f t="shared" ca="1" si="219"/>
        <v>275</v>
      </c>
      <c r="E893" s="81">
        <f t="shared" ca="1" si="220"/>
        <v>95799</v>
      </c>
      <c r="G893" s="88">
        <f t="shared" ca="1" si="221"/>
        <v>1410940</v>
      </c>
      <c r="H893" s="78">
        <f t="shared" ca="1" si="222"/>
        <v>825550</v>
      </c>
      <c r="I893" s="78">
        <f t="shared" ca="1" si="223"/>
        <v>585390</v>
      </c>
      <c r="J893" s="78">
        <f t="shared" ca="1" si="224"/>
        <v>95799</v>
      </c>
      <c r="K893" s="78">
        <v>175000</v>
      </c>
      <c r="L893" s="78">
        <f t="shared" ca="1" si="225"/>
        <v>314591</v>
      </c>
      <c r="M893" s="78">
        <f t="shared" ca="1" si="226"/>
        <v>106960.94</v>
      </c>
      <c r="N893" s="78">
        <f t="shared" ca="1" si="227"/>
        <v>207630.06</v>
      </c>
      <c r="O893" s="81">
        <f t="shared" ca="1" si="228"/>
        <v>382630.06</v>
      </c>
      <c r="Q893" s="78">
        <v>-700000</v>
      </c>
      <c r="R893" s="78">
        <f t="shared" ca="1" si="229"/>
        <v>382630.06</v>
      </c>
      <c r="S893" s="78">
        <f t="shared" ca="1" si="230"/>
        <v>382630.06</v>
      </c>
      <c r="T893" s="78">
        <f t="shared" ca="1" si="230"/>
        <v>382630.06</v>
      </c>
      <c r="U893" s="78">
        <f t="shared" ca="1" si="230"/>
        <v>382630.06</v>
      </c>
      <c r="V893" s="91">
        <f t="shared" ca="1" si="231"/>
        <v>462181.16274062195</v>
      </c>
      <c r="W893" s="47">
        <f t="shared" ca="1" si="232"/>
        <v>1</v>
      </c>
    </row>
    <row r="894" spans="1:23" x14ac:dyDescent="0.25">
      <c r="A894" s="52">
        <v>873</v>
      </c>
      <c r="B894" s="57">
        <f t="shared" ca="1" si="217"/>
        <v>2857</v>
      </c>
      <c r="C894" s="78">
        <f t="shared" ca="1" si="218"/>
        <v>470</v>
      </c>
      <c r="D894" s="79">
        <f t="shared" ca="1" si="219"/>
        <v>280</v>
      </c>
      <c r="E894" s="81">
        <f t="shared" ca="1" si="220"/>
        <v>108176</v>
      </c>
      <c r="G894" s="88">
        <f t="shared" ca="1" si="221"/>
        <v>1342790</v>
      </c>
      <c r="H894" s="78">
        <f t="shared" ca="1" si="222"/>
        <v>799960</v>
      </c>
      <c r="I894" s="78">
        <f t="shared" ca="1" si="223"/>
        <v>542830</v>
      </c>
      <c r="J894" s="78">
        <f t="shared" ca="1" si="224"/>
        <v>108176</v>
      </c>
      <c r="K894" s="78">
        <v>175000</v>
      </c>
      <c r="L894" s="78">
        <f t="shared" ca="1" si="225"/>
        <v>259654</v>
      </c>
      <c r="M894" s="78">
        <f t="shared" ca="1" si="226"/>
        <v>88282.36</v>
      </c>
      <c r="N894" s="78">
        <f t="shared" ca="1" si="227"/>
        <v>171371.64</v>
      </c>
      <c r="O894" s="81">
        <f t="shared" ca="1" si="228"/>
        <v>346371.64</v>
      </c>
      <c r="Q894" s="78">
        <v>-700000</v>
      </c>
      <c r="R894" s="78">
        <f t="shared" ca="1" si="229"/>
        <v>346371.64</v>
      </c>
      <c r="S894" s="78">
        <f t="shared" ca="1" si="230"/>
        <v>346371.64</v>
      </c>
      <c r="T894" s="78">
        <f t="shared" ca="1" si="230"/>
        <v>346371.64</v>
      </c>
      <c r="U894" s="78">
        <f t="shared" ca="1" si="230"/>
        <v>346371.64</v>
      </c>
      <c r="V894" s="91">
        <f t="shared" ca="1" si="231"/>
        <v>352051.67444391618</v>
      </c>
      <c r="W894" s="47">
        <f t="shared" ca="1" si="232"/>
        <v>1</v>
      </c>
    </row>
    <row r="895" spans="1:23" x14ac:dyDescent="0.25">
      <c r="A895" s="52">
        <v>874</v>
      </c>
      <c r="B895" s="57">
        <f t="shared" ca="1" si="217"/>
        <v>2404</v>
      </c>
      <c r="C895" s="78">
        <f t="shared" ca="1" si="218"/>
        <v>448</v>
      </c>
      <c r="D895" s="79">
        <f t="shared" ca="1" si="219"/>
        <v>273</v>
      </c>
      <c r="E895" s="81">
        <f t="shared" ca="1" si="220"/>
        <v>114412</v>
      </c>
      <c r="G895" s="88">
        <f t="shared" ca="1" si="221"/>
        <v>1076992</v>
      </c>
      <c r="H895" s="78">
        <f t="shared" ca="1" si="222"/>
        <v>656292</v>
      </c>
      <c r="I895" s="78">
        <f t="shared" ca="1" si="223"/>
        <v>420700</v>
      </c>
      <c r="J895" s="78">
        <f t="shared" ca="1" si="224"/>
        <v>114412</v>
      </c>
      <c r="K895" s="78">
        <v>175000</v>
      </c>
      <c r="L895" s="78">
        <f t="shared" ca="1" si="225"/>
        <v>131288</v>
      </c>
      <c r="M895" s="78">
        <f t="shared" ca="1" si="226"/>
        <v>44637.920000000006</v>
      </c>
      <c r="N895" s="78">
        <f t="shared" ca="1" si="227"/>
        <v>86650.079999999987</v>
      </c>
      <c r="O895" s="81">
        <f t="shared" ca="1" si="228"/>
        <v>261650.08</v>
      </c>
      <c r="Q895" s="78">
        <v>-700000</v>
      </c>
      <c r="R895" s="78">
        <f t="shared" ca="1" si="229"/>
        <v>261650.08</v>
      </c>
      <c r="S895" s="78">
        <f t="shared" ca="1" si="230"/>
        <v>261650.08</v>
      </c>
      <c r="T895" s="78">
        <f t="shared" ca="1" si="230"/>
        <v>261650.08</v>
      </c>
      <c r="U895" s="78">
        <f t="shared" ca="1" si="230"/>
        <v>261650.08</v>
      </c>
      <c r="V895" s="91">
        <f t="shared" ca="1" si="231"/>
        <v>94722.69953274657</v>
      </c>
      <c r="W895" s="47">
        <f t="shared" ca="1" si="232"/>
        <v>1</v>
      </c>
    </row>
    <row r="896" spans="1:23" x14ac:dyDescent="0.25">
      <c r="A896" s="52">
        <v>875</v>
      </c>
      <c r="B896" s="57">
        <f t="shared" ca="1" si="217"/>
        <v>2494</v>
      </c>
      <c r="C896" s="78">
        <f t="shared" ca="1" si="218"/>
        <v>432</v>
      </c>
      <c r="D896" s="79">
        <f t="shared" ca="1" si="219"/>
        <v>281</v>
      </c>
      <c r="E896" s="81">
        <f t="shared" ca="1" si="220"/>
        <v>97755</v>
      </c>
      <c r="G896" s="88">
        <f t="shared" ca="1" si="221"/>
        <v>1077408</v>
      </c>
      <c r="H896" s="78">
        <f t="shared" ca="1" si="222"/>
        <v>700814</v>
      </c>
      <c r="I896" s="78">
        <f t="shared" ca="1" si="223"/>
        <v>376594</v>
      </c>
      <c r="J896" s="78">
        <f t="shared" ca="1" si="224"/>
        <v>97755</v>
      </c>
      <c r="K896" s="78">
        <v>175000</v>
      </c>
      <c r="L896" s="78">
        <f t="shared" ca="1" si="225"/>
        <v>103839</v>
      </c>
      <c r="M896" s="78">
        <f t="shared" ca="1" si="226"/>
        <v>35305.26</v>
      </c>
      <c r="N896" s="78">
        <f t="shared" ca="1" si="227"/>
        <v>68533.739999999991</v>
      </c>
      <c r="O896" s="81">
        <f t="shared" ca="1" si="228"/>
        <v>243533.74</v>
      </c>
      <c r="Q896" s="78">
        <v>-700000</v>
      </c>
      <c r="R896" s="78">
        <f t="shared" ca="1" si="229"/>
        <v>243533.74</v>
      </c>
      <c r="S896" s="78">
        <f t="shared" ca="1" si="230"/>
        <v>243533.74</v>
      </c>
      <c r="T896" s="78">
        <f t="shared" ca="1" si="230"/>
        <v>243533.74</v>
      </c>
      <c r="U896" s="78">
        <f t="shared" ca="1" si="230"/>
        <v>243533.74</v>
      </c>
      <c r="V896" s="91">
        <f t="shared" ca="1" si="231"/>
        <v>39697.046070484794</v>
      </c>
      <c r="W896" s="47">
        <f t="shared" ca="1" si="232"/>
        <v>1</v>
      </c>
    </row>
    <row r="897" spans="1:23" x14ac:dyDescent="0.25">
      <c r="A897" s="52">
        <v>876</v>
      </c>
      <c r="B897" s="57">
        <f t="shared" ca="1" si="217"/>
        <v>2488</v>
      </c>
      <c r="C897" s="78">
        <f t="shared" ca="1" si="218"/>
        <v>450</v>
      </c>
      <c r="D897" s="79">
        <f t="shared" ca="1" si="219"/>
        <v>285</v>
      </c>
      <c r="E897" s="81">
        <f t="shared" ca="1" si="220"/>
        <v>98110</v>
      </c>
      <c r="G897" s="88">
        <f t="shared" ca="1" si="221"/>
        <v>1119600</v>
      </c>
      <c r="H897" s="78">
        <f t="shared" ca="1" si="222"/>
        <v>709080</v>
      </c>
      <c r="I897" s="78">
        <f t="shared" ca="1" si="223"/>
        <v>410520</v>
      </c>
      <c r="J897" s="78">
        <f t="shared" ca="1" si="224"/>
        <v>98110</v>
      </c>
      <c r="K897" s="78">
        <v>175000</v>
      </c>
      <c r="L897" s="78">
        <f t="shared" ca="1" si="225"/>
        <v>137410</v>
      </c>
      <c r="M897" s="78">
        <f t="shared" ca="1" si="226"/>
        <v>46719.4</v>
      </c>
      <c r="N897" s="78">
        <f t="shared" ca="1" si="227"/>
        <v>90690.6</v>
      </c>
      <c r="O897" s="81">
        <f t="shared" ca="1" si="228"/>
        <v>265690.59999999998</v>
      </c>
      <c r="Q897" s="78">
        <v>-700000</v>
      </c>
      <c r="R897" s="78">
        <f t="shared" ca="1" si="229"/>
        <v>265690.59999999998</v>
      </c>
      <c r="S897" s="78">
        <f t="shared" ca="1" si="230"/>
        <v>265690.59999999998</v>
      </c>
      <c r="T897" s="78">
        <f t="shared" ca="1" si="230"/>
        <v>265690.59999999998</v>
      </c>
      <c r="U897" s="78">
        <f t="shared" ca="1" si="230"/>
        <v>265690.59999999998</v>
      </c>
      <c r="V897" s="91">
        <f t="shared" ca="1" si="231"/>
        <v>106995.17031477764</v>
      </c>
      <c r="W897" s="47">
        <f t="shared" ca="1" si="232"/>
        <v>1</v>
      </c>
    </row>
    <row r="898" spans="1:23" x14ac:dyDescent="0.25">
      <c r="A898" s="52">
        <v>877</v>
      </c>
      <c r="B898" s="57">
        <f t="shared" ca="1" si="217"/>
        <v>2581</v>
      </c>
      <c r="C898" s="78">
        <f t="shared" ca="1" si="218"/>
        <v>432</v>
      </c>
      <c r="D898" s="79">
        <f t="shared" ca="1" si="219"/>
        <v>290</v>
      </c>
      <c r="E898" s="81">
        <f t="shared" ca="1" si="220"/>
        <v>104748</v>
      </c>
      <c r="G898" s="88">
        <f t="shared" ca="1" si="221"/>
        <v>1114992</v>
      </c>
      <c r="H898" s="78">
        <f t="shared" ca="1" si="222"/>
        <v>748490</v>
      </c>
      <c r="I898" s="78">
        <f t="shared" ca="1" si="223"/>
        <v>366502</v>
      </c>
      <c r="J898" s="78">
        <f t="shared" ca="1" si="224"/>
        <v>104748</v>
      </c>
      <c r="K898" s="78">
        <v>175000</v>
      </c>
      <c r="L898" s="78">
        <f t="shared" ca="1" si="225"/>
        <v>86754</v>
      </c>
      <c r="M898" s="78">
        <f t="shared" ca="1" si="226"/>
        <v>29496.36</v>
      </c>
      <c r="N898" s="78">
        <f t="shared" ca="1" si="227"/>
        <v>57257.64</v>
      </c>
      <c r="O898" s="81">
        <f t="shared" ca="1" si="228"/>
        <v>232257.64</v>
      </c>
      <c r="Q898" s="78">
        <v>-700000</v>
      </c>
      <c r="R898" s="78">
        <f t="shared" ca="1" si="229"/>
        <v>232257.64</v>
      </c>
      <c r="S898" s="78">
        <f t="shared" ca="1" si="230"/>
        <v>232257.64</v>
      </c>
      <c r="T898" s="78">
        <f t="shared" ca="1" si="230"/>
        <v>232257.64</v>
      </c>
      <c r="U898" s="78">
        <f t="shared" ca="1" si="230"/>
        <v>232257.64</v>
      </c>
      <c r="V898" s="91">
        <f t="shared" ca="1" si="231"/>
        <v>5447.5911029909039</v>
      </c>
      <c r="W898" s="47">
        <f t="shared" ca="1" si="232"/>
        <v>1</v>
      </c>
    </row>
    <row r="899" spans="1:23" x14ac:dyDescent="0.25">
      <c r="A899" s="52">
        <v>878</v>
      </c>
      <c r="B899" s="57">
        <f t="shared" ca="1" si="217"/>
        <v>2297</v>
      </c>
      <c r="C899" s="78">
        <f t="shared" ca="1" si="218"/>
        <v>446</v>
      </c>
      <c r="D899" s="79">
        <f t="shared" ca="1" si="219"/>
        <v>293</v>
      </c>
      <c r="E899" s="81">
        <f t="shared" ca="1" si="220"/>
        <v>114213</v>
      </c>
      <c r="G899" s="88">
        <f t="shared" ca="1" si="221"/>
        <v>1024462</v>
      </c>
      <c r="H899" s="78">
        <f t="shared" ca="1" si="222"/>
        <v>673021</v>
      </c>
      <c r="I899" s="78">
        <f t="shared" ca="1" si="223"/>
        <v>351441</v>
      </c>
      <c r="J899" s="78">
        <f t="shared" ca="1" si="224"/>
        <v>114213</v>
      </c>
      <c r="K899" s="78">
        <v>175000</v>
      </c>
      <c r="L899" s="78">
        <f t="shared" ca="1" si="225"/>
        <v>62228</v>
      </c>
      <c r="M899" s="78">
        <f t="shared" ca="1" si="226"/>
        <v>21157.52</v>
      </c>
      <c r="N899" s="78">
        <f t="shared" ca="1" si="227"/>
        <v>41070.479999999996</v>
      </c>
      <c r="O899" s="81">
        <f t="shared" ca="1" si="228"/>
        <v>216070.47999999998</v>
      </c>
      <c r="Q899" s="78">
        <v>-700000</v>
      </c>
      <c r="R899" s="78">
        <f t="shared" ca="1" si="229"/>
        <v>216070.47999999998</v>
      </c>
      <c r="S899" s="78">
        <f t="shared" ca="1" si="230"/>
        <v>216070.47999999998</v>
      </c>
      <c r="T899" s="78">
        <f t="shared" ca="1" si="230"/>
        <v>216070.47999999998</v>
      </c>
      <c r="U899" s="78">
        <f t="shared" ca="1" si="230"/>
        <v>216070.47999999998</v>
      </c>
      <c r="V899" s="91">
        <f t="shared" ca="1" si="231"/>
        <v>-43718.468746746308</v>
      </c>
      <c r="W899" s="47">
        <f t="shared" ca="1" si="232"/>
        <v>0</v>
      </c>
    </row>
    <row r="900" spans="1:23" x14ac:dyDescent="0.25">
      <c r="A900" s="52">
        <v>879</v>
      </c>
      <c r="B900" s="57">
        <f t="shared" ca="1" si="217"/>
        <v>2383</v>
      </c>
      <c r="C900" s="78">
        <f t="shared" ca="1" si="218"/>
        <v>449</v>
      </c>
      <c r="D900" s="79">
        <f t="shared" ca="1" si="219"/>
        <v>285</v>
      </c>
      <c r="E900" s="81">
        <f t="shared" ca="1" si="220"/>
        <v>109166</v>
      </c>
      <c r="G900" s="88">
        <f t="shared" ca="1" si="221"/>
        <v>1069967</v>
      </c>
      <c r="H900" s="78">
        <f t="shared" ca="1" si="222"/>
        <v>679155</v>
      </c>
      <c r="I900" s="78">
        <f t="shared" ca="1" si="223"/>
        <v>390812</v>
      </c>
      <c r="J900" s="78">
        <f t="shared" ca="1" si="224"/>
        <v>109166</v>
      </c>
      <c r="K900" s="78">
        <v>175000</v>
      </c>
      <c r="L900" s="78">
        <f t="shared" ca="1" si="225"/>
        <v>106646</v>
      </c>
      <c r="M900" s="78">
        <f t="shared" ca="1" si="226"/>
        <v>36259.64</v>
      </c>
      <c r="N900" s="78">
        <f t="shared" ca="1" si="227"/>
        <v>70386.36</v>
      </c>
      <c r="O900" s="81">
        <f t="shared" ca="1" si="228"/>
        <v>245386.36</v>
      </c>
      <c r="Q900" s="78">
        <v>-700000</v>
      </c>
      <c r="R900" s="78">
        <f t="shared" ca="1" si="229"/>
        <v>245386.36</v>
      </c>
      <c r="S900" s="78">
        <f t="shared" ca="1" si="230"/>
        <v>245386.36</v>
      </c>
      <c r="T900" s="78">
        <f t="shared" ca="1" si="230"/>
        <v>245386.36</v>
      </c>
      <c r="U900" s="78">
        <f t="shared" ca="1" si="230"/>
        <v>245386.36</v>
      </c>
      <c r="V900" s="91">
        <f t="shared" ca="1" si="231"/>
        <v>45324.100217031897</v>
      </c>
      <c r="W900" s="47">
        <f t="shared" ca="1" si="232"/>
        <v>1</v>
      </c>
    </row>
    <row r="901" spans="1:23" x14ac:dyDescent="0.25">
      <c r="A901" s="52">
        <v>880</v>
      </c>
      <c r="B901" s="57">
        <f t="shared" ca="1" si="217"/>
        <v>2581</v>
      </c>
      <c r="C901" s="78">
        <f t="shared" ca="1" si="218"/>
        <v>423</v>
      </c>
      <c r="D901" s="79">
        <f t="shared" ca="1" si="219"/>
        <v>276</v>
      </c>
      <c r="E901" s="81">
        <f t="shared" ca="1" si="220"/>
        <v>109770</v>
      </c>
      <c r="G901" s="88">
        <f t="shared" ca="1" si="221"/>
        <v>1091763</v>
      </c>
      <c r="H901" s="78">
        <f t="shared" ca="1" si="222"/>
        <v>712356</v>
      </c>
      <c r="I901" s="78">
        <f t="shared" ca="1" si="223"/>
        <v>379407</v>
      </c>
      <c r="J901" s="78">
        <f t="shared" ca="1" si="224"/>
        <v>109770</v>
      </c>
      <c r="K901" s="78">
        <v>175000</v>
      </c>
      <c r="L901" s="78">
        <f t="shared" ca="1" si="225"/>
        <v>94637</v>
      </c>
      <c r="M901" s="78">
        <f t="shared" ca="1" si="226"/>
        <v>32176.58</v>
      </c>
      <c r="N901" s="78">
        <f t="shared" ca="1" si="227"/>
        <v>62460.42</v>
      </c>
      <c r="O901" s="81">
        <f t="shared" ca="1" si="228"/>
        <v>237460.41999999998</v>
      </c>
      <c r="Q901" s="78">
        <v>-700000</v>
      </c>
      <c r="R901" s="78">
        <f t="shared" ca="1" si="229"/>
        <v>237460.41999999998</v>
      </c>
      <c r="S901" s="78">
        <f t="shared" ca="1" si="230"/>
        <v>237460.41999999998</v>
      </c>
      <c r="T901" s="78">
        <f t="shared" ca="1" si="230"/>
        <v>237460.41999999998</v>
      </c>
      <c r="U901" s="78">
        <f t="shared" ca="1" si="230"/>
        <v>237460.41999999998</v>
      </c>
      <c r="V901" s="91">
        <f t="shared" ca="1" si="231"/>
        <v>21250.251536631724</v>
      </c>
      <c r="W901" s="47">
        <f t="shared" ca="1" si="232"/>
        <v>1</v>
      </c>
    </row>
    <row r="902" spans="1:23" x14ac:dyDescent="0.25">
      <c r="A902" s="52">
        <v>881</v>
      </c>
      <c r="B902" s="57">
        <f t="shared" ca="1" si="217"/>
        <v>2686</v>
      </c>
      <c r="C902" s="78">
        <f t="shared" ca="1" si="218"/>
        <v>432</v>
      </c>
      <c r="D902" s="79">
        <f t="shared" ca="1" si="219"/>
        <v>287</v>
      </c>
      <c r="E902" s="81">
        <f t="shared" ca="1" si="220"/>
        <v>97630</v>
      </c>
      <c r="G902" s="88">
        <f t="shared" ca="1" si="221"/>
        <v>1160352</v>
      </c>
      <c r="H902" s="78">
        <f t="shared" ca="1" si="222"/>
        <v>770882</v>
      </c>
      <c r="I902" s="78">
        <f t="shared" ca="1" si="223"/>
        <v>389470</v>
      </c>
      <c r="J902" s="78">
        <f t="shared" ca="1" si="224"/>
        <v>97630</v>
      </c>
      <c r="K902" s="78">
        <v>175000</v>
      </c>
      <c r="L902" s="78">
        <f t="shared" ca="1" si="225"/>
        <v>116840</v>
      </c>
      <c r="M902" s="78">
        <f t="shared" ca="1" si="226"/>
        <v>39725.600000000006</v>
      </c>
      <c r="N902" s="78">
        <f t="shared" ca="1" si="227"/>
        <v>77114.399999999994</v>
      </c>
      <c r="O902" s="81">
        <f t="shared" ca="1" si="228"/>
        <v>252114.4</v>
      </c>
      <c r="Q902" s="78">
        <v>-700000</v>
      </c>
      <c r="R902" s="78">
        <f t="shared" ca="1" si="229"/>
        <v>252114.4</v>
      </c>
      <c r="S902" s="78">
        <f t="shared" ca="1" si="230"/>
        <v>252114.4</v>
      </c>
      <c r="T902" s="78">
        <f t="shared" ca="1" si="230"/>
        <v>252114.4</v>
      </c>
      <c r="U902" s="78">
        <f t="shared" ca="1" si="230"/>
        <v>252114.4</v>
      </c>
      <c r="V902" s="91">
        <f t="shared" ca="1" si="231"/>
        <v>65759.508115108241</v>
      </c>
      <c r="W902" s="47">
        <f t="shared" ca="1" si="232"/>
        <v>1</v>
      </c>
    </row>
    <row r="903" spans="1:23" x14ac:dyDescent="0.25">
      <c r="A903" s="52">
        <v>882</v>
      </c>
      <c r="B903" s="57">
        <f t="shared" ca="1" si="217"/>
        <v>2375</v>
      </c>
      <c r="C903" s="78">
        <f t="shared" ca="1" si="218"/>
        <v>450</v>
      </c>
      <c r="D903" s="79">
        <f t="shared" ca="1" si="219"/>
        <v>292</v>
      </c>
      <c r="E903" s="81">
        <f t="shared" ca="1" si="220"/>
        <v>102169</v>
      </c>
      <c r="G903" s="88">
        <f t="shared" ca="1" si="221"/>
        <v>1068750</v>
      </c>
      <c r="H903" s="78">
        <f t="shared" ca="1" si="222"/>
        <v>693500</v>
      </c>
      <c r="I903" s="78">
        <f t="shared" ca="1" si="223"/>
        <v>375250</v>
      </c>
      <c r="J903" s="78">
        <f t="shared" ca="1" si="224"/>
        <v>102169</v>
      </c>
      <c r="K903" s="78">
        <v>175000</v>
      </c>
      <c r="L903" s="78">
        <f t="shared" ca="1" si="225"/>
        <v>98081</v>
      </c>
      <c r="M903" s="78">
        <f t="shared" ca="1" si="226"/>
        <v>33347.54</v>
      </c>
      <c r="N903" s="78">
        <f t="shared" ca="1" si="227"/>
        <v>64733.46</v>
      </c>
      <c r="O903" s="81">
        <f t="shared" ca="1" si="228"/>
        <v>239733.46</v>
      </c>
      <c r="Q903" s="78">
        <v>-700000</v>
      </c>
      <c r="R903" s="78">
        <f t="shared" ca="1" si="229"/>
        <v>239733.46</v>
      </c>
      <c r="S903" s="78">
        <f t="shared" ca="1" si="230"/>
        <v>239733.46</v>
      </c>
      <c r="T903" s="78">
        <f t="shared" ca="1" si="230"/>
        <v>239733.46</v>
      </c>
      <c r="U903" s="78">
        <f t="shared" ca="1" si="230"/>
        <v>239733.46</v>
      </c>
      <c r="V903" s="91">
        <f t="shared" ca="1" si="231"/>
        <v>28154.268095487496</v>
      </c>
      <c r="W903" s="47">
        <f t="shared" ca="1" si="232"/>
        <v>1</v>
      </c>
    </row>
    <row r="904" spans="1:23" x14ac:dyDescent="0.25">
      <c r="A904" s="52">
        <v>883</v>
      </c>
      <c r="B904" s="57">
        <f t="shared" ca="1" si="217"/>
        <v>2615</v>
      </c>
      <c r="C904" s="78">
        <f t="shared" ca="1" si="218"/>
        <v>455</v>
      </c>
      <c r="D904" s="79">
        <f t="shared" ca="1" si="219"/>
        <v>296</v>
      </c>
      <c r="E904" s="81">
        <f t="shared" ca="1" si="220"/>
        <v>116109</v>
      </c>
      <c r="G904" s="88">
        <f t="shared" ca="1" si="221"/>
        <v>1189825</v>
      </c>
      <c r="H904" s="78">
        <f t="shared" ca="1" si="222"/>
        <v>774040</v>
      </c>
      <c r="I904" s="78">
        <f t="shared" ca="1" si="223"/>
        <v>415785</v>
      </c>
      <c r="J904" s="78">
        <f t="shared" ca="1" si="224"/>
        <v>116109</v>
      </c>
      <c r="K904" s="78">
        <v>175000</v>
      </c>
      <c r="L904" s="78">
        <f t="shared" ca="1" si="225"/>
        <v>124676</v>
      </c>
      <c r="M904" s="78">
        <f t="shared" ca="1" si="226"/>
        <v>42389.840000000004</v>
      </c>
      <c r="N904" s="78">
        <f t="shared" ca="1" si="227"/>
        <v>82286.16</v>
      </c>
      <c r="O904" s="81">
        <f t="shared" ca="1" si="228"/>
        <v>257286.16</v>
      </c>
      <c r="Q904" s="78">
        <v>-700000</v>
      </c>
      <c r="R904" s="78">
        <f t="shared" ca="1" si="229"/>
        <v>257286.16</v>
      </c>
      <c r="S904" s="78">
        <f t="shared" ca="1" si="230"/>
        <v>257286.16</v>
      </c>
      <c r="T904" s="78">
        <f t="shared" ca="1" si="230"/>
        <v>257286.16</v>
      </c>
      <c r="U904" s="78">
        <f t="shared" ca="1" si="230"/>
        <v>257286.16</v>
      </c>
      <c r="V904" s="91">
        <f t="shared" ca="1" si="231"/>
        <v>81467.94997201662</v>
      </c>
      <c r="W904" s="47">
        <f t="shared" ca="1" si="232"/>
        <v>1</v>
      </c>
    </row>
    <row r="905" spans="1:23" x14ac:dyDescent="0.25">
      <c r="A905" s="52">
        <v>884</v>
      </c>
      <c r="B905" s="57">
        <f t="shared" ca="1" si="217"/>
        <v>3185</v>
      </c>
      <c r="C905" s="78">
        <f t="shared" ca="1" si="218"/>
        <v>470</v>
      </c>
      <c r="D905" s="79">
        <f t="shared" ca="1" si="219"/>
        <v>274</v>
      </c>
      <c r="E905" s="81">
        <f t="shared" ca="1" si="220"/>
        <v>95740</v>
      </c>
      <c r="G905" s="88">
        <f t="shared" ca="1" si="221"/>
        <v>1496950</v>
      </c>
      <c r="H905" s="78">
        <f t="shared" ca="1" si="222"/>
        <v>872690</v>
      </c>
      <c r="I905" s="78">
        <f t="shared" ca="1" si="223"/>
        <v>624260</v>
      </c>
      <c r="J905" s="78">
        <f t="shared" ca="1" si="224"/>
        <v>95740</v>
      </c>
      <c r="K905" s="78">
        <v>175000</v>
      </c>
      <c r="L905" s="78">
        <f t="shared" ca="1" si="225"/>
        <v>353520</v>
      </c>
      <c r="M905" s="78">
        <f t="shared" ca="1" si="226"/>
        <v>120196.8</v>
      </c>
      <c r="N905" s="78">
        <f t="shared" ca="1" si="227"/>
        <v>233323.2</v>
      </c>
      <c r="O905" s="81">
        <f t="shared" ca="1" si="228"/>
        <v>408323.2</v>
      </c>
      <c r="Q905" s="78">
        <v>-700000</v>
      </c>
      <c r="R905" s="78">
        <f t="shared" ca="1" si="229"/>
        <v>408323.2</v>
      </c>
      <c r="S905" s="78">
        <f t="shared" ca="1" si="230"/>
        <v>408323.2</v>
      </c>
      <c r="T905" s="78">
        <f t="shared" ca="1" si="230"/>
        <v>408323.2</v>
      </c>
      <c r="U905" s="78">
        <f t="shared" ca="1" si="230"/>
        <v>408323.2</v>
      </c>
      <c r="V905" s="91">
        <f t="shared" ca="1" si="231"/>
        <v>540220.20473240269</v>
      </c>
      <c r="W905" s="47">
        <f t="shared" ca="1" si="232"/>
        <v>1</v>
      </c>
    </row>
    <row r="906" spans="1:23" x14ac:dyDescent="0.25">
      <c r="A906" s="52">
        <v>885</v>
      </c>
      <c r="B906" s="57">
        <f t="shared" ca="1" si="217"/>
        <v>2305</v>
      </c>
      <c r="C906" s="78">
        <f t="shared" ca="1" si="218"/>
        <v>424</v>
      </c>
      <c r="D906" s="79">
        <f t="shared" ca="1" si="219"/>
        <v>270</v>
      </c>
      <c r="E906" s="81">
        <f t="shared" ca="1" si="220"/>
        <v>96946</v>
      </c>
      <c r="G906" s="88">
        <f t="shared" ca="1" si="221"/>
        <v>977320</v>
      </c>
      <c r="H906" s="78">
        <f t="shared" ca="1" si="222"/>
        <v>622350</v>
      </c>
      <c r="I906" s="78">
        <f t="shared" ca="1" si="223"/>
        <v>354970</v>
      </c>
      <c r="J906" s="78">
        <f t="shared" ca="1" si="224"/>
        <v>96946</v>
      </c>
      <c r="K906" s="78">
        <v>175000</v>
      </c>
      <c r="L906" s="78">
        <f t="shared" ca="1" si="225"/>
        <v>83024</v>
      </c>
      <c r="M906" s="78">
        <f t="shared" ca="1" si="226"/>
        <v>28228.160000000003</v>
      </c>
      <c r="N906" s="78">
        <f t="shared" ca="1" si="227"/>
        <v>54795.839999999997</v>
      </c>
      <c r="O906" s="81">
        <f t="shared" ca="1" si="228"/>
        <v>229795.84</v>
      </c>
      <c r="Q906" s="78">
        <v>-700000</v>
      </c>
      <c r="R906" s="78">
        <f t="shared" ca="1" si="229"/>
        <v>229795.84</v>
      </c>
      <c r="S906" s="78">
        <f t="shared" ca="1" si="230"/>
        <v>229795.84</v>
      </c>
      <c r="T906" s="78">
        <f t="shared" ca="1" si="230"/>
        <v>229795.84</v>
      </c>
      <c r="U906" s="78">
        <f t="shared" ca="1" si="230"/>
        <v>229795.84</v>
      </c>
      <c r="V906" s="91">
        <f t="shared" ca="1" si="231"/>
        <v>-2029.7555185341043</v>
      </c>
      <c r="W906" s="47">
        <f t="shared" ca="1" si="232"/>
        <v>0</v>
      </c>
    </row>
    <row r="907" spans="1:23" x14ac:dyDescent="0.25">
      <c r="A907" s="52">
        <v>886</v>
      </c>
      <c r="B907" s="57">
        <f t="shared" ca="1" si="217"/>
        <v>2842</v>
      </c>
      <c r="C907" s="78">
        <f t="shared" ca="1" si="218"/>
        <v>436</v>
      </c>
      <c r="D907" s="79">
        <f t="shared" ca="1" si="219"/>
        <v>300</v>
      </c>
      <c r="E907" s="81">
        <f t="shared" ca="1" si="220"/>
        <v>113588</v>
      </c>
      <c r="G907" s="88">
        <f t="shared" ca="1" si="221"/>
        <v>1239112</v>
      </c>
      <c r="H907" s="78">
        <f t="shared" ca="1" si="222"/>
        <v>852600</v>
      </c>
      <c r="I907" s="78">
        <f t="shared" ca="1" si="223"/>
        <v>386512</v>
      </c>
      <c r="J907" s="78">
        <f t="shared" ca="1" si="224"/>
        <v>113588</v>
      </c>
      <c r="K907" s="78">
        <v>175000</v>
      </c>
      <c r="L907" s="78">
        <f t="shared" ca="1" si="225"/>
        <v>97924</v>
      </c>
      <c r="M907" s="78">
        <f t="shared" ca="1" si="226"/>
        <v>33294.160000000003</v>
      </c>
      <c r="N907" s="78">
        <f t="shared" ca="1" si="227"/>
        <v>64629.84</v>
      </c>
      <c r="O907" s="81">
        <f t="shared" ca="1" si="228"/>
        <v>239629.84</v>
      </c>
      <c r="Q907" s="78">
        <v>-700000</v>
      </c>
      <c r="R907" s="78">
        <f t="shared" ca="1" si="229"/>
        <v>239629.84</v>
      </c>
      <c r="S907" s="78">
        <f t="shared" ca="1" si="230"/>
        <v>239629.84</v>
      </c>
      <c r="T907" s="78">
        <f t="shared" ca="1" si="230"/>
        <v>239629.84</v>
      </c>
      <c r="U907" s="78">
        <f t="shared" ca="1" si="230"/>
        <v>239629.84</v>
      </c>
      <c r="V907" s="91">
        <f t="shared" ca="1" si="231"/>
        <v>27839.537956189946</v>
      </c>
      <c r="W907" s="47">
        <f t="shared" ca="1" si="232"/>
        <v>1</v>
      </c>
    </row>
    <row r="908" spans="1:23" x14ac:dyDescent="0.25">
      <c r="A908" s="52">
        <v>887</v>
      </c>
      <c r="B908" s="57">
        <f t="shared" ca="1" si="217"/>
        <v>2910</v>
      </c>
      <c r="C908" s="78">
        <f t="shared" ca="1" si="218"/>
        <v>435</v>
      </c>
      <c r="D908" s="79">
        <f t="shared" ca="1" si="219"/>
        <v>294</v>
      </c>
      <c r="E908" s="81">
        <f t="shared" ca="1" si="220"/>
        <v>111797</v>
      </c>
      <c r="G908" s="88">
        <f t="shared" ca="1" si="221"/>
        <v>1265850</v>
      </c>
      <c r="H908" s="78">
        <f t="shared" ca="1" si="222"/>
        <v>855540</v>
      </c>
      <c r="I908" s="78">
        <f t="shared" ca="1" si="223"/>
        <v>410310</v>
      </c>
      <c r="J908" s="78">
        <f t="shared" ca="1" si="224"/>
        <v>111797</v>
      </c>
      <c r="K908" s="78">
        <v>175000</v>
      </c>
      <c r="L908" s="78">
        <f t="shared" ca="1" si="225"/>
        <v>123513</v>
      </c>
      <c r="M908" s="78">
        <f t="shared" ca="1" si="226"/>
        <v>41994.420000000006</v>
      </c>
      <c r="N908" s="78">
        <f t="shared" ca="1" si="227"/>
        <v>81518.579999999987</v>
      </c>
      <c r="O908" s="81">
        <f t="shared" ca="1" si="228"/>
        <v>256518.58</v>
      </c>
      <c r="Q908" s="78">
        <v>-700000</v>
      </c>
      <c r="R908" s="78">
        <f t="shared" ca="1" si="229"/>
        <v>256518.58</v>
      </c>
      <c r="S908" s="78">
        <f t="shared" ca="1" si="230"/>
        <v>256518.58</v>
      </c>
      <c r="T908" s="78">
        <f t="shared" ca="1" si="230"/>
        <v>256518.58</v>
      </c>
      <c r="U908" s="78">
        <f t="shared" ca="1" si="230"/>
        <v>256518.58</v>
      </c>
      <c r="V908" s="91">
        <f t="shared" ca="1" si="231"/>
        <v>79136.541360533098</v>
      </c>
      <c r="W908" s="47">
        <f t="shared" ca="1" si="232"/>
        <v>1</v>
      </c>
    </row>
    <row r="909" spans="1:23" x14ac:dyDescent="0.25">
      <c r="A909" s="52">
        <v>888</v>
      </c>
      <c r="B909" s="57">
        <f t="shared" ca="1" si="217"/>
        <v>2520</v>
      </c>
      <c r="C909" s="78">
        <f t="shared" ca="1" si="218"/>
        <v>442</v>
      </c>
      <c r="D909" s="79">
        <f t="shared" ca="1" si="219"/>
        <v>275</v>
      </c>
      <c r="E909" s="81">
        <f t="shared" ca="1" si="220"/>
        <v>119295</v>
      </c>
      <c r="G909" s="88">
        <f t="shared" ca="1" si="221"/>
        <v>1113840</v>
      </c>
      <c r="H909" s="78">
        <f t="shared" ca="1" si="222"/>
        <v>693000</v>
      </c>
      <c r="I909" s="78">
        <f t="shared" ca="1" si="223"/>
        <v>420840</v>
      </c>
      <c r="J909" s="78">
        <f t="shared" ca="1" si="224"/>
        <v>119295</v>
      </c>
      <c r="K909" s="78">
        <v>175000</v>
      </c>
      <c r="L909" s="78">
        <f t="shared" ca="1" si="225"/>
        <v>126545</v>
      </c>
      <c r="M909" s="78">
        <f t="shared" ca="1" si="226"/>
        <v>43025.3</v>
      </c>
      <c r="N909" s="78">
        <f t="shared" ca="1" si="227"/>
        <v>83519.7</v>
      </c>
      <c r="O909" s="81">
        <f t="shared" ca="1" si="228"/>
        <v>258519.7</v>
      </c>
      <c r="Q909" s="78">
        <v>-700000</v>
      </c>
      <c r="R909" s="78">
        <f t="shared" ca="1" si="229"/>
        <v>258519.7</v>
      </c>
      <c r="S909" s="78">
        <f t="shared" ca="1" si="230"/>
        <v>258519.7</v>
      </c>
      <c r="T909" s="78">
        <f t="shared" ca="1" si="230"/>
        <v>258519.7</v>
      </c>
      <c r="U909" s="78">
        <f t="shared" ca="1" si="230"/>
        <v>258519.7</v>
      </c>
      <c r="V909" s="91">
        <f t="shared" ca="1" si="231"/>
        <v>85214.641885054298</v>
      </c>
      <c r="W909" s="47">
        <f t="shared" ca="1" si="232"/>
        <v>1</v>
      </c>
    </row>
    <row r="910" spans="1:23" x14ac:dyDescent="0.25">
      <c r="A910" s="52">
        <v>889</v>
      </c>
      <c r="B910" s="57">
        <f t="shared" ca="1" si="217"/>
        <v>2551</v>
      </c>
      <c r="C910" s="78">
        <f t="shared" ca="1" si="218"/>
        <v>413</v>
      </c>
      <c r="D910" s="79">
        <f t="shared" ca="1" si="219"/>
        <v>283</v>
      </c>
      <c r="E910" s="81">
        <f t="shared" ca="1" si="220"/>
        <v>103162</v>
      </c>
      <c r="G910" s="88">
        <f t="shared" ca="1" si="221"/>
        <v>1053563</v>
      </c>
      <c r="H910" s="78">
        <f t="shared" ca="1" si="222"/>
        <v>721933</v>
      </c>
      <c r="I910" s="78">
        <f t="shared" ca="1" si="223"/>
        <v>331630</v>
      </c>
      <c r="J910" s="78">
        <f t="shared" ca="1" si="224"/>
        <v>103162</v>
      </c>
      <c r="K910" s="78">
        <v>175000</v>
      </c>
      <c r="L910" s="78">
        <f t="shared" ca="1" si="225"/>
        <v>53468</v>
      </c>
      <c r="M910" s="78">
        <f t="shared" ca="1" si="226"/>
        <v>18179.120000000003</v>
      </c>
      <c r="N910" s="78">
        <f t="shared" ca="1" si="227"/>
        <v>35288.879999999997</v>
      </c>
      <c r="O910" s="81">
        <f t="shared" ca="1" si="228"/>
        <v>210288.88</v>
      </c>
      <c r="Q910" s="78">
        <v>-700000</v>
      </c>
      <c r="R910" s="78">
        <f t="shared" ca="1" si="229"/>
        <v>210288.88</v>
      </c>
      <c r="S910" s="78">
        <f t="shared" ca="1" si="230"/>
        <v>210288.88</v>
      </c>
      <c r="T910" s="78">
        <f t="shared" ca="1" si="230"/>
        <v>210288.88</v>
      </c>
      <c r="U910" s="78">
        <f t="shared" ca="1" si="230"/>
        <v>210288.88</v>
      </c>
      <c r="V910" s="91">
        <f t="shared" ca="1" si="231"/>
        <v>-61279.207729201531</v>
      </c>
      <c r="W910" s="47">
        <f t="shared" ca="1" si="232"/>
        <v>0</v>
      </c>
    </row>
    <row r="911" spans="1:23" x14ac:dyDescent="0.25">
      <c r="A911" s="52">
        <v>890</v>
      </c>
      <c r="B911" s="57">
        <f t="shared" ca="1" si="217"/>
        <v>2397</v>
      </c>
      <c r="C911" s="78">
        <f t="shared" ca="1" si="218"/>
        <v>441</v>
      </c>
      <c r="D911" s="79">
        <f t="shared" ca="1" si="219"/>
        <v>282</v>
      </c>
      <c r="E911" s="81">
        <f t="shared" ca="1" si="220"/>
        <v>99308</v>
      </c>
      <c r="G911" s="88">
        <f t="shared" ca="1" si="221"/>
        <v>1057077</v>
      </c>
      <c r="H911" s="78">
        <f t="shared" ca="1" si="222"/>
        <v>675954</v>
      </c>
      <c r="I911" s="78">
        <f t="shared" ca="1" si="223"/>
        <v>381123</v>
      </c>
      <c r="J911" s="78">
        <f t="shared" ca="1" si="224"/>
        <v>99308</v>
      </c>
      <c r="K911" s="78">
        <v>175000</v>
      </c>
      <c r="L911" s="78">
        <f t="shared" ca="1" si="225"/>
        <v>106815</v>
      </c>
      <c r="M911" s="78">
        <f t="shared" ca="1" si="226"/>
        <v>36317.100000000006</v>
      </c>
      <c r="N911" s="78">
        <f t="shared" ca="1" si="227"/>
        <v>70497.899999999994</v>
      </c>
      <c r="O911" s="81">
        <f t="shared" ca="1" si="228"/>
        <v>245497.9</v>
      </c>
      <c r="Q911" s="78">
        <v>-700000</v>
      </c>
      <c r="R911" s="78">
        <f t="shared" ca="1" si="229"/>
        <v>245497.9</v>
      </c>
      <c r="S911" s="78">
        <f t="shared" ca="1" si="230"/>
        <v>245497.9</v>
      </c>
      <c r="T911" s="78">
        <f t="shared" ca="1" si="230"/>
        <v>245497.9</v>
      </c>
      <c r="U911" s="78">
        <f t="shared" ca="1" si="230"/>
        <v>245497.9</v>
      </c>
      <c r="V911" s="91">
        <f t="shared" ca="1" si="231"/>
        <v>45662.886163154617</v>
      </c>
      <c r="W911" s="47">
        <f t="shared" ca="1" si="232"/>
        <v>1</v>
      </c>
    </row>
    <row r="912" spans="1:23" x14ac:dyDescent="0.25">
      <c r="A912" s="52">
        <v>891</v>
      </c>
      <c r="B912" s="57">
        <f t="shared" ca="1" si="217"/>
        <v>2527</v>
      </c>
      <c r="C912" s="78">
        <f t="shared" ca="1" si="218"/>
        <v>410</v>
      </c>
      <c r="D912" s="79">
        <f t="shared" ca="1" si="219"/>
        <v>281</v>
      </c>
      <c r="E912" s="81">
        <f t="shared" ca="1" si="220"/>
        <v>97803</v>
      </c>
      <c r="G912" s="88">
        <f t="shared" ca="1" si="221"/>
        <v>1036070</v>
      </c>
      <c r="H912" s="78">
        <f t="shared" ca="1" si="222"/>
        <v>710087</v>
      </c>
      <c r="I912" s="78">
        <f t="shared" ca="1" si="223"/>
        <v>325983</v>
      </c>
      <c r="J912" s="78">
        <f t="shared" ca="1" si="224"/>
        <v>97803</v>
      </c>
      <c r="K912" s="78">
        <v>175000</v>
      </c>
      <c r="L912" s="78">
        <f t="shared" ca="1" si="225"/>
        <v>53180</v>
      </c>
      <c r="M912" s="78">
        <f t="shared" ca="1" si="226"/>
        <v>18081.2</v>
      </c>
      <c r="N912" s="78">
        <f t="shared" ca="1" si="227"/>
        <v>35098.800000000003</v>
      </c>
      <c r="O912" s="81">
        <f t="shared" ca="1" si="228"/>
        <v>210098.8</v>
      </c>
      <c r="Q912" s="78">
        <v>-700000</v>
      </c>
      <c r="R912" s="78">
        <f t="shared" ca="1" si="229"/>
        <v>210098.8</v>
      </c>
      <c r="S912" s="78">
        <f t="shared" ca="1" si="230"/>
        <v>210098.8</v>
      </c>
      <c r="T912" s="78">
        <f t="shared" ca="1" si="230"/>
        <v>210098.8</v>
      </c>
      <c r="U912" s="78">
        <f t="shared" ca="1" si="230"/>
        <v>210098.8</v>
      </c>
      <c r="V912" s="91">
        <f t="shared" ca="1" si="231"/>
        <v>-61856.547093008296</v>
      </c>
      <c r="W912" s="47">
        <f t="shared" ca="1" si="232"/>
        <v>0</v>
      </c>
    </row>
    <row r="913" spans="1:23" x14ac:dyDescent="0.25">
      <c r="A913" s="52">
        <v>892</v>
      </c>
      <c r="B913" s="57">
        <f t="shared" ca="1" si="217"/>
        <v>3136</v>
      </c>
      <c r="C913" s="78">
        <f t="shared" ca="1" si="218"/>
        <v>429</v>
      </c>
      <c r="D913" s="79">
        <f t="shared" ca="1" si="219"/>
        <v>280</v>
      </c>
      <c r="E913" s="81">
        <f t="shared" ca="1" si="220"/>
        <v>118389</v>
      </c>
      <c r="G913" s="88">
        <f t="shared" ca="1" si="221"/>
        <v>1345344</v>
      </c>
      <c r="H913" s="78">
        <f t="shared" ca="1" si="222"/>
        <v>878080</v>
      </c>
      <c r="I913" s="78">
        <f t="shared" ca="1" si="223"/>
        <v>467264</v>
      </c>
      <c r="J913" s="78">
        <f t="shared" ca="1" si="224"/>
        <v>118389</v>
      </c>
      <c r="K913" s="78">
        <v>175000</v>
      </c>
      <c r="L913" s="78">
        <f t="shared" ca="1" si="225"/>
        <v>173875</v>
      </c>
      <c r="M913" s="78">
        <f t="shared" ca="1" si="226"/>
        <v>59117.500000000007</v>
      </c>
      <c r="N913" s="78">
        <f t="shared" ca="1" si="227"/>
        <v>114757.5</v>
      </c>
      <c r="O913" s="81">
        <f t="shared" ca="1" si="228"/>
        <v>289757.5</v>
      </c>
      <c r="Q913" s="78">
        <v>-700000</v>
      </c>
      <c r="R913" s="78">
        <f t="shared" ca="1" si="229"/>
        <v>289757.5</v>
      </c>
      <c r="S913" s="78">
        <f t="shared" ca="1" si="230"/>
        <v>289757.5</v>
      </c>
      <c r="T913" s="78">
        <f t="shared" ca="1" si="230"/>
        <v>289757.5</v>
      </c>
      <c r="U913" s="78">
        <f t="shared" ca="1" si="230"/>
        <v>289757.5</v>
      </c>
      <c r="V913" s="91">
        <f t="shared" ca="1" si="231"/>
        <v>180094.7533051006</v>
      </c>
      <c r="W913" s="47">
        <f t="shared" ca="1" si="232"/>
        <v>1</v>
      </c>
    </row>
    <row r="914" spans="1:23" x14ac:dyDescent="0.25">
      <c r="A914" s="52">
        <v>893</v>
      </c>
      <c r="B914" s="57">
        <f t="shared" ca="1" si="217"/>
        <v>2837</v>
      </c>
      <c r="C914" s="78">
        <f t="shared" ca="1" si="218"/>
        <v>426</v>
      </c>
      <c r="D914" s="79">
        <f t="shared" ca="1" si="219"/>
        <v>283</v>
      </c>
      <c r="E914" s="81">
        <f t="shared" ca="1" si="220"/>
        <v>105621</v>
      </c>
      <c r="G914" s="88">
        <f t="shared" ca="1" si="221"/>
        <v>1208562</v>
      </c>
      <c r="H914" s="78">
        <f t="shared" ca="1" si="222"/>
        <v>802871</v>
      </c>
      <c r="I914" s="78">
        <f t="shared" ca="1" si="223"/>
        <v>405691</v>
      </c>
      <c r="J914" s="78">
        <f t="shared" ca="1" si="224"/>
        <v>105621</v>
      </c>
      <c r="K914" s="78">
        <v>175000</v>
      </c>
      <c r="L914" s="78">
        <f t="shared" ca="1" si="225"/>
        <v>125070</v>
      </c>
      <c r="M914" s="78">
        <f t="shared" ca="1" si="226"/>
        <v>42523.8</v>
      </c>
      <c r="N914" s="78">
        <f t="shared" ca="1" si="227"/>
        <v>82546.2</v>
      </c>
      <c r="O914" s="81">
        <f t="shared" ca="1" si="228"/>
        <v>257546.2</v>
      </c>
      <c r="Q914" s="78">
        <v>-700000</v>
      </c>
      <c r="R914" s="78">
        <f t="shared" ca="1" si="229"/>
        <v>257546.2</v>
      </c>
      <c r="S914" s="78">
        <f t="shared" ca="1" si="230"/>
        <v>257546.2</v>
      </c>
      <c r="T914" s="78">
        <f t="shared" ca="1" si="230"/>
        <v>257546.2</v>
      </c>
      <c r="U914" s="78">
        <f t="shared" ca="1" si="230"/>
        <v>257546.2</v>
      </c>
      <c r="V914" s="91">
        <f t="shared" ca="1" si="231"/>
        <v>82257.782296113437</v>
      </c>
      <c r="W914" s="47">
        <f t="shared" ca="1" si="232"/>
        <v>1</v>
      </c>
    </row>
    <row r="915" spans="1:23" x14ac:dyDescent="0.25">
      <c r="A915" s="52">
        <v>894</v>
      </c>
      <c r="B915" s="57">
        <f t="shared" ca="1" si="217"/>
        <v>2576</v>
      </c>
      <c r="C915" s="78">
        <f t="shared" ca="1" si="218"/>
        <v>412</v>
      </c>
      <c r="D915" s="79">
        <f t="shared" ca="1" si="219"/>
        <v>274</v>
      </c>
      <c r="E915" s="81">
        <f t="shared" ca="1" si="220"/>
        <v>91177</v>
      </c>
      <c r="G915" s="88">
        <f t="shared" ca="1" si="221"/>
        <v>1061312</v>
      </c>
      <c r="H915" s="78">
        <f t="shared" ca="1" si="222"/>
        <v>705824</v>
      </c>
      <c r="I915" s="78">
        <f t="shared" ca="1" si="223"/>
        <v>355488</v>
      </c>
      <c r="J915" s="78">
        <f t="shared" ca="1" si="224"/>
        <v>91177</v>
      </c>
      <c r="K915" s="78">
        <v>175000</v>
      </c>
      <c r="L915" s="78">
        <f t="shared" ca="1" si="225"/>
        <v>89311</v>
      </c>
      <c r="M915" s="78">
        <f t="shared" ca="1" si="226"/>
        <v>30365.74</v>
      </c>
      <c r="N915" s="78">
        <f t="shared" ca="1" si="227"/>
        <v>58945.259999999995</v>
      </c>
      <c r="O915" s="81">
        <f t="shared" ca="1" si="228"/>
        <v>233945.26</v>
      </c>
      <c r="Q915" s="78">
        <v>-700000</v>
      </c>
      <c r="R915" s="78">
        <f t="shared" ca="1" si="229"/>
        <v>233945.26</v>
      </c>
      <c r="S915" s="78">
        <f t="shared" ca="1" si="230"/>
        <v>233945.26</v>
      </c>
      <c r="T915" s="78">
        <f t="shared" ca="1" si="230"/>
        <v>233945.26</v>
      </c>
      <c r="U915" s="78">
        <f t="shared" ca="1" si="230"/>
        <v>233945.26</v>
      </c>
      <c r="V915" s="91">
        <f t="shared" ca="1" si="231"/>
        <v>10573.482607344515</v>
      </c>
      <c r="W915" s="47">
        <f t="shared" ca="1" si="232"/>
        <v>1</v>
      </c>
    </row>
    <row r="916" spans="1:23" x14ac:dyDescent="0.25">
      <c r="A916" s="52">
        <v>895</v>
      </c>
      <c r="B916" s="57">
        <f t="shared" ca="1" si="217"/>
        <v>3000</v>
      </c>
      <c r="C916" s="78">
        <f t="shared" ca="1" si="218"/>
        <v>451</v>
      </c>
      <c r="D916" s="79">
        <f t="shared" ca="1" si="219"/>
        <v>283</v>
      </c>
      <c r="E916" s="81">
        <f t="shared" ca="1" si="220"/>
        <v>100168</v>
      </c>
      <c r="G916" s="88">
        <f t="shared" ca="1" si="221"/>
        <v>1353000</v>
      </c>
      <c r="H916" s="78">
        <f t="shared" ca="1" si="222"/>
        <v>849000</v>
      </c>
      <c r="I916" s="78">
        <f t="shared" ca="1" si="223"/>
        <v>504000</v>
      </c>
      <c r="J916" s="78">
        <f t="shared" ca="1" si="224"/>
        <v>100168</v>
      </c>
      <c r="K916" s="78">
        <v>175000</v>
      </c>
      <c r="L916" s="78">
        <f t="shared" ca="1" si="225"/>
        <v>228832</v>
      </c>
      <c r="M916" s="78">
        <f t="shared" ca="1" si="226"/>
        <v>77802.880000000005</v>
      </c>
      <c r="N916" s="78">
        <f t="shared" ca="1" si="227"/>
        <v>151029.12</v>
      </c>
      <c r="O916" s="81">
        <f t="shared" ca="1" si="228"/>
        <v>326029.12</v>
      </c>
      <c r="Q916" s="78">
        <v>-700000</v>
      </c>
      <c r="R916" s="78">
        <f t="shared" ca="1" si="229"/>
        <v>326029.12</v>
      </c>
      <c r="S916" s="78">
        <f t="shared" ca="1" si="230"/>
        <v>326029.12</v>
      </c>
      <c r="T916" s="78">
        <f t="shared" ca="1" si="230"/>
        <v>326029.12</v>
      </c>
      <c r="U916" s="78">
        <f t="shared" ca="1" si="230"/>
        <v>326029.12</v>
      </c>
      <c r="V916" s="91">
        <f t="shared" ca="1" si="231"/>
        <v>290264.33461318177</v>
      </c>
      <c r="W916" s="47">
        <f t="shared" ca="1" si="232"/>
        <v>1</v>
      </c>
    </row>
    <row r="917" spans="1:23" x14ac:dyDescent="0.25">
      <c r="A917" s="52">
        <v>896</v>
      </c>
      <c r="B917" s="57">
        <f t="shared" ca="1" si="217"/>
        <v>3015</v>
      </c>
      <c r="C917" s="78">
        <f t="shared" ca="1" si="218"/>
        <v>423</v>
      </c>
      <c r="D917" s="79">
        <f t="shared" ca="1" si="219"/>
        <v>287</v>
      </c>
      <c r="E917" s="81">
        <f t="shared" ca="1" si="220"/>
        <v>91561</v>
      </c>
      <c r="G917" s="88">
        <f t="shared" ca="1" si="221"/>
        <v>1275345</v>
      </c>
      <c r="H917" s="78">
        <f t="shared" ca="1" si="222"/>
        <v>865305</v>
      </c>
      <c r="I917" s="78">
        <f t="shared" ca="1" si="223"/>
        <v>410040</v>
      </c>
      <c r="J917" s="78">
        <f t="shared" ca="1" si="224"/>
        <v>91561</v>
      </c>
      <c r="K917" s="78">
        <v>175000</v>
      </c>
      <c r="L917" s="78">
        <f t="shared" ca="1" si="225"/>
        <v>143479</v>
      </c>
      <c r="M917" s="78">
        <f t="shared" ca="1" si="226"/>
        <v>48782.86</v>
      </c>
      <c r="N917" s="78">
        <f t="shared" ca="1" si="227"/>
        <v>94696.14</v>
      </c>
      <c r="O917" s="81">
        <f t="shared" ca="1" si="228"/>
        <v>269696.14</v>
      </c>
      <c r="Q917" s="78">
        <v>-700000</v>
      </c>
      <c r="R917" s="78">
        <f t="shared" ca="1" si="229"/>
        <v>269696.14</v>
      </c>
      <c r="S917" s="78">
        <f t="shared" ca="1" si="230"/>
        <v>269696.14</v>
      </c>
      <c r="T917" s="78">
        <f t="shared" ca="1" si="230"/>
        <v>269696.14</v>
      </c>
      <c r="U917" s="78">
        <f t="shared" ca="1" si="230"/>
        <v>269696.14</v>
      </c>
      <c r="V917" s="91">
        <f t="shared" ca="1" si="231"/>
        <v>119161.39461666346</v>
      </c>
      <c r="W917" s="47">
        <f t="shared" ca="1" si="232"/>
        <v>1</v>
      </c>
    </row>
    <row r="918" spans="1:23" x14ac:dyDescent="0.25">
      <c r="A918" s="52">
        <v>897</v>
      </c>
      <c r="B918" s="57">
        <f t="shared" ca="1" si="217"/>
        <v>2512</v>
      </c>
      <c r="C918" s="78">
        <f t="shared" ca="1" si="218"/>
        <v>450</v>
      </c>
      <c r="D918" s="79">
        <f t="shared" ca="1" si="219"/>
        <v>290</v>
      </c>
      <c r="E918" s="81">
        <f t="shared" ca="1" si="220"/>
        <v>92340</v>
      </c>
      <c r="G918" s="88">
        <f t="shared" ca="1" si="221"/>
        <v>1130400</v>
      </c>
      <c r="H918" s="78">
        <f t="shared" ca="1" si="222"/>
        <v>728480</v>
      </c>
      <c r="I918" s="78">
        <f t="shared" ca="1" si="223"/>
        <v>401920</v>
      </c>
      <c r="J918" s="78">
        <f t="shared" ca="1" si="224"/>
        <v>92340</v>
      </c>
      <c r="K918" s="78">
        <v>175000</v>
      </c>
      <c r="L918" s="78">
        <f t="shared" ca="1" si="225"/>
        <v>134580</v>
      </c>
      <c r="M918" s="78">
        <f t="shared" ca="1" si="226"/>
        <v>45757.200000000004</v>
      </c>
      <c r="N918" s="78">
        <f t="shared" ca="1" si="227"/>
        <v>88822.799999999988</v>
      </c>
      <c r="O918" s="81">
        <f t="shared" ca="1" si="228"/>
        <v>263822.8</v>
      </c>
      <c r="Q918" s="78">
        <v>-700000</v>
      </c>
      <c r="R918" s="78">
        <f t="shared" ca="1" si="229"/>
        <v>263822.8</v>
      </c>
      <c r="S918" s="78">
        <f t="shared" ca="1" si="230"/>
        <v>263822.8</v>
      </c>
      <c r="T918" s="78">
        <f t="shared" ca="1" si="230"/>
        <v>263822.8</v>
      </c>
      <c r="U918" s="78">
        <f t="shared" ca="1" si="230"/>
        <v>263822.8</v>
      </c>
      <c r="V918" s="91">
        <f t="shared" ca="1" si="231"/>
        <v>101322.00920514867</v>
      </c>
      <c r="W918" s="47">
        <f t="shared" ca="1" si="232"/>
        <v>1</v>
      </c>
    </row>
    <row r="919" spans="1:23" x14ac:dyDescent="0.25">
      <c r="A919" s="52">
        <v>898</v>
      </c>
      <c r="B919" s="57">
        <f t="shared" ref="B919:B982" ca="1" si="233">RANDBETWEEN(2200,3200)</f>
        <v>2509</v>
      </c>
      <c r="C919" s="78">
        <f t="shared" ref="C919:C982" ca="1" si="234">RANDBETWEEN(410,470)</f>
        <v>454</v>
      </c>
      <c r="D919" s="79">
        <f t="shared" ref="D919:D982" ca="1" si="235">RANDBETWEEN(270,300)</f>
        <v>288</v>
      </c>
      <c r="E919" s="81">
        <f t="shared" ref="E919:E982" ca="1" si="236">RANDBETWEEN(90000,120000)</f>
        <v>116616</v>
      </c>
      <c r="G919" s="88">
        <f t="shared" ref="G919:G982" ca="1" si="237">B919*C919</f>
        <v>1139086</v>
      </c>
      <c r="H919" s="78">
        <f t="shared" ref="H919:H982" ca="1" si="238">B919*D919</f>
        <v>722592</v>
      </c>
      <c r="I919" s="78">
        <f t="shared" ref="I919:I982" ca="1" si="239">G919-H919</f>
        <v>416494</v>
      </c>
      <c r="J919" s="78">
        <f t="shared" ref="J919:J982" ca="1" si="240">E919</f>
        <v>116616</v>
      </c>
      <c r="K919" s="78">
        <v>175000</v>
      </c>
      <c r="L919" s="78">
        <f t="shared" ref="L919:L982" ca="1" si="241">I919-J919-K919</f>
        <v>124878</v>
      </c>
      <c r="M919" s="78">
        <f t="shared" ref="M919:M982" ca="1" si="242">L919*0.34</f>
        <v>42458.520000000004</v>
      </c>
      <c r="N919" s="78">
        <f t="shared" ref="N919:N982" ca="1" si="243">L919-M919</f>
        <v>82419.48</v>
      </c>
      <c r="O919" s="81">
        <f t="shared" ref="O919:O982" ca="1" si="244">N919+K919</f>
        <v>257419.47999999998</v>
      </c>
      <c r="Q919" s="78">
        <v>-700000</v>
      </c>
      <c r="R919" s="78">
        <f t="shared" ref="R919:R982" ca="1" si="245">O919</f>
        <v>257419.47999999998</v>
      </c>
      <c r="S919" s="78">
        <f t="shared" ref="S919:U982" ca="1" si="246">R919</f>
        <v>257419.47999999998</v>
      </c>
      <c r="T919" s="78">
        <f t="shared" ca="1" si="246"/>
        <v>257419.47999999998</v>
      </c>
      <c r="U919" s="78">
        <f t="shared" ca="1" si="246"/>
        <v>257419.47999999998</v>
      </c>
      <c r="V919" s="91">
        <f t="shared" ref="V919:V982" ca="1" si="247">Q919+NPV(0.12,R919:U919)</f>
        <v>81872.88938690885</v>
      </c>
      <c r="W919" s="47">
        <f t="shared" ref="W919:W982" ca="1" si="248">IF(V919&gt;=0,1,0)</f>
        <v>1</v>
      </c>
    </row>
    <row r="920" spans="1:23" x14ac:dyDescent="0.25">
      <c r="A920" s="52">
        <v>899</v>
      </c>
      <c r="B920" s="57">
        <f t="shared" ca="1" si="233"/>
        <v>2225</v>
      </c>
      <c r="C920" s="78">
        <f t="shared" ca="1" si="234"/>
        <v>470</v>
      </c>
      <c r="D920" s="79">
        <f t="shared" ca="1" si="235"/>
        <v>273</v>
      </c>
      <c r="E920" s="81">
        <f t="shared" ca="1" si="236"/>
        <v>102700</v>
      </c>
      <c r="G920" s="88">
        <f t="shared" ca="1" si="237"/>
        <v>1045750</v>
      </c>
      <c r="H920" s="78">
        <f t="shared" ca="1" si="238"/>
        <v>607425</v>
      </c>
      <c r="I920" s="78">
        <f t="shared" ca="1" si="239"/>
        <v>438325</v>
      </c>
      <c r="J920" s="78">
        <f t="shared" ca="1" si="240"/>
        <v>102700</v>
      </c>
      <c r="K920" s="78">
        <v>175000</v>
      </c>
      <c r="L920" s="78">
        <f t="shared" ca="1" si="241"/>
        <v>160625</v>
      </c>
      <c r="M920" s="78">
        <f t="shared" ca="1" si="242"/>
        <v>54612.500000000007</v>
      </c>
      <c r="N920" s="78">
        <f t="shared" ca="1" si="243"/>
        <v>106012.5</v>
      </c>
      <c r="O920" s="81">
        <f t="shared" ca="1" si="244"/>
        <v>281012.5</v>
      </c>
      <c r="Q920" s="78">
        <v>-700000</v>
      </c>
      <c r="R920" s="78">
        <f t="shared" ca="1" si="245"/>
        <v>281012.5</v>
      </c>
      <c r="S920" s="78">
        <f t="shared" ca="1" si="246"/>
        <v>281012.5</v>
      </c>
      <c r="T920" s="78">
        <f t="shared" ca="1" si="246"/>
        <v>281012.5</v>
      </c>
      <c r="U920" s="78">
        <f t="shared" ca="1" si="246"/>
        <v>281012.5</v>
      </c>
      <c r="V920" s="91">
        <f t="shared" ca="1" si="247"/>
        <v>153533.13326885272</v>
      </c>
      <c r="W920" s="47">
        <f t="shared" ca="1" si="248"/>
        <v>1</v>
      </c>
    </row>
    <row r="921" spans="1:23" x14ac:dyDescent="0.25">
      <c r="A921" s="52">
        <v>900</v>
      </c>
      <c r="B921" s="57">
        <f t="shared" ca="1" si="233"/>
        <v>2602</v>
      </c>
      <c r="C921" s="78">
        <f t="shared" ca="1" si="234"/>
        <v>463</v>
      </c>
      <c r="D921" s="79">
        <f t="shared" ca="1" si="235"/>
        <v>284</v>
      </c>
      <c r="E921" s="81">
        <f t="shared" ca="1" si="236"/>
        <v>111374</v>
      </c>
      <c r="G921" s="88">
        <f t="shared" ca="1" si="237"/>
        <v>1204726</v>
      </c>
      <c r="H921" s="78">
        <f t="shared" ca="1" si="238"/>
        <v>738968</v>
      </c>
      <c r="I921" s="78">
        <f t="shared" ca="1" si="239"/>
        <v>465758</v>
      </c>
      <c r="J921" s="78">
        <f t="shared" ca="1" si="240"/>
        <v>111374</v>
      </c>
      <c r="K921" s="78">
        <v>175000</v>
      </c>
      <c r="L921" s="78">
        <f t="shared" ca="1" si="241"/>
        <v>179384</v>
      </c>
      <c r="M921" s="78">
        <f t="shared" ca="1" si="242"/>
        <v>60990.560000000005</v>
      </c>
      <c r="N921" s="78">
        <f t="shared" ca="1" si="243"/>
        <v>118393.44</v>
      </c>
      <c r="O921" s="81">
        <f t="shared" ca="1" si="244"/>
        <v>293393.44</v>
      </c>
      <c r="Q921" s="78">
        <v>-700000</v>
      </c>
      <c r="R921" s="78">
        <f t="shared" ca="1" si="245"/>
        <v>293393.44</v>
      </c>
      <c r="S921" s="78">
        <f t="shared" ca="1" si="246"/>
        <v>293393.44</v>
      </c>
      <c r="T921" s="78">
        <f t="shared" ca="1" si="246"/>
        <v>293393.44</v>
      </c>
      <c r="U921" s="78">
        <f t="shared" ca="1" si="246"/>
        <v>293393.44</v>
      </c>
      <c r="V921" s="91">
        <f t="shared" ca="1" si="247"/>
        <v>191138.37328847346</v>
      </c>
      <c r="W921" s="47">
        <f t="shared" ca="1" si="248"/>
        <v>1</v>
      </c>
    </row>
    <row r="922" spans="1:23" x14ac:dyDescent="0.25">
      <c r="A922" s="52">
        <v>901</v>
      </c>
      <c r="B922" s="57">
        <f t="shared" ca="1" si="233"/>
        <v>2855</v>
      </c>
      <c r="C922" s="78">
        <f t="shared" ca="1" si="234"/>
        <v>469</v>
      </c>
      <c r="D922" s="79">
        <f t="shared" ca="1" si="235"/>
        <v>281</v>
      </c>
      <c r="E922" s="81">
        <f t="shared" ca="1" si="236"/>
        <v>119874</v>
      </c>
      <c r="G922" s="88">
        <f t="shared" ca="1" si="237"/>
        <v>1338995</v>
      </c>
      <c r="H922" s="78">
        <f t="shared" ca="1" si="238"/>
        <v>802255</v>
      </c>
      <c r="I922" s="78">
        <f t="shared" ca="1" si="239"/>
        <v>536740</v>
      </c>
      <c r="J922" s="78">
        <f t="shared" ca="1" si="240"/>
        <v>119874</v>
      </c>
      <c r="K922" s="78">
        <v>175000</v>
      </c>
      <c r="L922" s="78">
        <f t="shared" ca="1" si="241"/>
        <v>241866</v>
      </c>
      <c r="M922" s="78">
        <f t="shared" ca="1" si="242"/>
        <v>82234.44</v>
      </c>
      <c r="N922" s="78">
        <f t="shared" ca="1" si="243"/>
        <v>159631.56</v>
      </c>
      <c r="O922" s="81">
        <f t="shared" ca="1" si="244"/>
        <v>334631.56</v>
      </c>
      <c r="Q922" s="78">
        <v>-700000</v>
      </c>
      <c r="R922" s="78">
        <f t="shared" ca="1" si="245"/>
        <v>334631.56</v>
      </c>
      <c r="S922" s="78">
        <f t="shared" ca="1" si="246"/>
        <v>334631.56</v>
      </c>
      <c r="T922" s="78">
        <f t="shared" ca="1" si="246"/>
        <v>334631.56</v>
      </c>
      <c r="U922" s="78">
        <f t="shared" ca="1" si="246"/>
        <v>334631.56</v>
      </c>
      <c r="V922" s="91">
        <f t="shared" ca="1" si="247"/>
        <v>316392.95012657461</v>
      </c>
      <c r="W922" s="47">
        <f t="shared" ca="1" si="248"/>
        <v>1</v>
      </c>
    </row>
    <row r="923" spans="1:23" x14ac:dyDescent="0.25">
      <c r="A923" s="52">
        <v>902</v>
      </c>
      <c r="B923" s="57">
        <f t="shared" ca="1" si="233"/>
        <v>2261</v>
      </c>
      <c r="C923" s="78">
        <f t="shared" ca="1" si="234"/>
        <v>427</v>
      </c>
      <c r="D923" s="79">
        <f t="shared" ca="1" si="235"/>
        <v>272</v>
      </c>
      <c r="E923" s="81">
        <f t="shared" ca="1" si="236"/>
        <v>98170</v>
      </c>
      <c r="G923" s="88">
        <f t="shared" ca="1" si="237"/>
        <v>965447</v>
      </c>
      <c r="H923" s="78">
        <f t="shared" ca="1" si="238"/>
        <v>614992</v>
      </c>
      <c r="I923" s="78">
        <f t="shared" ca="1" si="239"/>
        <v>350455</v>
      </c>
      <c r="J923" s="78">
        <f t="shared" ca="1" si="240"/>
        <v>98170</v>
      </c>
      <c r="K923" s="78">
        <v>175000</v>
      </c>
      <c r="L923" s="78">
        <f t="shared" ca="1" si="241"/>
        <v>77285</v>
      </c>
      <c r="M923" s="78">
        <f t="shared" ca="1" si="242"/>
        <v>26276.9</v>
      </c>
      <c r="N923" s="78">
        <f t="shared" ca="1" si="243"/>
        <v>51008.1</v>
      </c>
      <c r="O923" s="81">
        <f t="shared" ca="1" si="244"/>
        <v>226008.1</v>
      </c>
      <c r="Q923" s="78">
        <v>-700000</v>
      </c>
      <c r="R923" s="78">
        <f t="shared" ca="1" si="245"/>
        <v>226008.1</v>
      </c>
      <c r="S923" s="78">
        <f t="shared" ca="1" si="246"/>
        <v>226008.1</v>
      </c>
      <c r="T923" s="78">
        <f t="shared" ca="1" si="246"/>
        <v>226008.1</v>
      </c>
      <c r="U923" s="78">
        <f t="shared" ca="1" si="246"/>
        <v>226008.1</v>
      </c>
      <c r="V923" s="91">
        <f t="shared" ca="1" si="247"/>
        <v>-13534.445132724708</v>
      </c>
      <c r="W923" s="47">
        <f t="shared" ca="1" si="248"/>
        <v>0</v>
      </c>
    </row>
    <row r="924" spans="1:23" x14ac:dyDescent="0.25">
      <c r="A924" s="52">
        <v>903</v>
      </c>
      <c r="B924" s="57">
        <f t="shared" ca="1" si="233"/>
        <v>2200</v>
      </c>
      <c r="C924" s="78">
        <f t="shared" ca="1" si="234"/>
        <v>454</v>
      </c>
      <c r="D924" s="79">
        <f t="shared" ca="1" si="235"/>
        <v>285</v>
      </c>
      <c r="E924" s="81">
        <f t="shared" ca="1" si="236"/>
        <v>90259</v>
      </c>
      <c r="G924" s="88">
        <f t="shared" ca="1" si="237"/>
        <v>998800</v>
      </c>
      <c r="H924" s="78">
        <f t="shared" ca="1" si="238"/>
        <v>627000</v>
      </c>
      <c r="I924" s="78">
        <f t="shared" ca="1" si="239"/>
        <v>371800</v>
      </c>
      <c r="J924" s="78">
        <f t="shared" ca="1" si="240"/>
        <v>90259</v>
      </c>
      <c r="K924" s="78">
        <v>175000</v>
      </c>
      <c r="L924" s="78">
        <f t="shared" ca="1" si="241"/>
        <v>106541</v>
      </c>
      <c r="M924" s="78">
        <f t="shared" ca="1" si="242"/>
        <v>36223.94</v>
      </c>
      <c r="N924" s="78">
        <f t="shared" ca="1" si="243"/>
        <v>70317.06</v>
      </c>
      <c r="O924" s="81">
        <f t="shared" ca="1" si="244"/>
        <v>245317.06</v>
      </c>
      <c r="Q924" s="78">
        <v>-700000</v>
      </c>
      <c r="R924" s="78">
        <f t="shared" ca="1" si="245"/>
        <v>245317.06</v>
      </c>
      <c r="S924" s="78">
        <f t="shared" ca="1" si="246"/>
        <v>245317.06</v>
      </c>
      <c r="T924" s="78">
        <f t="shared" ca="1" si="246"/>
        <v>245317.06</v>
      </c>
      <c r="U924" s="78">
        <f t="shared" ca="1" si="246"/>
        <v>245317.06</v>
      </c>
      <c r="V924" s="91">
        <f t="shared" ca="1" si="247"/>
        <v>45113.611907310667</v>
      </c>
      <c r="W924" s="47">
        <f t="shared" ca="1" si="248"/>
        <v>1</v>
      </c>
    </row>
    <row r="925" spans="1:23" x14ac:dyDescent="0.25">
      <c r="A925" s="52">
        <v>904</v>
      </c>
      <c r="B925" s="57">
        <f t="shared" ca="1" si="233"/>
        <v>2905</v>
      </c>
      <c r="C925" s="78">
        <f t="shared" ca="1" si="234"/>
        <v>423</v>
      </c>
      <c r="D925" s="79">
        <f t="shared" ca="1" si="235"/>
        <v>273</v>
      </c>
      <c r="E925" s="81">
        <f t="shared" ca="1" si="236"/>
        <v>107632</v>
      </c>
      <c r="G925" s="88">
        <f t="shared" ca="1" si="237"/>
        <v>1228815</v>
      </c>
      <c r="H925" s="78">
        <f t="shared" ca="1" si="238"/>
        <v>793065</v>
      </c>
      <c r="I925" s="78">
        <f t="shared" ca="1" si="239"/>
        <v>435750</v>
      </c>
      <c r="J925" s="78">
        <f t="shared" ca="1" si="240"/>
        <v>107632</v>
      </c>
      <c r="K925" s="78">
        <v>175000</v>
      </c>
      <c r="L925" s="78">
        <f t="shared" ca="1" si="241"/>
        <v>153118</v>
      </c>
      <c r="M925" s="78">
        <f t="shared" ca="1" si="242"/>
        <v>52060.12</v>
      </c>
      <c r="N925" s="78">
        <f t="shared" ca="1" si="243"/>
        <v>101057.88</v>
      </c>
      <c r="O925" s="81">
        <f t="shared" ca="1" si="244"/>
        <v>276057.88</v>
      </c>
      <c r="Q925" s="78">
        <v>-700000</v>
      </c>
      <c r="R925" s="78">
        <f t="shared" ca="1" si="245"/>
        <v>276057.88</v>
      </c>
      <c r="S925" s="78">
        <f t="shared" ca="1" si="246"/>
        <v>276057.88</v>
      </c>
      <c r="T925" s="78">
        <f t="shared" ca="1" si="246"/>
        <v>276057.88</v>
      </c>
      <c r="U925" s="78">
        <f t="shared" ca="1" si="246"/>
        <v>276057.88</v>
      </c>
      <c r="V925" s="91">
        <f t="shared" ca="1" si="247"/>
        <v>138484.22144907049</v>
      </c>
      <c r="W925" s="47">
        <f t="shared" ca="1" si="248"/>
        <v>1</v>
      </c>
    </row>
    <row r="926" spans="1:23" x14ac:dyDescent="0.25">
      <c r="A926" s="52">
        <v>905</v>
      </c>
      <c r="B926" s="57">
        <f t="shared" ca="1" si="233"/>
        <v>3102</v>
      </c>
      <c r="C926" s="78">
        <f t="shared" ca="1" si="234"/>
        <v>433</v>
      </c>
      <c r="D926" s="79">
        <f t="shared" ca="1" si="235"/>
        <v>279</v>
      </c>
      <c r="E926" s="81">
        <f t="shared" ca="1" si="236"/>
        <v>93998</v>
      </c>
      <c r="G926" s="88">
        <f t="shared" ca="1" si="237"/>
        <v>1343166</v>
      </c>
      <c r="H926" s="78">
        <f t="shared" ca="1" si="238"/>
        <v>865458</v>
      </c>
      <c r="I926" s="78">
        <f t="shared" ca="1" si="239"/>
        <v>477708</v>
      </c>
      <c r="J926" s="78">
        <f t="shared" ca="1" si="240"/>
        <v>93998</v>
      </c>
      <c r="K926" s="78">
        <v>175000</v>
      </c>
      <c r="L926" s="78">
        <f t="shared" ca="1" si="241"/>
        <v>208710</v>
      </c>
      <c r="M926" s="78">
        <f t="shared" ca="1" si="242"/>
        <v>70961.400000000009</v>
      </c>
      <c r="N926" s="78">
        <f t="shared" ca="1" si="243"/>
        <v>137748.59999999998</v>
      </c>
      <c r="O926" s="81">
        <f t="shared" ca="1" si="244"/>
        <v>312748.59999999998</v>
      </c>
      <c r="Q926" s="78">
        <v>-700000</v>
      </c>
      <c r="R926" s="78">
        <f t="shared" ca="1" si="245"/>
        <v>312748.59999999998</v>
      </c>
      <c r="S926" s="78">
        <f t="shared" ca="1" si="246"/>
        <v>312748.59999999998</v>
      </c>
      <c r="T926" s="78">
        <f t="shared" ca="1" si="246"/>
        <v>312748.59999999998</v>
      </c>
      <c r="U926" s="78">
        <f t="shared" ca="1" si="246"/>
        <v>312748.59999999998</v>
      </c>
      <c r="V926" s="91">
        <f t="shared" ca="1" si="247"/>
        <v>249926.75586832291</v>
      </c>
      <c r="W926" s="47">
        <f t="shared" ca="1" si="248"/>
        <v>1</v>
      </c>
    </row>
    <row r="927" spans="1:23" x14ac:dyDescent="0.25">
      <c r="A927" s="52">
        <v>906</v>
      </c>
      <c r="B927" s="57">
        <f t="shared" ca="1" si="233"/>
        <v>2838</v>
      </c>
      <c r="C927" s="78">
        <f t="shared" ca="1" si="234"/>
        <v>458</v>
      </c>
      <c r="D927" s="79">
        <f t="shared" ca="1" si="235"/>
        <v>282</v>
      </c>
      <c r="E927" s="81">
        <f t="shared" ca="1" si="236"/>
        <v>93405</v>
      </c>
      <c r="G927" s="88">
        <f t="shared" ca="1" si="237"/>
        <v>1299804</v>
      </c>
      <c r="H927" s="78">
        <f t="shared" ca="1" si="238"/>
        <v>800316</v>
      </c>
      <c r="I927" s="78">
        <f t="shared" ca="1" si="239"/>
        <v>499488</v>
      </c>
      <c r="J927" s="78">
        <f t="shared" ca="1" si="240"/>
        <v>93405</v>
      </c>
      <c r="K927" s="78">
        <v>175000</v>
      </c>
      <c r="L927" s="78">
        <f t="shared" ca="1" si="241"/>
        <v>231083</v>
      </c>
      <c r="M927" s="78">
        <f t="shared" ca="1" si="242"/>
        <v>78568.22</v>
      </c>
      <c r="N927" s="78">
        <f t="shared" ca="1" si="243"/>
        <v>152514.78</v>
      </c>
      <c r="O927" s="81">
        <f t="shared" ca="1" si="244"/>
        <v>327514.78000000003</v>
      </c>
      <c r="Q927" s="78">
        <v>-700000</v>
      </c>
      <c r="R927" s="78">
        <f t="shared" ca="1" si="245"/>
        <v>327514.78000000003</v>
      </c>
      <c r="S927" s="78">
        <f t="shared" ca="1" si="246"/>
        <v>327514.78000000003</v>
      </c>
      <c r="T927" s="78">
        <f t="shared" ca="1" si="246"/>
        <v>327514.78000000003</v>
      </c>
      <c r="U927" s="78">
        <f t="shared" ca="1" si="246"/>
        <v>327514.78000000003</v>
      </c>
      <c r="V927" s="91">
        <f t="shared" ca="1" si="247"/>
        <v>294776.80304349086</v>
      </c>
      <c r="W927" s="47">
        <f t="shared" ca="1" si="248"/>
        <v>1</v>
      </c>
    </row>
    <row r="928" spans="1:23" x14ac:dyDescent="0.25">
      <c r="A928" s="52">
        <v>907</v>
      </c>
      <c r="B928" s="57">
        <f t="shared" ca="1" si="233"/>
        <v>2215</v>
      </c>
      <c r="C928" s="78">
        <f t="shared" ca="1" si="234"/>
        <v>421</v>
      </c>
      <c r="D928" s="79">
        <f t="shared" ca="1" si="235"/>
        <v>282</v>
      </c>
      <c r="E928" s="81">
        <f t="shared" ca="1" si="236"/>
        <v>112621</v>
      </c>
      <c r="G928" s="88">
        <f t="shared" ca="1" si="237"/>
        <v>932515</v>
      </c>
      <c r="H928" s="78">
        <f t="shared" ca="1" si="238"/>
        <v>624630</v>
      </c>
      <c r="I928" s="78">
        <f t="shared" ca="1" si="239"/>
        <v>307885</v>
      </c>
      <c r="J928" s="78">
        <f t="shared" ca="1" si="240"/>
        <v>112621</v>
      </c>
      <c r="K928" s="78">
        <v>175000</v>
      </c>
      <c r="L928" s="78">
        <f t="shared" ca="1" si="241"/>
        <v>20264</v>
      </c>
      <c r="M928" s="78">
        <f t="shared" ca="1" si="242"/>
        <v>6889.76</v>
      </c>
      <c r="N928" s="78">
        <f t="shared" ca="1" si="243"/>
        <v>13374.24</v>
      </c>
      <c r="O928" s="81">
        <f t="shared" ca="1" si="244"/>
        <v>188374.24</v>
      </c>
      <c r="Q928" s="78">
        <v>-700000</v>
      </c>
      <c r="R928" s="78">
        <f t="shared" ca="1" si="245"/>
        <v>188374.24</v>
      </c>
      <c r="S928" s="78">
        <f t="shared" ca="1" si="246"/>
        <v>188374.24</v>
      </c>
      <c r="T928" s="78">
        <f t="shared" ca="1" si="246"/>
        <v>188374.24</v>
      </c>
      <c r="U928" s="78">
        <f t="shared" ca="1" si="246"/>
        <v>188374.24</v>
      </c>
      <c r="V928" s="91">
        <f t="shared" ca="1" si="247"/>
        <v>-127841.62521475437</v>
      </c>
      <c r="W928" s="47">
        <f t="shared" ca="1" si="248"/>
        <v>0</v>
      </c>
    </row>
    <row r="929" spans="1:23" x14ac:dyDescent="0.25">
      <c r="A929" s="52">
        <v>908</v>
      </c>
      <c r="B929" s="57">
        <f t="shared" ca="1" si="233"/>
        <v>2834</v>
      </c>
      <c r="C929" s="78">
        <f t="shared" ca="1" si="234"/>
        <v>421</v>
      </c>
      <c r="D929" s="79">
        <f t="shared" ca="1" si="235"/>
        <v>286</v>
      </c>
      <c r="E929" s="81">
        <f t="shared" ca="1" si="236"/>
        <v>118041</v>
      </c>
      <c r="G929" s="88">
        <f t="shared" ca="1" si="237"/>
        <v>1193114</v>
      </c>
      <c r="H929" s="78">
        <f t="shared" ca="1" si="238"/>
        <v>810524</v>
      </c>
      <c r="I929" s="78">
        <f t="shared" ca="1" si="239"/>
        <v>382590</v>
      </c>
      <c r="J929" s="78">
        <f t="shared" ca="1" si="240"/>
        <v>118041</v>
      </c>
      <c r="K929" s="78">
        <v>175000</v>
      </c>
      <c r="L929" s="78">
        <f t="shared" ca="1" si="241"/>
        <v>89549</v>
      </c>
      <c r="M929" s="78">
        <f t="shared" ca="1" si="242"/>
        <v>30446.660000000003</v>
      </c>
      <c r="N929" s="78">
        <f t="shared" ca="1" si="243"/>
        <v>59102.34</v>
      </c>
      <c r="O929" s="81">
        <f t="shared" ca="1" si="244"/>
        <v>234102.34</v>
      </c>
      <c r="Q929" s="78">
        <v>-700000</v>
      </c>
      <c r="R929" s="78">
        <f t="shared" ca="1" si="245"/>
        <v>234102.34</v>
      </c>
      <c r="S929" s="78">
        <f t="shared" ca="1" si="246"/>
        <v>234102.34</v>
      </c>
      <c r="T929" s="78">
        <f t="shared" ca="1" si="246"/>
        <v>234102.34</v>
      </c>
      <c r="U929" s="78">
        <f t="shared" ca="1" si="246"/>
        <v>234102.34</v>
      </c>
      <c r="V929" s="91">
        <f t="shared" ca="1" si="247"/>
        <v>11050.589442712488</v>
      </c>
      <c r="W929" s="47">
        <f t="shared" ca="1" si="248"/>
        <v>1</v>
      </c>
    </row>
    <row r="930" spans="1:23" x14ac:dyDescent="0.25">
      <c r="A930" s="52">
        <v>909</v>
      </c>
      <c r="B930" s="57">
        <f t="shared" ca="1" si="233"/>
        <v>2412</v>
      </c>
      <c r="C930" s="78">
        <f t="shared" ca="1" si="234"/>
        <v>414</v>
      </c>
      <c r="D930" s="79">
        <f t="shared" ca="1" si="235"/>
        <v>293</v>
      </c>
      <c r="E930" s="81">
        <f t="shared" ca="1" si="236"/>
        <v>113428</v>
      </c>
      <c r="G930" s="88">
        <f t="shared" ca="1" si="237"/>
        <v>998568</v>
      </c>
      <c r="H930" s="78">
        <f t="shared" ca="1" si="238"/>
        <v>706716</v>
      </c>
      <c r="I930" s="78">
        <f t="shared" ca="1" si="239"/>
        <v>291852</v>
      </c>
      <c r="J930" s="78">
        <f t="shared" ca="1" si="240"/>
        <v>113428</v>
      </c>
      <c r="K930" s="78">
        <v>175000</v>
      </c>
      <c r="L930" s="78">
        <f t="shared" ca="1" si="241"/>
        <v>3424</v>
      </c>
      <c r="M930" s="78">
        <f t="shared" ca="1" si="242"/>
        <v>1164.1600000000001</v>
      </c>
      <c r="N930" s="78">
        <f t="shared" ca="1" si="243"/>
        <v>2259.84</v>
      </c>
      <c r="O930" s="81">
        <f t="shared" ca="1" si="244"/>
        <v>177259.84</v>
      </c>
      <c r="Q930" s="78">
        <v>-700000</v>
      </c>
      <c r="R930" s="78">
        <f t="shared" ca="1" si="245"/>
        <v>177259.84</v>
      </c>
      <c r="S930" s="78">
        <f t="shared" ca="1" si="246"/>
        <v>177259.84</v>
      </c>
      <c r="T930" s="78">
        <f t="shared" ca="1" si="246"/>
        <v>177259.84</v>
      </c>
      <c r="U930" s="78">
        <f t="shared" ca="1" si="246"/>
        <v>177259.84</v>
      </c>
      <c r="V930" s="91">
        <f t="shared" ca="1" si="247"/>
        <v>-161599.940792899</v>
      </c>
      <c r="W930" s="47">
        <f t="shared" ca="1" si="248"/>
        <v>0</v>
      </c>
    </row>
    <row r="931" spans="1:23" x14ac:dyDescent="0.25">
      <c r="A931" s="52">
        <v>910</v>
      </c>
      <c r="B931" s="57">
        <f t="shared" ca="1" si="233"/>
        <v>2305</v>
      </c>
      <c r="C931" s="78">
        <f t="shared" ca="1" si="234"/>
        <v>461</v>
      </c>
      <c r="D931" s="79">
        <f t="shared" ca="1" si="235"/>
        <v>284</v>
      </c>
      <c r="E931" s="81">
        <f t="shared" ca="1" si="236"/>
        <v>107386</v>
      </c>
      <c r="G931" s="88">
        <f t="shared" ca="1" si="237"/>
        <v>1062605</v>
      </c>
      <c r="H931" s="78">
        <f t="shared" ca="1" si="238"/>
        <v>654620</v>
      </c>
      <c r="I931" s="78">
        <f t="shared" ca="1" si="239"/>
        <v>407985</v>
      </c>
      <c r="J931" s="78">
        <f t="shared" ca="1" si="240"/>
        <v>107386</v>
      </c>
      <c r="K931" s="78">
        <v>175000</v>
      </c>
      <c r="L931" s="78">
        <f t="shared" ca="1" si="241"/>
        <v>125599</v>
      </c>
      <c r="M931" s="78">
        <f t="shared" ca="1" si="242"/>
        <v>42703.66</v>
      </c>
      <c r="N931" s="78">
        <f t="shared" ca="1" si="243"/>
        <v>82895.34</v>
      </c>
      <c r="O931" s="81">
        <f t="shared" ca="1" si="244"/>
        <v>257895.34</v>
      </c>
      <c r="Q931" s="78">
        <v>-700000</v>
      </c>
      <c r="R931" s="78">
        <f t="shared" ca="1" si="245"/>
        <v>257895.34</v>
      </c>
      <c r="S931" s="78">
        <f t="shared" ca="1" si="246"/>
        <v>257895.34</v>
      </c>
      <c r="T931" s="78">
        <f t="shared" ca="1" si="246"/>
        <v>257895.34</v>
      </c>
      <c r="U931" s="78">
        <f t="shared" ca="1" si="246"/>
        <v>257895.34</v>
      </c>
      <c r="V931" s="91">
        <f t="shared" ca="1" si="247"/>
        <v>83318.242446994642</v>
      </c>
      <c r="W931" s="47">
        <f t="shared" ca="1" si="248"/>
        <v>1</v>
      </c>
    </row>
    <row r="932" spans="1:23" x14ac:dyDescent="0.25">
      <c r="A932" s="52">
        <v>911</v>
      </c>
      <c r="B932" s="57">
        <f t="shared" ca="1" si="233"/>
        <v>2918</v>
      </c>
      <c r="C932" s="78">
        <f t="shared" ca="1" si="234"/>
        <v>412</v>
      </c>
      <c r="D932" s="79">
        <f t="shared" ca="1" si="235"/>
        <v>273</v>
      </c>
      <c r="E932" s="81">
        <f t="shared" ca="1" si="236"/>
        <v>103534</v>
      </c>
      <c r="G932" s="88">
        <f t="shared" ca="1" si="237"/>
        <v>1202216</v>
      </c>
      <c r="H932" s="78">
        <f t="shared" ca="1" si="238"/>
        <v>796614</v>
      </c>
      <c r="I932" s="78">
        <f t="shared" ca="1" si="239"/>
        <v>405602</v>
      </c>
      <c r="J932" s="78">
        <f t="shared" ca="1" si="240"/>
        <v>103534</v>
      </c>
      <c r="K932" s="78">
        <v>175000</v>
      </c>
      <c r="L932" s="78">
        <f t="shared" ca="1" si="241"/>
        <v>127068</v>
      </c>
      <c r="M932" s="78">
        <f t="shared" ca="1" si="242"/>
        <v>43203.12</v>
      </c>
      <c r="N932" s="78">
        <f t="shared" ca="1" si="243"/>
        <v>83864.88</v>
      </c>
      <c r="O932" s="81">
        <f t="shared" ca="1" si="244"/>
        <v>258864.88</v>
      </c>
      <c r="Q932" s="78">
        <v>-700000</v>
      </c>
      <c r="R932" s="78">
        <f t="shared" ca="1" si="245"/>
        <v>258864.88</v>
      </c>
      <c r="S932" s="78">
        <f t="shared" ca="1" si="246"/>
        <v>258864.88</v>
      </c>
      <c r="T932" s="78">
        <f t="shared" ca="1" si="246"/>
        <v>258864.88</v>
      </c>
      <c r="U932" s="78">
        <f t="shared" ca="1" si="246"/>
        <v>258864.88</v>
      </c>
      <c r="V932" s="91">
        <f t="shared" ca="1" si="247"/>
        <v>86263.074132522685</v>
      </c>
      <c r="W932" s="47">
        <f t="shared" ca="1" si="248"/>
        <v>1</v>
      </c>
    </row>
    <row r="933" spans="1:23" x14ac:dyDescent="0.25">
      <c r="A933" s="52">
        <v>912</v>
      </c>
      <c r="B933" s="57">
        <f t="shared" ca="1" si="233"/>
        <v>2733</v>
      </c>
      <c r="C933" s="78">
        <f t="shared" ca="1" si="234"/>
        <v>413</v>
      </c>
      <c r="D933" s="79">
        <f t="shared" ca="1" si="235"/>
        <v>270</v>
      </c>
      <c r="E933" s="81">
        <f t="shared" ca="1" si="236"/>
        <v>117527</v>
      </c>
      <c r="G933" s="88">
        <f t="shared" ca="1" si="237"/>
        <v>1128729</v>
      </c>
      <c r="H933" s="78">
        <f t="shared" ca="1" si="238"/>
        <v>737910</v>
      </c>
      <c r="I933" s="78">
        <f t="shared" ca="1" si="239"/>
        <v>390819</v>
      </c>
      <c r="J933" s="78">
        <f t="shared" ca="1" si="240"/>
        <v>117527</v>
      </c>
      <c r="K933" s="78">
        <v>175000</v>
      </c>
      <c r="L933" s="78">
        <f t="shared" ca="1" si="241"/>
        <v>98292</v>
      </c>
      <c r="M933" s="78">
        <f t="shared" ca="1" si="242"/>
        <v>33419.279999999999</v>
      </c>
      <c r="N933" s="78">
        <f t="shared" ca="1" si="243"/>
        <v>64872.72</v>
      </c>
      <c r="O933" s="81">
        <f t="shared" ca="1" si="244"/>
        <v>239872.72</v>
      </c>
      <c r="Q933" s="78">
        <v>-700000</v>
      </c>
      <c r="R933" s="78">
        <f t="shared" ca="1" si="245"/>
        <v>239872.72</v>
      </c>
      <c r="S933" s="78">
        <f t="shared" ca="1" si="246"/>
        <v>239872.72</v>
      </c>
      <c r="T933" s="78">
        <f t="shared" ca="1" si="246"/>
        <v>239872.72</v>
      </c>
      <c r="U933" s="78">
        <f t="shared" ca="1" si="246"/>
        <v>239872.72</v>
      </c>
      <c r="V933" s="91">
        <f t="shared" ca="1" si="247"/>
        <v>28577.249365498661</v>
      </c>
      <c r="W933" s="47">
        <f t="shared" ca="1" si="248"/>
        <v>1</v>
      </c>
    </row>
    <row r="934" spans="1:23" x14ac:dyDescent="0.25">
      <c r="A934" s="52">
        <v>913</v>
      </c>
      <c r="B934" s="57">
        <f t="shared" ca="1" si="233"/>
        <v>2781</v>
      </c>
      <c r="C934" s="78">
        <f t="shared" ca="1" si="234"/>
        <v>461</v>
      </c>
      <c r="D934" s="79">
        <f t="shared" ca="1" si="235"/>
        <v>279</v>
      </c>
      <c r="E934" s="81">
        <f t="shared" ca="1" si="236"/>
        <v>107856</v>
      </c>
      <c r="G934" s="88">
        <f t="shared" ca="1" si="237"/>
        <v>1282041</v>
      </c>
      <c r="H934" s="78">
        <f t="shared" ca="1" si="238"/>
        <v>775899</v>
      </c>
      <c r="I934" s="78">
        <f t="shared" ca="1" si="239"/>
        <v>506142</v>
      </c>
      <c r="J934" s="78">
        <f t="shared" ca="1" si="240"/>
        <v>107856</v>
      </c>
      <c r="K934" s="78">
        <v>175000</v>
      </c>
      <c r="L934" s="78">
        <f t="shared" ca="1" si="241"/>
        <v>223286</v>
      </c>
      <c r="M934" s="78">
        <f t="shared" ca="1" si="242"/>
        <v>75917.240000000005</v>
      </c>
      <c r="N934" s="78">
        <f t="shared" ca="1" si="243"/>
        <v>147368.76</v>
      </c>
      <c r="O934" s="81">
        <f t="shared" ca="1" si="244"/>
        <v>322368.76</v>
      </c>
      <c r="Q934" s="78">
        <v>-700000</v>
      </c>
      <c r="R934" s="78">
        <f t="shared" ca="1" si="245"/>
        <v>322368.76</v>
      </c>
      <c r="S934" s="78">
        <f t="shared" ca="1" si="246"/>
        <v>322368.76</v>
      </c>
      <c r="T934" s="78">
        <f t="shared" ca="1" si="246"/>
        <v>322368.76</v>
      </c>
      <c r="U934" s="78">
        <f t="shared" ca="1" si="246"/>
        <v>322368.76</v>
      </c>
      <c r="V934" s="91">
        <f t="shared" ca="1" si="247"/>
        <v>279146.54255876446</v>
      </c>
      <c r="W934" s="47">
        <f t="shared" ca="1" si="248"/>
        <v>1</v>
      </c>
    </row>
    <row r="935" spans="1:23" x14ac:dyDescent="0.25">
      <c r="A935" s="52">
        <v>914</v>
      </c>
      <c r="B935" s="57">
        <f t="shared" ca="1" si="233"/>
        <v>3076</v>
      </c>
      <c r="C935" s="78">
        <f t="shared" ca="1" si="234"/>
        <v>424</v>
      </c>
      <c r="D935" s="79">
        <f t="shared" ca="1" si="235"/>
        <v>276</v>
      </c>
      <c r="E935" s="81">
        <f t="shared" ca="1" si="236"/>
        <v>116518</v>
      </c>
      <c r="G935" s="88">
        <f t="shared" ca="1" si="237"/>
        <v>1304224</v>
      </c>
      <c r="H935" s="78">
        <f t="shared" ca="1" si="238"/>
        <v>848976</v>
      </c>
      <c r="I935" s="78">
        <f t="shared" ca="1" si="239"/>
        <v>455248</v>
      </c>
      <c r="J935" s="78">
        <f t="shared" ca="1" si="240"/>
        <v>116518</v>
      </c>
      <c r="K935" s="78">
        <v>175000</v>
      </c>
      <c r="L935" s="78">
        <f t="shared" ca="1" si="241"/>
        <v>163730</v>
      </c>
      <c r="M935" s="78">
        <f t="shared" ca="1" si="242"/>
        <v>55668.200000000004</v>
      </c>
      <c r="N935" s="78">
        <f t="shared" ca="1" si="243"/>
        <v>108061.79999999999</v>
      </c>
      <c r="O935" s="81">
        <f t="shared" ca="1" si="244"/>
        <v>283061.8</v>
      </c>
      <c r="Q935" s="78">
        <v>-700000</v>
      </c>
      <c r="R935" s="78">
        <f t="shared" ca="1" si="245"/>
        <v>283061.8</v>
      </c>
      <c r="S935" s="78">
        <f t="shared" ca="1" si="246"/>
        <v>283061.8</v>
      </c>
      <c r="T935" s="78">
        <f t="shared" ca="1" si="246"/>
        <v>283061.8</v>
      </c>
      <c r="U935" s="78">
        <f t="shared" ca="1" si="246"/>
        <v>283061.8</v>
      </c>
      <c r="V935" s="91">
        <f t="shared" ca="1" si="247"/>
        <v>159757.57328489411</v>
      </c>
      <c r="W935" s="47">
        <f t="shared" ca="1" si="248"/>
        <v>1</v>
      </c>
    </row>
    <row r="936" spans="1:23" x14ac:dyDescent="0.25">
      <c r="A936" s="52">
        <v>915</v>
      </c>
      <c r="B936" s="57">
        <f t="shared" ca="1" si="233"/>
        <v>2256</v>
      </c>
      <c r="C936" s="78">
        <f t="shared" ca="1" si="234"/>
        <v>443</v>
      </c>
      <c r="D936" s="79">
        <f t="shared" ca="1" si="235"/>
        <v>291</v>
      </c>
      <c r="E936" s="81">
        <f t="shared" ca="1" si="236"/>
        <v>118653</v>
      </c>
      <c r="G936" s="88">
        <f t="shared" ca="1" si="237"/>
        <v>999408</v>
      </c>
      <c r="H936" s="78">
        <f t="shared" ca="1" si="238"/>
        <v>656496</v>
      </c>
      <c r="I936" s="78">
        <f t="shared" ca="1" si="239"/>
        <v>342912</v>
      </c>
      <c r="J936" s="78">
        <f t="shared" ca="1" si="240"/>
        <v>118653</v>
      </c>
      <c r="K936" s="78">
        <v>175000</v>
      </c>
      <c r="L936" s="78">
        <f t="shared" ca="1" si="241"/>
        <v>49259</v>
      </c>
      <c r="M936" s="78">
        <f t="shared" ca="1" si="242"/>
        <v>16748.060000000001</v>
      </c>
      <c r="N936" s="78">
        <f t="shared" ca="1" si="243"/>
        <v>32510.94</v>
      </c>
      <c r="O936" s="81">
        <f t="shared" ca="1" si="244"/>
        <v>207510.94</v>
      </c>
      <c r="Q936" s="78">
        <v>-700000</v>
      </c>
      <c r="R936" s="78">
        <f t="shared" ca="1" si="245"/>
        <v>207510.94</v>
      </c>
      <c r="S936" s="78">
        <f t="shared" ca="1" si="246"/>
        <v>207510.94</v>
      </c>
      <c r="T936" s="78">
        <f t="shared" ca="1" si="246"/>
        <v>207510.94</v>
      </c>
      <c r="U936" s="78">
        <f t="shared" ca="1" si="246"/>
        <v>207510.94</v>
      </c>
      <c r="V936" s="91">
        <f t="shared" ca="1" si="247"/>
        <v>-69716.781973168836</v>
      </c>
      <c r="W936" s="47">
        <f t="shared" ca="1" si="248"/>
        <v>0</v>
      </c>
    </row>
    <row r="937" spans="1:23" x14ac:dyDescent="0.25">
      <c r="A937" s="52">
        <v>916</v>
      </c>
      <c r="B937" s="57">
        <f t="shared" ca="1" si="233"/>
        <v>3102</v>
      </c>
      <c r="C937" s="78">
        <f t="shared" ca="1" si="234"/>
        <v>444</v>
      </c>
      <c r="D937" s="79">
        <f t="shared" ca="1" si="235"/>
        <v>292</v>
      </c>
      <c r="E937" s="81">
        <f t="shared" ca="1" si="236"/>
        <v>107602</v>
      </c>
      <c r="G937" s="88">
        <f t="shared" ca="1" si="237"/>
        <v>1377288</v>
      </c>
      <c r="H937" s="78">
        <f t="shared" ca="1" si="238"/>
        <v>905784</v>
      </c>
      <c r="I937" s="78">
        <f t="shared" ca="1" si="239"/>
        <v>471504</v>
      </c>
      <c r="J937" s="78">
        <f t="shared" ca="1" si="240"/>
        <v>107602</v>
      </c>
      <c r="K937" s="78">
        <v>175000</v>
      </c>
      <c r="L937" s="78">
        <f t="shared" ca="1" si="241"/>
        <v>188902</v>
      </c>
      <c r="M937" s="78">
        <f t="shared" ca="1" si="242"/>
        <v>64226.680000000008</v>
      </c>
      <c r="N937" s="78">
        <f t="shared" ca="1" si="243"/>
        <v>124675.31999999999</v>
      </c>
      <c r="O937" s="81">
        <f t="shared" ca="1" si="244"/>
        <v>299675.32</v>
      </c>
      <c r="Q937" s="78">
        <v>-700000</v>
      </c>
      <c r="R937" s="78">
        <f t="shared" ca="1" si="245"/>
        <v>299675.32</v>
      </c>
      <c r="S937" s="78">
        <f t="shared" ca="1" si="246"/>
        <v>299675.32</v>
      </c>
      <c r="T937" s="78">
        <f t="shared" ca="1" si="246"/>
        <v>299675.32</v>
      </c>
      <c r="U937" s="78">
        <f t="shared" ca="1" si="246"/>
        <v>299675.32</v>
      </c>
      <c r="V937" s="91">
        <f t="shared" ca="1" si="247"/>
        <v>210218.63740205893</v>
      </c>
      <c r="W937" s="47">
        <f t="shared" ca="1" si="248"/>
        <v>1</v>
      </c>
    </row>
    <row r="938" spans="1:23" x14ac:dyDescent="0.25">
      <c r="A938" s="52">
        <v>917</v>
      </c>
      <c r="B938" s="57">
        <f t="shared" ca="1" si="233"/>
        <v>2988</v>
      </c>
      <c r="C938" s="78">
        <f t="shared" ca="1" si="234"/>
        <v>454</v>
      </c>
      <c r="D938" s="79">
        <f t="shared" ca="1" si="235"/>
        <v>277</v>
      </c>
      <c r="E938" s="81">
        <f t="shared" ca="1" si="236"/>
        <v>117909</v>
      </c>
      <c r="G938" s="88">
        <f t="shared" ca="1" si="237"/>
        <v>1356552</v>
      </c>
      <c r="H938" s="78">
        <f t="shared" ca="1" si="238"/>
        <v>827676</v>
      </c>
      <c r="I938" s="78">
        <f t="shared" ca="1" si="239"/>
        <v>528876</v>
      </c>
      <c r="J938" s="78">
        <f t="shared" ca="1" si="240"/>
        <v>117909</v>
      </c>
      <c r="K938" s="78">
        <v>175000</v>
      </c>
      <c r="L938" s="78">
        <f t="shared" ca="1" si="241"/>
        <v>235967</v>
      </c>
      <c r="M938" s="78">
        <f t="shared" ca="1" si="242"/>
        <v>80228.78</v>
      </c>
      <c r="N938" s="78">
        <f t="shared" ca="1" si="243"/>
        <v>155738.22</v>
      </c>
      <c r="O938" s="81">
        <f t="shared" ca="1" si="244"/>
        <v>330738.21999999997</v>
      </c>
      <c r="Q938" s="78">
        <v>-700000</v>
      </c>
      <c r="R938" s="78">
        <f t="shared" ca="1" si="245"/>
        <v>330738.21999999997</v>
      </c>
      <c r="S938" s="78">
        <f t="shared" ca="1" si="246"/>
        <v>330738.21999999997</v>
      </c>
      <c r="T938" s="78">
        <f t="shared" ca="1" si="246"/>
        <v>330738.21999999997</v>
      </c>
      <c r="U938" s="78">
        <f t="shared" ca="1" si="246"/>
        <v>330738.21999999997</v>
      </c>
      <c r="V938" s="91">
        <f t="shared" ca="1" si="247"/>
        <v>304567.51642137999</v>
      </c>
      <c r="W938" s="47">
        <f t="shared" ca="1" si="248"/>
        <v>1</v>
      </c>
    </row>
    <row r="939" spans="1:23" x14ac:dyDescent="0.25">
      <c r="A939" s="52">
        <v>918</v>
      </c>
      <c r="B939" s="57">
        <f t="shared" ca="1" si="233"/>
        <v>2616</v>
      </c>
      <c r="C939" s="78">
        <f t="shared" ca="1" si="234"/>
        <v>436</v>
      </c>
      <c r="D939" s="79">
        <f t="shared" ca="1" si="235"/>
        <v>296</v>
      </c>
      <c r="E939" s="81">
        <f t="shared" ca="1" si="236"/>
        <v>98212</v>
      </c>
      <c r="G939" s="88">
        <f t="shared" ca="1" si="237"/>
        <v>1140576</v>
      </c>
      <c r="H939" s="78">
        <f t="shared" ca="1" si="238"/>
        <v>774336</v>
      </c>
      <c r="I939" s="78">
        <f t="shared" ca="1" si="239"/>
        <v>366240</v>
      </c>
      <c r="J939" s="78">
        <f t="shared" ca="1" si="240"/>
        <v>98212</v>
      </c>
      <c r="K939" s="78">
        <v>175000</v>
      </c>
      <c r="L939" s="78">
        <f t="shared" ca="1" si="241"/>
        <v>93028</v>
      </c>
      <c r="M939" s="78">
        <f t="shared" ca="1" si="242"/>
        <v>31629.520000000004</v>
      </c>
      <c r="N939" s="78">
        <f t="shared" ca="1" si="243"/>
        <v>61398.479999999996</v>
      </c>
      <c r="O939" s="81">
        <f t="shared" ca="1" si="244"/>
        <v>236398.47999999998</v>
      </c>
      <c r="Q939" s="78">
        <v>-700000</v>
      </c>
      <c r="R939" s="78">
        <f t="shared" ca="1" si="245"/>
        <v>236398.47999999998</v>
      </c>
      <c r="S939" s="78">
        <f t="shared" ca="1" si="246"/>
        <v>236398.47999999998</v>
      </c>
      <c r="T939" s="78">
        <f t="shared" ca="1" si="246"/>
        <v>236398.47999999998</v>
      </c>
      <c r="U939" s="78">
        <f t="shared" ca="1" si="246"/>
        <v>236398.47999999998</v>
      </c>
      <c r="V939" s="91">
        <f t="shared" ca="1" si="247"/>
        <v>18024.768771475181</v>
      </c>
      <c r="W939" s="47">
        <f t="shared" ca="1" si="248"/>
        <v>1</v>
      </c>
    </row>
    <row r="940" spans="1:23" x14ac:dyDescent="0.25">
      <c r="A940" s="52">
        <v>919</v>
      </c>
      <c r="B940" s="57">
        <f t="shared" ca="1" si="233"/>
        <v>2564</v>
      </c>
      <c r="C940" s="78">
        <f t="shared" ca="1" si="234"/>
        <v>432</v>
      </c>
      <c r="D940" s="79">
        <f t="shared" ca="1" si="235"/>
        <v>284</v>
      </c>
      <c r="E940" s="81">
        <f t="shared" ca="1" si="236"/>
        <v>104801</v>
      </c>
      <c r="G940" s="88">
        <f t="shared" ca="1" si="237"/>
        <v>1107648</v>
      </c>
      <c r="H940" s="78">
        <f t="shared" ca="1" si="238"/>
        <v>728176</v>
      </c>
      <c r="I940" s="78">
        <f t="shared" ca="1" si="239"/>
        <v>379472</v>
      </c>
      <c r="J940" s="78">
        <f t="shared" ca="1" si="240"/>
        <v>104801</v>
      </c>
      <c r="K940" s="78">
        <v>175000</v>
      </c>
      <c r="L940" s="78">
        <f t="shared" ca="1" si="241"/>
        <v>99671</v>
      </c>
      <c r="M940" s="78">
        <f t="shared" ca="1" si="242"/>
        <v>33888.14</v>
      </c>
      <c r="N940" s="78">
        <f t="shared" ca="1" si="243"/>
        <v>65782.86</v>
      </c>
      <c r="O940" s="81">
        <f t="shared" ca="1" si="244"/>
        <v>240782.86</v>
      </c>
      <c r="Q940" s="78">
        <v>-700000</v>
      </c>
      <c r="R940" s="78">
        <f t="shared" ca="1" si="245"/>
        <v>240782.86</v>
      </c>
      <c r="S940" s="78">
        <f t="shared" ca="1" si="246"/>
        <v>240782.86</v>
      </c>
      <c r="T940" s="78">
        <f t="shared" ca="1" si="246"/>
        <v>240782.86</v>
      </c>
      <c r="U940" s="78">
        <f t="shared" ca="1" si="246"/>
        <v>240782.86</v>
      </c>
      <c r="V940" s="91">
        <f t="shared" ca="1" si="247"/>
        <v>31341.662499837112</v>
      </c>
      <c r="W940" s="47">
        <f t="shared" ca="1" si="248"/>
        <v>1</v>
      </c>
    </row>
    <row r="941" spans="1:23" x14ac:dyDescent="0.25">
      <c r="A941" s="52">
        <v>920</v>
      </c>
      <c r="B941" s="57">
        <f t="shared" ca="1" si="233"/>
        <v>2569</v>
      </c>
      <c r="C941" s="78">
        <f t="shared" ca="1" si="234"/>
        <v>422</v>
      </c>
      <c r="D941" s="79">
        <f t="shared" ca="1" si="235"/>
        <v>300</v>
      </c>
      <c r="E941" s="81">
        <f t="shared" ca="1" si="236"/>
        <v>90774</v>
      </c>
      <c r="G941" s="88">
        <f t="shared" ca="1" si="237"/>
        <v>1084118</v>
      </c>
      <c r="H941" s="78">
        <f t="shared" ca="1" si="238"/>
        <v>770700</v>
      </c>
      <c r="I941" s="78">
        <f t="shared" ca="1" si="239"/>
        <v>313418</v>
      </c>
      <c r="J941" s="78">
        <f t="shared" ca="1" si="240"/>
        <v>90774</v>
      </c>
      <c r="K941" s="78">
        <v>175000</v>
      </c>
      <c r="L941" s="78">
        <f t="shared" ca="1" si="241"/>
        <v>47644</v>
      </c>
      <c r="M941" s="78">
        <f t="shared" ca="1" si="242"/>
        <v>16198.960000000001</v>
      </c>
      <c r="N941" s="78">
        <f t="shared" ca="1" si="243"/>
        <v>31445.040000000001</v>
      </c>
      <c r="O941" s="81">
        <f t="shared" ca="1" si="244"/>
        <v>206445.04</v>
      </c>
      <c r="Q941" s="78">
        <v>-700000</v>
      </c>
      <c r="R941" s="78">
        <f t="shared" ca="1" si="245"/>
        <v>206445.04</v>
      </c>
      <c r="S941" s="78">
        <f t="shared" ca="1" si="246"/>
        <v>206445.04</v>
      </c>
      <c r="T941" s="78">
        <f t="shared" ca="1" si="246"/>
        <v>206445.04</v>
      </c>
      <c r="U941" s="78">
        <f t="shared" ca="1" si="246"/>
        <v>206445.04</v>
      </c>
      <c r="V941" s="91">
        <f t="shared" ca="1" si="247"/>
        <v>-72954.292641737964</v>
      </c>
      <c r="W941" s="47">
        <f t="shared" ca="1" si="248"/>
        <v>0</v>
      </c>
    </row>
    <row r="942" spans="1:23" x14ac:dyDescent="0.25">
      <c r="A942" s="52">
        <v>921</v>
      </c>
      <c r="B942" s="57">
        <f t="shared" ca="1" si="233"/>
        <v>2496</v>
      </c>
      <c r="C942" s="78">
        <f t="shared" ca="1" si="234"/>
        <v>462</v>
      </c>
      <c r="D942" s="79">
        <f t="shared" ca="1" si="235"/>
        <v>294</v>
      </c>
      <c r="E942" s="81">
        <f t="shared" ca="1" si="236"/>
        <v>104083</v>
      </c>
      <c r="G942" s="88">
        <f t="shared" ca="1" si="237"/>
        <v>1153152</v>
      </c>
      <c r="H942" s="78">
        <f t="shared" ca="1" si="238"/>
        <v>733824</v>
      </c>
      <c r="I942" s="78">
        <f t="shared" ca="1" si="239"/>
        <v>419328</v>
      </c>
      <c r="J942" s="78">
        <f t="shared" ca="1" si="240"/>
        <v>104083</v>
      </c>
      <c r="K942" s="78">
        <v>175000</v>
      </c>
      <c r="L942" s="78">
        <f t="shared" ca="1" si="241"/>
        <v>140245</v>
      </c>
      <c r="M942" s="78">
        <f t="shared" ca="1" si="242"/>
        <v>47683.3</v>
      </c>
      <c r="N942" s="78">
        <f t="shared" ca="1" si="243"/>
        <v>92561.7</v>
      </c>
      <c r="O942" s="81">
        <f t="shared" ca="1" si="244"/>
        <v>267561.7</v>
      </c>
      <c r="Q942" s="78">
        <v>-700000</v>
      </c>
      <c r="R942" s="78">
        <f t="shared" ca="1" si="245"/>
        <v>267561.7</v>
      </c>
      <c r="S942" s="78">
        <f t="shared" ca="1" si="246"/>
        <v>267561.7</v>
      </c>
      <c r="T942" s="78">
        <f t="shared" ca="1" si="246"/>
        <v>267561.7</v>
      </c>
      <c r="U942" s="78">
        <f t="shared" ca="1" si="246"/>
        <v>267561.7</v>
      </c>
      <c r="V942" s="91">
        <f t="shared" ca="1" si="247"/>
        <v>112678.35467725026</v>
      </c>
      <c r="W942" s="47">
        <f t="shared" ca="1" si="248"/>
        <v>1</v>
      </c>
    </row>
    <row r="943" spans="1:23" x14ac:dyDescent="0.25">
      <c r="A943" s="52">
        <v>922</v>
      </c>
      <c r="B943" s="57">
        <f t="shared" ca="1" si="233"/>
        <v>3133</v>
      </c>
      <c r="C943" s="78">
        <f t="shared" ca="1" si="234"/>
        <v>468</v>
      </c>
      <c r="D943" s="79">
        <f t="shared" ca="1" si="235"/>
        <v>291</v>
      </c>
      <c r="E943" s="81">
        <f t="shared" ca="1" si="236"/>
        <v>105939</v>
      </c>
      <c r="G943" s="88">
        <f t="shared" ca="1" si="237"/>
        <v>1466244</v>
      </c>
      <c r="H943" s="78">
        <f t="shared" ca="1" si="238"/>
        <v>911703</v>
      </c>
      <c r="I943" s="78">
        <f t="shared" ca="1" si="239"/>
        <v>554541</v>
      </c>
      <c r="J943" s="78">
        <f t="shared" ca="1" si="240"/>
        <v>105939</v>
      </c>
      <c r="K943" s="78">
        <v>175000</v>
      </c>
      <c r="L943" s="78">
        <f t="shared" ca="1" si="241"/>
        <v>273602</v>
      </c>
      <c r="M943" s="78">
        <f t="shared" ca="1" si="242"/>
        <v>93024.680000000008</v>
      </c>
      <c r="N943" s="78">
        <f t="shared" ca="1" si="243"/>
        <v>180577.32</v>
      </c>
      <c r="O943" s="81">
        <f t="shared" ca="1" si="244"/>
        <v>355577.32</v>
      </c>
      <c r="Q943" s="78">
        <v>-700000</v>
      </c>
      <c r="R943" s="78">
        <f t="shared" ca="1" si="245"/>
        <v>355577.32</v>
      </c>
      <c r="S943" s="78">
        <f t="shared" ca="1" si="246"/>
        <v>355577.32</v>
      </c>
      <c r="T943" s="78">
        <f t="shared" ca="1" si="246"/>
        <v>355577.32</v>
      </c>
      <c r="U943" s="78">
        <f t="shared" ca="1" si="246"/>
        <v>355577.32</v>
      </c>
      <c r="V943" s="91">
        <f t="shared" ca="1" si="247"/>
        <v>380012.54057716811</v>
      </c>
      <c r="W943" s="47">
        <f t="shared" ca="1" si="248"/>
        <v>1</v>
      </c>
    </row>
    <row r="944" spans="1:23" x14ac:dyDescent="0.25">
      <c r="A944" s="52">
        <v>923</v>
      </c>
      <c r="B944" s="57">
        <f t="shared" ca="1" si="233"/>
        <v>3133</v>
      </c>
      <c r="C944" s="78">
        <f t="shared" ca="1" si="234"/>
        <v>453</v>
      </c>
      <c r="D944" s="79">
        <f t="shared" ca="1" si="235"/>
        <v>293</v>
      </c>
      <c r="E944" s="81">
        <f t="shared" ca="1" si="236"/>
        <v>94323</v>
      </c>
      <c r="G944" s="88">
        <f t="shared" ca="1" si="237"/>
        <v>1419249</v>
      </c>
      <c r="H944" s="78">
        <f t="shared" ca="1" si="238"/>
        <v>917969</v>
      </c>
      <c r="I944" s="78">
        <f t="shared" ca="1" si="239"/>
        <v>501280</v>
      </c>
      <c r="J944" s="78">
        <f t="shared" ca="1" si="240"/>
        <v>94323</v>
      </c>
      <c r="K944" s="78">
        <v>175000</v>
      </c>
      <c r="L944" s="78">
        <f t="shared" ca="1" si="241"/>
        <v>231957</v>
      </c>
      <c r="M944" s="78">
        <f t="shared" ca="1" si="242"/>
        <v>78865.38</v>
      </c>
      <c r="N944" s="78">
        <f t="shared" ca="1" si="243"/>
        <v>153091.62</v>
      </c>
      <c r="O944" s="81">
        <f t="shared" ca="1" si="244"/>
        <v>328091.62</v>
      </c>
      <c r="Q944" s="78">
        <v>-700000</v>
      </c>
      <c r="R944" s="78">
        <f t="shared" ca="1" si="245"/>
        <v>328091.62</v>
      </c>
      <c r="S944" s="78">
        <f t="shared" ca="1" si="246"/>
        <v>328091.62</v>
      </c>
      <c r="T944" s="78">
        <f t="shared" ca="1" si="246"/>
        <v>328091.62</v>
      </c>
      <c r="U944" s="78">
        <f t="shared" ca="1" si="246"/>
        <v>328091.62</v>
      </c>
      <c r="V944" s="91">
        <f t="shared" ca="1" si="247"/>
        <v>296528.86764059879</v>
      </c>
      <c r="W944" s="47">
        <f t="shared" ca="1" si="248"/>
        <v>1</v>
      </c>
    </row>
    <row r="945" spans="1:23" x14ac:dyDescent="0.25">
      <c r="A945" s="52">
        <v>924</v>
      </c>
      <c r="B945" s="57">
        <f t="shared" ca="1" si="233"/>
        <v>3066</v>
      </c>
      <c r="C945" s="78">
        <f t="shared" ca="1" si="234"/>
        <v>442</v>
      </c>
      <c r="D945" s="79">
        <f t="shared" ca="1" si="235"/>
        <v>274</v>
      </c>
      <c r="E945" s="81">
        <f t="shared" ca="1" si="236"/>
        <v>101297</v>
      </c>
      <c r="G945" s="88">
        <f t="shared" ca="1" si="237"/>
        <v>1355172</v>
      </c>
      <c r="H945" s="78">
        <f t="shared" ca="1" si="238"/>
        <v>840084</v>
      </c>
      <c r="I945" s="78">
        <f t="shared" ca="1" si="239"/>
        <v>515088</v>
      </c>
      <c r="J945" s="78">
        <f t="shared" ca="1" si="240"/>
        <v>101297</v>
      </c>
      <c r="K945" s="78">
        <v>175000</v>
      </c>
      <c r="L945" s="78">
        <f t="shared" ca="1" si="241"/>
        <v>238791</v>
      </c>
      <c r="M945" s="78">
        <f t="shared" ca="1" si="242"/>
        <v>81188.94</v>
      </c>
      <c r="N945" s="78">
        <f t="shared" ca="1" si="243"/>
        <v>157602.06</v>
      </c>
      <c r="O945" s="81">
        <f t="shared" ca="1" si="244"/>
        <v>332602.06</v>
      </c>
      <c r="Q945" s="78">
        <v>-700000</v>
      </c>
      <c r="R945" s="78">
        <f t="shared" ca="1" si="245"/>
        <v>332602.06</v>
      </c>
      <c r="S945" s="78">
        <f t="shared" ca="1" si="246"/>
        <v>332602.06</v>
      </c>
      <c r="T945" s="78">
        <f t="shared" ca="1" si="246"/>
        <v>332602.06</v>
      </c>
      <c r="U945" s="78">
        <f t="shared" ca="1" si="246"/>
        <v>332602.06</v>
      </c>
      <c r="V945" s="91">
        <f t="shared" ca="1" si="247"/>
        <v>310228.64962759637</v>
      </c>
      <c r="W945" s="47">
        <f t="shared" ca="1" si="248"/>
        <v>1</v>
      </c>
    </row>
    <row r="946" spans="1:23" x14ac:dyDescent="0.25">
      <c r="A946" s="52">
        <v>925</v>
      </c>
      <c r="B946" s="57">
        <f t="shared" ca="1" si="233"/>
        <v>2419</v>
      </c>
      <c r="C946" s="78">
        <f t="shared" ca="1" si="234"/>
        <v>432</v>
      </c>
      <c r="D946" s="79">
        <f t="shared" ca="1" si="235"/>
        <v>282</v>
      </c>
      <c r="E946" s="81">
        <f t="shared" ca="1" si="236"/>
        <v>92384</v>
      </c>
      <c r="G946" s="88">
        <f t="shared" ca="1" si="237"/>
        <v>1045008</v>
      </c>
      <c r="H946" s="78">
        <f t="shared" ca="1" si="238"/>
        <v>682158</v>
      </c>
      <c r="I946" s="78">
        <f t="shared" ca="1" si="239"/>
        <v>362850</v>
      </c>
      <c r="J946" s="78">
        <f t="shared" ca="1" si="240"/>
        <v>92384</v>
      </c>
      <c r="K946" s="78">
        <v>175000</v>
      </c>
      <c r="L946" s="78">
        <f t="shared" ca="1" si="241"/>
        <v>95466</v>
      </c>
      <c r="M946" s="78">
        <f t="shared" ca="1" si="242"/>
        <v>32458.440000000002</v>
      </c>
      <c r="N946" s="78">
        <f t="shared" ca="1" si="243"/>
        <v>63007.56</v>
      </c>
      <c r="O946" s="81">
        <f t="shared" ca="1" si="244"/>
        <v>238007.56</v>
      </c>
      <c r="Q946" s="78">
        <v>-700000</v>
      </c>
      <c r="R946" s="78">
        <f t="shared" ca="1" si="245"/>
        <v>238007.56</v>
      </c>
      <c r="S946" s="78">
        <f t="shared" ca="1" si="246"/>
        <v>238007.56</v>
      </c>
      <c r="T946" s="78">
        <f t="shared" ca="1" si="246"/>
        <v>238007.56</v>
      </c>
      <c r="U946" s="78">
        <f t="shared" ca="1" si="246"/>
        <v>238007.56</v>
      </c>
      <c r="V946" s="91">
        <f t="shared" ca="1" si="247"/>
        <v>22912.10685814498</v>
      </c>
      <c r="W946" s="47">
        <f t="shared" ca="1" si="248"/>
        <v>1</v>
      </c>
    </row>
    <row r="947" spans="1:23" x14ac:dyDescent="0.25">
      <c r="A947" s="52">
        <v>926</v>
      </c>
      <c r="B947" s="57">
        <f t="shared" ca="1" si="233"/>
        <v>3026</v>
      </c>
      <c r="C947" s="78">
        <f t="shared" ca="1" si="234"/>
        <v>459</v>
      </c>
      <c r="D947" s="79">
        <f t="shared" ca="1" si="235"/>
        <v>284</v>
      </c>
      <c r="E947" s="81">
        <f t="shared" ca="1" si="236"/>
        <v>96737</v>
      </c>
      <c r="G947" s="88">
        <f t="shared" ca="1" si="237"/>
        <v>1388934</v>
      </c>
      <c r="H947" s="78">
        <f t="shared" ca="1" si="238"/>
        <v>859384</v>
      </c>
      <c r="I947" s="78">
        <f t="shared" ca="1" si="239"/>
        <v>529550</v>
      </c>
      <c r="J947" s="78">
        <f t="shared" ca="1" si="240"/>
        <v>96737</v>
      </c>
      <c r="K947" s="78">
        <v>175000</v>
      </c>
      <c r="L947" s="78">
        <f t="shared" ca="1" si="241"/>
        <v>257813</v>
      </c>
      <c r="M947" s="78">
        <f t="shared" ca="1" si="242"/>
        <v>87656.420000000013</v>
      </c>
      <c r="N947" s="78">
        <f t="shared" ca="1" si="243"/>
        <v>170156.58</v>
      </c>
      <c r="O947" s="81">
        <f t="shared" ca="1" si="244"/>
        <v>345156.57999999996</v>
      </c>
      <c r="Q947" s="78">
        <v>-700000</v>
      </c>
      <c r="R947" s="78">
        <f t="shared" ca="1" si="245"/>
        <v>345156.57999999996</v>
      </c>
      <c r="S947" s="78">
        <f t="shared" ca="1" si="246"/>
        <v>345156.57999999996</v>
      </c>
      <c r="T947" s="78">
        <f t="shared" ca="1" si="246"/>
        <v>345156.57999999996</v>
      </c>
      <c r="U947" s="78">
        <f t="shared" ca="1" si="246"/>
        <v>345156.57999999996</v>
      </c>
      <c r="V947" s="91">
        <f t="shared" ca="1" si="247"/>
        <v>348361.11274680437</v>
      </c>
      <c r="W947" s="47">
        <f t="shared" ca="1" si="248"/>
        <v>1</v>
      </c>
    </row>
    <row r="948" spans="1:23" x14ac:dyDescent="0.25">
      <c r="A948" s="52">
        <v>927</v>
      </c>
      <c r="B948" s="57">
        <f t="shared" ca="1" si="233"/>
        <v>3089</v>
      </c>
      <c r="C948" s="78">
        <f t="shared" ca="1" si="234"/>
        <v>421</v>
      </c>
      <c r="D948" s="79">
        <f t="shared" ca="1" si="235"/>
        <v>271</v>
      </c>
      <c r="E948" s="81">
        <f t="shared" ca="1" si="236"/>
        <v>109952</v>
      </c>
      <c r="G948" s="88">
        <f t="shared" ca="1" si="237"/>
        <v>1300469</v>
      </c>
      <c r="H948" s="78">
        <f t="shared" ca="1" si="238"/>
        <v>837119</v>
      </c>
      <c r="I948" s="78">
        <f t="shared" ca="1" si="239"/>
        <v>463350</v>
      </c>
      <c r="J948" s="78">
        <f t="shared" ca="1" si="240"/>
        <v>109952</v>
      </c>
      <c r="K948" s="78">
        <v>175000</v>
      </c>
      <c r="L948" s="78">
        <f t="shared" ca="1" si="241"/>
        <v>178398</v>
      </c>
      <c r="M948" s="78">
        <f t="shared" ca="1" si="242"/>
        <v>60655.320000000007</v>
      </c>
      <c r="N948" s="78">
        <f t="shared" ca="1" si="243"/>
        <v>117742.68</v>
      </c>
      <c r="O948" s="81">
        <f t="shared" ca="1" si="244"/>
        <v>292742.68</v>
      </c>
      <c r="Q948" s="78">
        <v>-700000</v>
      </c>
      <c r="R948" s="78">
        <f t="shared" ca="1" si="245"/>
        <v>292742.68</v>
      </c>
      <c r="S948" s="78">
        <f t="shared" ca="1" si="246"/>
        <v>292742.68</v>
      </c>
      <c r="T948" s="78">
        <f t="shared" ca="1" si="246"/>
        <v>292742.68</v>
      </c>
      <c r="U948" s="78">
        <f t="shared" ca="1" si="246"/>
        <v>292742.68</v>
      </c>
      <c r="V948" s="91">
        <f t="shared" ca="1" si="247"/>
        <v>189161.78782766289</v>
      </c>
      <c r="W948" s="47">
        <f t="shared" ca="1" si="248"/>
        <v>1</v>
      </c>
    </row>
    <row r="949" spans="1:23" x14ac:dyDescent="0.25">
      <c r="A949" s="52">
        <v>928</v>
      </c>
      <c r="B949" s="57">
        <f t="shared" ca="1" si="233"/>
        <v>2217</v>
      </c>
      <c r="C949" s="78">
        <f t="shared" ca="1" si="234"/>
        <v>459</v>
      </c>
      <c r="D949" s="79">
        <f t="shared" ca="1" si="235"/>
        <v>289</v>
      </c>
      <c r="E949" s="81">
        <f t="shared" ca="1" si="236"/>
        <v>104275</v>
      </c>
      <c r="G949" s="88">
        <f t="shared" ca="1" si="237"/>
        <v>1017603</v>
      </c>
      <c r="H949" s="78">
        <f t="shared" ca="1" si="238"/>
        <v>640713</v>
      </c>
      <c r="I949" s="78">
        <f t="shared" ca="1" si="239"/>
        <v>376890</v>
      </c>
      <c r="J949" s="78">
        <f t="shared" ca="1" si="240"/>
        <v>104275</v>
      </c>
      <c r="K949" s="78">
        <v>175000</v>
      </c>
      <c r="L949" s="78">
        <f t="shared" ca="1" si="241"/>
        <v>97615</v>
      </c>
      <c r="M949" s="78">
        <f t="shared" ca="1" si="242"/>
        <v>33189.100000000006</v>
      </c>
      <c r="N949" s="78">
        <f t="shared" ca="1" si="243"/>
        <v>64425.899999999994</v>
      </c>
      <c r="O949" s="81">
        <f t="shared" ca="1" si="244"/>
        <v>239425.9</v>
      </c>
      <c r="Q949" s="78">
        <v>-700000</v>
      </c>
      <c r="R949" s="78">
        <f t="shared" ca="1" si="245"/>
        <v>239425.9</v>
      </c>
      <c r="S949" s="78">
        <f t="shared" ca="1" si="246"/>
        <v>239425.9</v>
      </c>
      <c r="T949" s="78">
        <f t="shared" ca="1" si="246"/>
        <v>239425.9</v>
      </c>
      <c r="U949" s="78">
        <f t="shared" ca="1" si="246"/>
        <v>239425.9</v>
      </c>
      <c r="V949" s="91">
        <f t="shared" ca="1" si="247"/>
        <v>27220.100930438843</v>
      </c>
      <c r="W949" s="47">
        <f t="shared" ca="1" si="248"/>
        <v>1</v>
      </c>
    </row>
    <row r="950" spans="1:23" x14ac:dyDescent="0.25">
      <c r="A950" s="52">
        <v>929</v>
      </c>
      <c r="B950" s="57">
        <f t="shared" ca="1" si="233"/>
        <v>2752</v>
      </c>
      <c r="C950" s="78">
        <f t="shared" ca="1" si="234"/>
        <v>417</v>
      </c>
      <c r="D950" s="79">
        <f t="shared" ca="1" si="235"/>
        <v>273</v>
      </c>
      <c r="E950" s="81">
        <f t="shared" ca="1" si="236"/>
        <v>105344</v>
      </c>
      <c r="G950" s="88">
        <f t="shared" ca="1" si="237"/>
        <v>1147584</v>
      </c>
      <c r="H950" s="78">
        <f t="shared" ca="1" si="238"/>
        <v>751296</v>
      </c>
      <c r="I950" s="78">
        <f t="shared" ca="1" si="239"/>
        <v>396288</v>
      </c>
      <c r="J950" s="78">
        <f t="shared" ca="1" si="240"/>
        <v>105344</v>
      </c>
      <c r="K950" s="78">
        <v>175000</v>
      </c>
      <c r="L950" s="78">
        <f t="shared" ca="1" si="241"/>
        <v>115944</v>
      </c>
      <c r="M950" s="78">
        <f t="shared" ca="1" si="242"/>
        <v>39420.960000000006</v>
      </c>
      <c r="N950" s="78">
        <f t="shared" ca="1" si="243"/>
        <v>76523.039999999994</v>
      </c>
      <c r="O950" s="81">
        <f t="shared" ca="1" si="244"/>
        <v>251523.03999999998</v>
      </c>
      <c r="Q950" s="78">
        <v>-700000</v>
      </c>
      <c r="R950" s="78">
        <f t="shared" ca="1" si="245"/>
        <v>251523.03999999998</v>
      </c>
      <c r="S950" s="78">
        <f t="shared" ca="1" si="246"/>
        <v>251523.03999999998</v>
      </c>
      <c r="T950" s="78">
        <f t="shared" ca="1" si="246"/>
        <v>251523.03999999998</v>
      </c>
      <c r="U950" s="78">
        <f t="shared" ca="1" si="246"/>
        <v>251523.03999999998</v>
      </c>
      <c r="V950" s="91">
        <f t="shared" ca="1" si="247"/>
        <v>63963.341205487028</v>
      </c>
      <c r="W950" s="47">
        <f t="shared" ca="1" si="248"/>
        <v>1</v>
      </c>
    </row>
    <row r="951" spans="1:23" x14ac:dyDescent="0.25">
      <c r="A951" s="52">
        <v>930</v>
      </c>
      <c r="B951" s="57">
        <f t="shared" ca="1" si="233"/>
        <v>2965</v>
      </c>
      <c r="C951" s="78">
        <f t="shared" ca="1" si="234"/>
        <v>432</v>
      </c>
      <c r="D951" s="79">
        <f t="shared" ca="1" si="235"/>
        <v>292</v>
      </c>
      <c r="E951" s="81">
        <f t="shared" ca="1" si="236"/>
        <v>102134</v>
      </c>
      <c r="G951" s="88">
        <f t="shared" ca="1" si="237"/>
        <v>1280880</v>
      </c>
      <c r="H951" s="78">
        <f t="shared" ca="1" si="238"/>
        <v>865780</v>
      </c>
      <c r="I951" s="78">
        <f t="shared" ca="1" si="239"/>
        <v>415100</v>
      </c>
      <c r="J951" s="78">
        <f t="shared" ca="1" si="240"/>
        <v>102134</v>
      </c>
      <c r="K951" s="78">
        <v>175000</v>
      </c>
      <c r="L951" s="78">
        <f t="shared" ca="1" si="241"/>
        <v>137966</v>
      </c>
      <c r="M951" s="78">
        <f t="shared" ca="1" si="242"/>
        <v>46908.44</v>
      </c>
      <c r="N951" s="78">
        <f t="shared" ca="1" si="243"/>
        <v>91057.56</v>
      </c>
      <c r="O951" s="81">
        <f t="shared" ca="1" si="244"/>
        <v>266057.56</v>
      </c>
      <c r="Q951" s="78">
        <v>-700000</v>
      </c>
      <c r="R951" s="78">
        <f t="shared" ca="1" si="245"/>
        <v>266057.56</v>
      </c>
      <c r="S951" s="78">
        <f t="shared" ca="1" si="246"/>
        <v>266057.56</v>
      </c>
      <c r="T951" s="78">
        <f t="shared" ca="1" si="246"/>
        <v>266057.56</v>
      </c>
      <c r="U951" s="78">
        <f t="shared" ca="1" si="246"/>
        <v>266057.56</v>
      </c>
      <c r="V951" s="91">
        <f t="shared" ca="1" si="247"/>
        <v>108109.75603101554</v>
      </c>
      <c r="W951" s="47">
        <f t="shared" ca="1" si="248"/>
        <v>1</v>
      </c>
    </row>
    <row r="952" spans="1:23" x14ac:dyDescent="0.25">
      <c r="A952" s="52">
        <v>931</v>
      </c>
      <c r="B952" s="57">
        <f t="shared" ca="1" si="233"/>
        <v>2707</v>
      </c>
      <c r="C952" s="78">
        <f t="shared" ca="1" si="234"/>
        <v>435</v>
      </c>
      <c r="D952" s="79">
        <f t="shared" ca="1" si="235"/>
        <v>293</v>
      </c>
      <c r="E952" s="81">
        <f t="shared" ca="1" si="236"/>
        <v>98878</v>
      </c>
      <c r="G952" s="88">
        <f t="shared" ca="1" si="237"/>
        <v>1177545</v>
      </c>
      <c r="H952" s="78">
        <f t="shared" ca="1" si="238"/>
        <v>793151</v>
      </c>
      <c r="I952" s="78">
        <f t="shared" ca="1" si="239"/>
        <v>384394</v>
      </c>
      <c r="J952" s="78">
        <f t="shared" ca="1" si="240"/>
        <v>98878</v>
      </c>
      <c r="K952" s="78">
        <v>175000</v>
      </c>
      <c r="L952" s="78">
        <f t="shared" ca="1" si="241"/>
        <v>110516</v>
      </c>
      <c r="M952" s="78">
        <f t="shared" ca="1" si="242"/>
        <v>37575.440000000002</v>
      </c>
      <c r="N952" s="78">
        <f t="shared" ca="1" si="243"/>
        <v>72940.56</v>
      </c>
      <c r="O952" s="81">
        <f t="shared" ca="1" si="244"/>
        <v>247940.56</v>
      </c>
      <c r="Q952" s="78">
        <v>-700000</v>
      </c>
      <c r="R952" s="78">
        <f t="shared" ca="1" si="245"/>
        <v>247940.56</v>
      </c>
      <c r="S952" s="78">
        <f t="shared" ca="1" si="246"/>
        <v>247940.56</v>
      </c>
      <c r="T952" s="78">
        <f t="shared" ca="1" si="246"/>
        <v>247940.56</v>
      </c>
      <c r="U952" s="78">
        <f t="shared" ca="1" si="246"/>
        <v>247940.56</v>
      </c>
      <c r="V952" s="91">
        <f t="shared" ca="1" si="247"/>
        <v>53082.09791818494</v>
      </c>
      <c r="W952" s="47">
        <f t="shared" ca="1" si="248"/>
        <v>1</v>
      </c>
    </row>
    <row r="953" spans="1:23" x14ac:dyDescent="0.25">
      <c r="A953" s="52">
        <v>932</v>
      </c>
      <c r="B953" s="57">
        <f t="shared" ca="1" si="233"/>
        <v>2339</v>
      </c>
      <c r="C953" s="78">
        <f t="shared" ca="1" si="234"/>
        <v>454</v>
      </c>
      <c r="D953" s="79">
        <f t="shared" ca="1" si="235"/>
        <v>292</v>
      </c>
      <c r="E953" s="81">
        <f t="shared" ca="1" si="236"/>
        <v>104482</v>
      </c>
      <c r="G953" s="88">
        <f t="shared" ca="1" si="237"/>
        <v>1061906</v>
      </c>
      <c r="H953" s="78">
        <f t="shared" ca="1" si="238"/>
        <v>682988</v>
      </c>
      <c r="I953" s="78">
        <f t="shared" ca="1" si="239"/>
        <v>378918</v>
      </c>
      <c r="J953" s="78">
        <f t="shared" ca="1" si="240"/>
        <v>104482</v>
      </c>
      <c r="K953" s="78">
        <v>175000</v>
      </c>
      <c r="L953" s="78">
        <f t="shared" ca="1" si="241"/>
        <v>99436</v>
      </c>
      <c r="M953" s="78">
        <f t="shared" ca="1" si="242"/>
        <v>33808.240000000005</v>
      </c>
      <c r="N953" s="78">
        <f t="shared" ca="1" si="243"/>
        <v>65627.759999999995</v>
      </c>
      <c r="O953" s="81">
        <f t="shared" ca="1" si="244"/>
        <v>240627.76</v>
      </c>
      <c r="Q953" s="78">
        <v>-700000</v>
      </c>
      <c r="R953" s="78">
        <f t="shared" ca="1" si="245"/>
        <v>240627.76</v>
      </c>
      <c r="S953" s="78">
        <f t="shared" ca="1" si="246"/>
        <v>240627.76</v>
      </c>
      <c r="T953" s="78">
        <f t="shared" ca="1" si="246"/>
        <v>240627.76</v>
      </c>
      <c r="U953" s="78">
        <f t="shared" ca="1" si="246"/>
        <v>240627.76</v>
      </c>
      <c r="V953" s="91">
        <f t="shared" ca="1" si="247"/>
        <v>30870.569616175373</v>
      </c>
      <c r="W953" s="47">
        <f t="shared" ca="1" si="248"/>
        <v>1</v>
      </c>
    </row>
    <row r="954" spans="1:23" x14ac:dyDescent="0.25">
      <c r="A954" s="52">
        <v>933</v>
      </c>
      <c r="B954" s="57">
        <f t="shared" ca="1" si="233"/>
        <v>2500</v>
      </c>
      <c r="C954" s="78">
        <f t="shared" ca="1" si="234"/>
        <v>439</v>
      </c>
      <c r="D954" s="79">
        <f t="shared" ca="1" si="235"/>
        <v>283</v>
      </c>
      <c r="E954" s="81">
        <f t="shared" ca="1" si="236"/>
        <v>95450</v>
      </c>
      <c r="G954" s="88">
        <f t="shared" ca="1" si="237"/>
        <v>1097500</v>
      </c>
      <c r="H954" s="78">
        <f t="shared" ca="1" si="238"/>
        <v>707500</v>
      </c>
      <c r="I954" s="78">
        <f t="shared" ca="1" si="239"/>
        <v>390000</v>
      </c>
      <c r="J954" s="78">
        <f t="shared" ca="1" si="240"/>
        <v>95450</v>
      </c>
      <c r="K954" s="78">
        <v>175000</v>
      </c>
      <c r="L954" s="78">
        <f t="shared" ca="1" si="241"/>
        <v>119550</v>
      </c>
      <c r="M954" s="78">
        <f t="shared" ca="1" si="242"/>
        <v>40647</v>
      </c>
      <c r="N954" s="78">
        <f t="shared" ca="1" si="243"/>
        <v>78903</v>
      </c>
      <c r="O954" s="81">
        <f t="shared" ca="1" si="244"/>
        <v>253903</v>
      </c>
      <c r="Q954" s="78">
        <v>-700000</v>
      </c>
      <c r="R954" s="78">
        <f t="shared" ca="1" si="245"/>
        <v>253903</v>
      </c>
      <c r="S954" s="78">
        <f t="shared" ca="1" si="246"/>
        <v>253903</v>
      </c>
      <c r="T954" s="78">
        <f t="shared" ca="1" si="246"/>
        <v>253903</v>
      </c>
      <c r="U954" s="78">
        <f t="shared" ca="1" si="246"/>
        <v>253903</v>
      </c>
      <c r="V954" s="91">
        <f t="shared" ca="1" si="247"/>
        <v>71192.111156484112</v>
      </c>
      <c r="W954" s="47">
        <f t="shared" ca="1" si="248"/>
        <v>1</v>
      </c>
    </row>
    <row r="955" spans="1:23" x14ac:dyDescent="0.25">
      <c r="A955" s="52">
        <v>934</v>
      </c>
      <c r="B955" s="57">
        <f t="shared" ca="1" si="233"/>
        <v>2481</v>
      </c>
      <c r="C955" s="78">
        <f t="shared" ca="1" si="234"/>
        <v>416</v>
      </c>
      <c r="D955" s="79">
        <f t="shared" ca="1" si="235"/>
        <v>280</v>
      </c>
      <c r="E955" s="81">
        <f t="shared" ca="1" si="236"/>
        <v>109964</v>
      </c>
      <c r="G955" s="88">
        <f t="shared" ca="1" si="237"/>
        <v>1032096</v>
      </c>
      <c r="H955" s="78">
        <f t="shared" ca="1" si="238"/>
        <v>694680</v>
      </c>
      <c r="I955" s="78">
        <f t="shared" ca="1" si="239"/>
        <v>337416</v>
      </c>
      <c r="J955" s="78">
        <f t="shared" ca="1" si="240"/>
        <v>109964</v>
      </c>
      <c r="K955" s="78">
        <v>175000</v>
      </c>
      <c r="L955" s="78">
        <f t="shared" ca="1" si="241"/>
        <v>52452</v>
      </c>
      <c r="M955" s="78">
        <f t="shared" ca="1" si="242"/>
        <v>17833.68</v>
      </c>
      <c r="N955" s="78">
        <f t="shared" ca="1" si="243"/>
        <v>34618.32</v>
      </c>
      <c r="O955" s="81">
        <f t="shared" ca="1" si="244"/>
        <v>209618.32</v>
      </c>
      <c r="Q955" s="78">
        <v>-700000</v>
      </c>
      <c r="R955" s="78">
        <f t="shared" ca="1" si="245"/>
        <v>209618.32</v>
      </c>
      <c r="S955" s="78">
        <f t="shared" ca="1" si="246"/>
        <v>209618.32</v>
      </c>
      <c r="T955" s="78">
        <f t="shared" ca="1" si="246"/>
        <v>209618.32</v>
      </c>
      <c r="U955" s="78">
        <f t="shared" ca="1" si="246"/>
        <v>209618.32</v>
      </c>
      <c r="V955" s="91">
        <f t="shared" ca="1" si="247"/>
        <v>-63315.932707075379</v>
      </c>
      <c r="W955" s="47">
        <f t="shared" ca="1" si="248"/>
        <v>0</v>
      </c>
    </row>
    <row r="956" spans="1:23" x14ac:dyDescent="0.25">
      <c r="A956" s="52">
        <v>935</v>
      </c>
      <c r="B956" s="57">
        <f t="shared" ca="1" si="233"/>
        <v>2222</v>
      </c>
      <c r="C956" s="78">
        <f t="shared" ca="1" si="234"/>
        <v>446</v>
      </c>
      <c r="D956" s="79">
        <f t="shared" ca="1" si="235"/>
        <v>290</v>
      </c>
      <c r="E956" s="81">
        <f t="shared" ca="1" si="236"/>
        <v>117960</v>
      </c>
      <c r="G956" s="88">
        <f t="shared" ca="1" si="237"/>
        <v>991012</v>
      </c>
      <c r="H956" s="78">
        <f t="shared" ca="1" si="238"/>
        <v>644380</v>
      </c>
      <c r="I956" s="78">
        <f t="shared" ca="1" si="239"/>
        <v>346632</v>
      </c>
      <c r="J956" s="78">
        <f t="shared" ca="1" si="240"/>
        <v>117960</v>
      </c>
      <c r="K956" s="78">
        <v>175000</v>
      </c>
      <c r="L956" s="78">
        <f t="shared" ca="1" si="241"/>
        <v>53672</v>
      </c>
      <c r="M956" s="78">
        <f t="shared" ca="1" si="242"/>
        <v>18248.48</v>
      </c>
      <c r="N956" s="78">
        <f t="shared" ca="1" si="243"/>
        <v>35423.520000000004</v>
      </c>
      <c r="O956" s="81">
        <f t="shared" ca="1" si="244"/>
        <v>210423.52000000002</v>
      </c>
      <c r="Q956" s="78">
        <v>-700000</v>
      </c>
      <c r="R956" s="78">
        <f t="shared" ca="1" si="245"/>
        <v>210423.52000000002</v>
      </c>
      <c r="S956" s="78">
        <f t="shared" ca="1" si="246"/>
        <v>210423.52000000002</v>
      </c>
      <c r="T956" s="78">
        <f t="shared" ca="1" si="246"/>
        <v>210423.52000000002</v>
      </c>
      <c r="U956" s="78">
        <f t="shared" ca="1" si="246"/>
        <v>210423.52000000002</v>
      </c>
      <c r="V956" s="91">
        <f t="shared" ca="1" si="247"/>
        <v>-60870.259013171657</v>
      </c>
      <c r="W956" s="47">
        <f t="shared" ca="1" si="248"/>
        <v>0</v>
      </c>
    </row>
    <row r="957" spans="1:23" x14ac:dyDescent="0.25">
      <c r="A957" s="52">
        <v>936</v>
      </c>
      <c r="B957" s="57">
        <f t="shared" ca="1" si="233"/>
        <v>2823</v>
      </c>
      <c r="C957" s="78">
        <f t="shared" ca="1" si="234"/>
        <v>432</v>
      </c>
      <c r="D957" s="79">
        <f t="shared" ca="1" si="235"/>
        <v>286</v>
      </c>
      <c r="E957" s="81">
        <f t="shared" ca="1" si="236"/>
        <v>107326</v>
      </c>
      <c r="G957" s="88">
        <f t="shared" ca="1" si="237"/>
        <v>1219536</v>
      </c>
      <c r="H957" s="78">
        <f t="shared" ca="1" si="238"/>
        <v>807378</v>
      </c>
      <c r="I957" s="78">
        <f t="shared" ca="1" si="239"/>
        <v>412158</v>
      </c>
      <c r="J957" s="78">
        <f t="shared" ca="1" si="240"/>
        <v>107326</v>
      </c>
      <c r="K957" s="78">
        <v>175000</v>
      </c>
      <c r="L957" s="78">
        <f t="shared" ca="1" si="241"/>
        <v>129832</v>
      </c>
      <c r="M957" s="78">
        <f t="shared" ca="1" si="242"/>
        <v>44142.880000000005</v>
      </c>
      <c r="N957" s="78">
        <f t="shared" ca="1" si="243"/>
        <v>85689.12</v>
      </c>
      <c r="O957" s="81">
        <f t="shared" ca="1" si="244"/>
        <v>260689.12</v>
      </c>
      <c r="Q957" s="78">
        <v>-700000</v>
      </c>
      <c r="R957" s="78">
        <f t="shared" ca="1" si="245"/>
        <v>260689.12</v>
      </c>
      <c r="S957" s="78">
        <f t="shared" ca="1" si="246"/>
        <v>260689.12</v>
      </c>
      <c r="T957" s="78">
        <f t="shared" ca="1" si="246"/>
        <v>260689.12</v>
      </c>
      <c r="U957" s="78">
        <f t="shared" ca="1" si="246"/>
        <v>260689.12</v>
      </c>
      <c r="V957" s="91">
        <f t="shared" ca="1" si="247"/>
        <v>91803.928304612404</v>
      </c>
      <c r="W957" s="47">
        <f t="shared" ca="1" si="248"/>
        <v>1</v>
      </c>
    </row>
    <row r="958" spans="1:23" x14ac:dyDescent="0.25">
      <c r="A958" s="52">
        <v>937</v>
      </c>
      <c r="B958" s="57">
        <f t="shared" ca="1" si="233"/>
        <v>2360</v>
      </c>
      <c r="C958" s="78">
        <f t="shared" ca="1" si="234"/>
        <v>422</v>
      </c>
      <c r="D958" s="79">
        <f t="shared" ca="1" si="235"/>
        <v>285</v>
      </c>
      <c r="E958" s="81">
        <f t="shared" ca="1" si="236"/>
        <v>105890</v>
      </c>
      <c r="G958" s="88">
        <f t="shared" ca="1" si="237"/>
        <v>995920</v>
      </c>
      <c r="H958" s="78">
        <f t="shared" ca="1" si="238"/>
        <v>672600</v>
      </c>
      <c r="I958" s="78">
        <f t="shared" ca="1" si="239"/>
        <v>323320</v>
      </c>
      <c r="J958" s="78">
        <f t="shared" ca="1" si="240"/>
        <v>105890</v>
      </c>
      <c r="K958" s="78">
        <v>175000</v>
      </c>
      <c r="L958" s="78">
        <f t="shared" ca="1" si="241"/>
        <v>42430</v>
      </c>
      <c r="M958" s="78">
        <f t="shared" ca="1" si="242"/>
        <v>14426.2</v>
      </c>
      <c r="N958" s="78">
        <f t="shared" ca="1" si="243"/>
        <v>28003.8</v>
      </c>
      <c r="O958" s="81">
        <f t="shared" ca="1" si="244"/>
        <v>203003.8</v>
      </c>
      <c r="Q958" s="78">
        <v>-700000</v>
      </c>
      <c r="R958" s="78">
        <f t="shared" ca="1" si="245"/>
        <v>203003.8</v>
      </c>
      <c r="S958" s="78">
        <f t="shared" ca="1" si="246"/>
        <v>203003.8</v>
      </c>
      <c r="T958" s="78">
        <f t="shared" ca="1" si="246"/>
        <v>203003.8</v>
      </c>
      <c r="U958" s="78">
        <f t="shared" ca="1" si="246"/>
        <v>203003.8</v>
      </c>
      <c r="V958" s="91">
        <f t="shared" ca="1" si="247"/>
        <v>-83406.540707322652</v>
      </c>
      <c r="W958" s="47">
        <f t="shared" ca="1" si="248"/>
        <v>0</v>
      </c>
    </row>
    <row r="959" spans="1:23" x14ac:dyDescent="0.25">
      <c r="A959" s="52">
        <v>938</v>
      </c>
      <c r="B959" s="57">
        <f t="shared" ca="1" si="233"/>
        <v>3126</v>
      </c>
      <c r="C959" s="78">
        <f t="shared" ca="1" si="234"/>
        <v>413</v>
      </c>
      <c r="D959" s="79">
        <f t="shared" ca="1" si="235"/>
        <v>294</v>
      </c>
      <c r="E959" s="81">
        <f t="shared" ca="1" si="236"/>
        <v>96825</v>
      </c>
      <c r="G959" s="88">
        <f t="shared" ca="1" si="237"/>
        <v>1291038</v>
      </c>
      <c r="H959" s="78">
        <f t="shared" ca="1" si="238"/>
        <v>919044</v>
      </c>
      <c r="I959" s="78">
        <f t="shared" ca="1" si="239"/>
        <v>371994</v>
      </c>
      <c r="J959" s="78">
        <f t="shared" ca="1" si="240"/>
        <v>96825</v>
      </c>
      <c r="K959" s="78">
        <v>175000</v>
      </c>
      <c r="L959" s="78">
        <f t="shared" ca="1" si="241"/>
        <v>100169</v>
      </c>
      <c r="M959" s="78">
        <f t="shared" ca="1" si="242"/>
        <v>34057.46</v>
      </c>
      <c r="N959" s="78">
        <f t="shared" ca="1" si="243"/>
        <v>66111.540000000008</v>
      </c>
      <c r="O959" s="81">
        <f t="shared" ca="1" si="244"/>
        <v>241111.54</v>
      </c>
      <c r="Q959" s="78">
        <v>-700000</v>
      </c>
      <c r="R959" s="78">
        <f t="shared" ca="1" si="245"/>
        <v>241111.54</v>
      </c>
      <c r="S959" s="78">
        <f t="shared" ca="1" si="246"/>
        <v>241111.54</v>
      </c>
      <c r="T959" s="78">
        <f t="shared" ca="1" si="246"/>
        <v>241111.54</v>
      </c>
      <c r="U959" s="78">
        <f t="shared" ca="1" si="246"/>
        <v>241111.54</v>
      </c>
      <c r="V959" s="91">
        <f t="shared" ca="1" si="247"/>
        <v>32339.978483086335</v>
      </c>
      <c r="W959" s="47">
        <f t="shared" ca="1" si="248"/>
        <v>1</v>
      </c>
    </row>
    <row r="960" spans="1:23" x14ac:dyDescent="0.25">
      <c r="A960" s="52">
        <v>939</v>
      </c>
      <c r="B960" s="57">
        <f t="shared" ca="1" si="233"/>
        <v>2605</v>
      </c>
      <c r="C960" s="78">
        <f t="shared" ca="1" si="234"/>
        <v>429</v>
      </c>
      <c r="D960" s="79">
        <f t="shared" ca="1" si="235"/>
        <v>293</v>
      </c>
      <c r="E960" s="81">
        <f t="shared" ca="1" si="236"/>
        <v>113362</v>
      </c>
      <c r="G960" s="88">
        <f t="shared" ca="1" si="237"/>
        <v>1117545</v>
      </c>
      <c r="H960" s="78">
        <f t="shared" ca="1" si="238"/>
        <v>763265</v>
      </c>
      <c r="I960" s="78">
        <f t="shared" ca="1" si="239"/>
        <v>354280</v>
      </c>
      <c r="J960" s="78">
        <f t="shared" ca="1" si="240"/>
        <v>113362</v>
      </c>
      <c r="K960" s="78">
        <v>175000</v>
      </c>
      <c r="L960" s="78">
        <f t="shared" ca="1" si="241"/>
        <v>65918</v>
      </c>
      <c r="M960" s="78">
        <f t="shared" ca="1" si="242"/>
        <v>22412.120000000003</v>
      </c>
      <c r="N960" s="78">
        <f t="shared" ca="1" si="243"/>
        <v>43505.88</v>
      </c>
      <c r="O960" s="81">
        <f t="shared" ca="1" si="244"/>
        <v>218505.88</v>
      </c>
      <c r="Q960" s="78">
        <v>-700000</v>
      </c>
      <c r="R960" s="78">
        <f t="shared" ca="1" si="245"/>
        <v>218505.88</v>
      </c>
      <c r="S960" s="78">
        <f t="shared" ca="1" si="246"/>
        <v>218505.88</v>
      </c>
      <c r="T960" s="78">
        <f t="shared" ca="1" si="246"/>
        <v>218505.88</v>
      </c>
      <c r="U960" s="78">
        <f t="shared" ca="1" si="246"/>
        <v>218505.88</v>
      </c>
      <c r="V960" s="91">
        <f t="shared" ca="1" si="247"/>
        <v>-36321.308147972333</v>
      </c>
      <c r="W960" s="47">
        <f t="shared" ca="1" si="248"/>
        <v>0</v>
      </c>
    </row>
    <row r="961" spans="1:23" x14ac:dyDescent="0.25">
      <c r="A961" s="52">
        <v>940</v>
      </c>
      <c r="B961" s="57">
        <f t="shared" ca="1" si="233"/>
        <v>2793</v>
      </c>
      <c r="C961" s="78">
        <f t="shared" ca="1" si="234"/>
        <v>444</v>
      </c>
      <c r="D961" s="79">
        <f t="shared" ca="1" si="235"/>
        <v>290</v>
      </c>
      <c r="E961" s="81">
        <f t="shared" ca="1" si="236"/>
        <v>116806</v>
      </c>
      <c r="G961" s="88">
        <f t="shared" ca="1" si="237"/>
        <v>1240092</v>
      </c>
      <c r="H961" s="78">
        <f t="shared" ca="1" si="238"/>
        <v>809970</v>
      </c>
      <c r="I961" s="78">
        <f t="shared" ca="1" si="239"/>
        <v>430122</v>
      </c>
      <c r="J961" s="78">
        <f t="shared" ca="1" si="240"/>
        <v>116806</v>
      </c>
      <c r="K961" s="78">
        <v>175000</v>
      </c>
      <c r="L961" s="78">
        <f t="shared" ca="1" si="241"/>
        <v>138316</v>
      </c>
      <c r="M961" s="78">
        <f t="shared" ca="1" si="242"/>
        <v>47027.44</v>
      </c>
      <c r="N961" s="78">
        <f t="shared" ca="1" si="243"/>
        <v>91288.56</v>
      </c>
      <c r="O961" s="81">
        <f t="shared" ca="1" si="244"/>
        <v>266288.56</v>
      </c>
      <c r="Q961" s="78">
        <v>-700000</v>
      </c>
      <c r="R961" s="78">
        <f t="shared" ca="1" si="245"/>
        <v>266288.56</v>
      </c>
      <c r="S961" s="78">
        <f t="shared" ca="1" si="246"/>
        <v>266288.56</v>
      </c>
      <c r="T961" s="78">
        <f t="shared" ca="1" si="246"/>
        <v>266288.56</v>
      </c>
      <c r="U961" s="78">
        <f t="shared" ca="1" si="246"/>
        <v>266288.56</v>
      </c>
      <c r="V961" s="91">
        <f t="shared" ca="1" si="247"/>
        <v>108811.38373008638</v>
      </c>
      <c r="W961" s="47">
        <f t="shared" ca="1" si="248"/>
        <v>1</v>
      </c>
    </row>
    <row r="962" spans="1:23" x14ac:dyDescent="0.25">
      <c r="A962" s="52">
        <v>941</v>
      </c>
      <c r="B962" s="57">
        <f t="shared" ca="1" si="233"/>
        <v>2677</v>
      </c>
      <c r="C962" s="78">
        <f t="shared" ca="1" si="234"/>
        <v>413</v>
      </c>
      <c r="D962" s="79">
        <f t="shared" ca="1" si="235"/>
        <v>277</v>
      </c>
      <c r="E962" s="81">
        <f t="shared" ca="1" si="236"/>
        <v>95902</v>
      </c>
      <c r="G962" s="88">
        <f t="shared" ca="1" si="237"/>
        <v>1105601</v>
      </c>
      <c r="H962" s="78">
        <f t="shared" ca="1" si="238"/>
        <v>741529</v>
      </c>
      <c r="I962" s="78">
        <f t="shared" ca="1" si="239"/>
        <v>364072</v>
      </c>
      <c r="J962" s="78">
        <f t="shared" ca="1" si="240"/>
        <v>95902</v>
      </c>
      <c r="K962" s="78">
        <v>175000</v>
      </c>
      <c r="L962" s="78">
        <f t="shared" ca="1" si="241"/>
        <v>93170</v>
      </c>
      <c r="M962" s="78">
        <f t="shared" ca="1" si="242"/>
        <v>31677.800000000003</v>
      </c>
      <c r="N962" s="78">
        <f t="shared" ca="1" si="243"/>
        <v>61492.2</v>
      </c>
      <c r="O962" s="81">
        <f t="shared" ca="1" si="244"/>
        <v>236492.2</v>
      </c>
      <c r="Q962" s="78">
        <v>-700000</v>
      </c>
      <c r="R962" s="78">
        <f t="shared" ca="1" si="245"/>
        <v>236492.2</v>
      </c>
      <c r="S962" s="78">
        <f t="shared" ca="1" si="246"/>
        <v>236492.2</v>
      </c>
      <c r="T962" s="78">
        <f t="shared" ca="1" si="246"/>
        <v>236492.2</v>
      </c>
      <c r="U962" s="78">
        <f t="shared" ca="1" si="246"/>
        <v>236492.2</v>
      </c>
      <c r="V962" s="91">
        <f t="shared" ca="1" si="247"/>
        <v>18309.429152241093</v>
      </c>
      <c r="W962" s="47">
        <f t="shared" ca="1" si="248"/>
        <v>1</v>
      </c>
    </row>
    <row r="963" spans="1:23" x14ac:dyDescent="0.25">
      <c r="A963" s="52">
        <v>942</v>
      </c>
      <c r="B963" s="57">
        <f t="shared" ca="1" si="233"/>
        <v>2808</v>
      </c>
      <c r="C963" s="78">
        <f t="shared" ca="1" si="234"/>
        <v>450</v>
      </c>
      <c r="D963" s="79">
        <f t="shared" ca="1" si="235"/>
        <v>287</v>
      </c>
      <c r="E963" s="81">
        <f t="shared" ca="1" si="236"/>
        <v>90820</v>
      </c>
      <c r="G963" s="88">
        <f t="shared" ca="1" si="237"/>
        <v>1263600</v>
      </c>
      <c r="H963" s="78">
        <f t="shared" ca="1" si="238"/>
        <v>805896</v>
      </c>
      <c r="I963" s="78">
        <f t="shared" ca="1" si="239"/>
        <v>457704</v>
      </c>
      <c r="J963" s="78">
        <f t="shared" ca="1" si="240"/>
        <v>90820</v>
      </c>
      <c r="K963" s="78">
        <v>175000</v>
      </c>
      <c r="L963" s="78">
        <f t="shared" ca="1" si="241"/>
        <v>191884</v>
      </c>
      <c r="M963" s="78">
        <f t="shared" ca="1" si="242"/>
        <v>65240.560000000005</v>
      </c>
      <c r="N963" s="78">
        <f t="shared" ca="1" si="243"/>
        <v>126643.44</v>
      </c>
      <c r="O963" s="81">
        <f t="shared" ca="1" si="244"/>
        <v>301643.44</v>
      </c>
      <c r="Q963" s="78">
        <v>-700000</v>
      </c>
      <c r="R963" s="78">
        <f t="shared" ca="1" si="245"/>
        <v>301643.44</v>
      </c>
      <c r="S963" s="78">
        <f t="shared" ca="1" si="246"/>
        <v>301643.44</v>
      </c>
      <c r="T963" s="78">
        <f t="shared" ca="1" si="246"/>
        <v>301643.44</v>
      </c>
      <c r="U963" s="78">
        <f t="shared" ca="1" si="246"/>
        <v>301643.44</v>
      </c>
      <c r="V963" s="91">
        <f t="shared" ca="1" si="247"/>
        <v>216196.5053981411</v>
      </c>
      <c r="W963" s="47">
        <f t="shared" ca="1" si="248"/>
        <v>1</v>
      </c>
    </row>
    <row r="964" spans="1:23" x14ac:dyDescent="0.25">
      <c r="A964" s="52">
        <v>943</v>
      </c>
      <c r="B964" s="57">
        <f t="shared" ca="1" si="233"/>
        <v>2344</v>
      </c>
      <c r="C964" s="78">
        <f t="shared" ca="1" si="234"/>
        <v>428</v>
      </c>
      <c r="D964" s="79">
        <f t="shared" ca="1" si="235"/>
        <v>299</v>
      </c>
      <c r="E964" s="81">
        <f t="shared" ca="1" si="236"/>
        <v>99170</v>
      </c>
      <c r="G964" s="88">
        <f t="shared" ca="1" si="237"/>
        <v>1003232</v>
      </c>
      <c r="H964" s="78">
        <f t="shared" ca="1" si="238"/>
        <v>700856</v>
      </c>
      <c r="I964" s="78">
        <f t="shared" ca="1" si="239"/>
        <v>302376</v>
      </c>
      <c r="J964" s="78">
        <f t="shared" ca="1" si="240"/>
        <v>99170</v>
      </c>
      <c r="K964" s="78">
        <v>175000</v>
      </c>
      <c r="L964" s="78">
        <f t="shared" ca="1" si="241"/>
        <v>28206</v>
      </c>
      <c r="M964" s="78">
        <f t="shared" ca="1" si="242"/>
        <v>9590.0400000000009</v>
      </c>
      <c r="N964" s="78">
        <f t="shared" ca="1" si="243"/>
        <v>18615.96</v>
      </c>
      <c r="O964" s="81">
        <f t="shared" ca="1" si="244"/>
        <v>193615.96</v>
      </c>
      <c r="Q964" s="78">
        <v>-700000</v>
      </c>
      <c r="R964" s="78">
        <f t="shared" ca="1" si="245"/>
        <v>193615.96</v>
      </c>
      <c r="S964" s="78">
        <f t="shared" ca="1" si="246"/>
        <v>193615.96</v>
      </c>
      <c r="T964" s="78">
        <f t="shared" ca="1" si="246"/>
        <v>193615.96</v>
      </c>
      <c r="U964" s="78">
        <f t="shared" ca="1" si="246"/>
        <v>193615.96</v>
      </c>
      <c r="V964" s="91">
        <f t="shared" ca="1" si="247"/>
        <v>-111920.69039755594</v>
      </c>
      <c r="W964" s="47">
        <f t="shared" ca="1" si="248"/>
        <v>0</v>
      </c>
    </row>
    <row r="965" spans="1:23" x14ac:dyDescent="0.25">
      <c r="A965" s="52">
        <v>944</v>
      </c>
      <c r="B965" s="57">
        <f t="shared" ca="1" si="233"/>
        <v>3119</v>
      </c>
      <c r="C965" s="78">
        <f t="shared" ca="1" si="234"/>
        <v>418</v>
      </c>
      <c r="D965" s="79">
        <f t="shared" ca="1" si="235"/>
        <v>298</v>
      </c>
      <c r="E965" s="81">
        <f t="shared" ca="1" si="236"/>
        <v>93571</v>
      </c>
      <c r="G965" s="88">
        <f t="shared" ca="1" si="237"/>
        <v>1303742</v>
      </c>
      <c r="H965" s="78">
        <f t="shared" ca="1" si="238"/>
        <v>929462</v>
      </c>
      <c r="I965" s="78">
        <f t="shared" ca="1" si="239"/>
        <v>374280</v>
      </c>
      <c r="J965" s="78">
        <f t="shared" ca="1" si="240"/>
        <v>93571</v>
      </c>
      <c r="K965" s="78">
        <v>175000</v>
      </c>
      <c r="L965" s="78">
        <f t="shared" ca="1" si="241"/>
        <v>105709</v>
      </c>
      <c r="M965" s="78">
        <f t="shared" ca="1" si="242"/>
        <v>35941.060000000005</v>
      </c>
      <c r="N965" s="78">
        <f t="shared" ca="1" si="243"/>
        <v>69767.94</v>
      </c>
      <c r="O965" s="81">
        <f t="shared" ca="1" si="244"/>
        <v>244767.94</v>
      </c>
      <c r="Q965" s="78">
        <v>-700000</v>
      </c>
      <c r="R965" s="78">
        <f t="shared" ca="1" si="245"/>
        <v>244767.94</v>
      </c>
      <c r="S965" s="78">
        <f t="shared" ca="1" si="246"/>
        <v>244767.94</v>
      </c>
      <c r="T965" s="78">
        <f t="shared" ca="1" si="246"/>
        <v>244767.94</v>
      </c>
      <c r="U965" s="78">
        <f t="shared" ca="1" si="246"/>
        <v>244767.94</v>
      </c>
      <c r="V965" s="91">
        <f t="shared" ca="1" si="247"/>
        <v>43445.742634091061</v>
      </c>
      <c r="W965" s="47">
        <f t="shared" ca="1" si="248"/>
        <v>1</v>
      </c>
    </row>
    <row r="966" spans="1:23" x14ac:dyDescent="0.25">
      <c r="A966" s="52">
        <v>945</v>
      </c>
      <c r="B966" s="57">
        <f t="shared" ca="1" si="233"/>
        <v>2284</v>
      </c>
      <c r="C966" s="78">
        <f t="shared" ca="1" si="234"/>
        <v>436</v>
      </c>
      <c r="D966" s="79">
        <f t="shared" ca="1" si="235"/>
        <v>298</v>
      </c>
      <c r="E966" s="81">
        <f t="shared" ca="1" si="236"/>
        <v>103441</v>
      </c>
      <c r="G966" s="88">
        <f t="shared" ca="1" si="237"/>
        <v>995824</v>
      </c>
      <c r="H966" s="78">
        <f t="shared" ca="1" si="238"/>
        <v>680632</v>
      </c>
      <c r="I966" s="78">
        <f t="shared" ca="1" si="239"/>
        <v>315192</v>
      </c>
      <c r="J966" s="78">
        <f t="shared" ca="1" si="240"/>
        <v>103441</v>
      </c>
      <c r="K966" s="78">
        <v>175000</v>
      </c>
      <c r="L966" s="78">
        <f t="shared" ca="1" si="241"/>
        <v>36751</v>
      </c>
      <c r="M966" s="78">
        <f t="shared" ca="1" si="242"/>
        <v>12495.34</v>
      </c>
      <c r="N966" s="78">
        <f t="shared" ca="1" si="243"/>
        <v>24255.66</v>
      </c>
      <c r="O966" s="81">
        <f t="shared" ca="1" si="244"/>
        <v>199255.66</v>
      </c>
      <c r="Q966" s="78">
        <v>-700000</v>
      </c>
      <c r="R966" s="78">
        <f t="shared" ca="1" si="245"/>
        <v>199255.66</v>
      </c>
      <c r="S966" s="78">
        <f t="shared" ca="1" si="246"/>
        <v>199255.66</v>
      </c>
      <c r="T966" s="78">
        <f t="shared" ca="1" si="246"/>
        <v>199255.66</v>
      </c>
      <c r="U966" s="78">
        <f t="shared" ca="1" si="246"/>
        <v>199255.66</v>
      </c>
      <c r="V966" s="91">
        <f t="shared" ca="1" si="247"/>
        <v>-94790.951287386939</v>
      </c>
      <c r="W966" s="47">
        <f t="shared" ca="1" si="248"/>
        <v>0</v>
      </c>
    </row>
    <row r="967" spans="1:23" x14ac:dyDescent="0.25">
      <c r="A967" s="52">
        <v>946</v>
      </c>
      <c r="B967" s="57">
        <f t="shared" ca="1" si="233"/>
        <v>3179</v>
      </c>
      <c r="C967" s="78">
        <f t="shared" ca="1" si="234"/>
        <v>435</v>
      </c>
      <c r="D967" s="79">
        <f t="shared" ca="1" si="235"/>
        <v>286</v>
      </c>
      <c r="E967" s="81">
        <f t="shared" ca="1" si="236"/>
        <v>90061</v>
      </c>
      <c r="G967" s="88">
        <f t="shared" ca="1" si="237"/>
        <v>1382865</v>
      </c>
      <c r="H967" s="78">
        <f t="shared" ca="1" si="238"/>
        <v>909194</v>
      </c>
      <c r="I967" s="78">
        <f t="shared" ca="1" si="239"/>
        <v>473671</v>
      </c>
      <c r="J967" s="78">
        <f t="shared" ca="1" si="240"/>
        <v>90061</v>
      </c>
      <c r="K967" s="78">
        <v>175000</v>
      </c>
      <c r="L967" s="78">
        <f t="shared" ca="1" si="241"/>
        <v>208610</v>
      </c>
      <c r="M967" s="78">
        <f t="shared" ca="1" si="242"/>
        <v>70927.400000000009</v>
      </c>
      <c r="N967" s="78">
        <f t="shared" ca="1" si="243"/>
        <v>137682.59999999998</v>
      </c>
      <c r="O967" s="81">
        <f t="shared" ca="1" si="244"/>
        <v>312682.59999999998</v>
      </c>
      <c r="Q967" s="78">
        <v>-700000</v>
      </c>
      <c r="R967" s="78">
        <f t="shared" ca="1" si="245"/>
        <v>312682.59999999998</v>
      </c>
      <c r="S967" s="78">
        <f t="shared" ca="1" si="246"/>
        <v>312682.59999999998</v>
      </c>
      <c r="T967" s="78">
        <f t="shared" ca="1" si="246"/>
        <v>312682.59999999998</v>
      </c>
      <c r="U967" s="78">
        <f t="shared" ca="1" si="246"/>
        <v>312682.59999999998</v>
      </c>
      <c r="V967" s="91">
        <f t="shared" ca="1" si="247"/>
        <v>249726.29081144568</v>
      </c>
      <c r="W967" s="47">
        <f t="shared" ca="1" si="248"/>
        <v>1</v>
      </c>
    </row>
    <row r="968" spans="1:23" x14ac:dyDescent="0.25">
      <c r="A968" s="52">
        <v>947</v>
      </c>
      <c r="B968" s="57">
        <f t="shared" ca="1" si="233"/>
        <v>2408</v>
      </c>
      <c r="C968" s="78">
        <f t="shared" ca="1" si="234"/>
        <v>446</v>
      </c>
      <c r="D968" s="79">
        <f t="shared" ca="1" si="235"/>
        <v>292</v>
      </c>
      <c r="E968" s="81">
        <f t="shared" ca="1" si="236"/>
        <v>92696</v>
      </c>
      <c r="G968" s="88">
        <f t="shared" ca="1" si="237"/>
        <v>1073968</v>
      </c>
      <c r="H968" s="78">
        <f t="shared" ca="1" si="238"/>
        <v>703136</v>
      </c>
      <c r="I968" s="78">
        <f t="shared" ca="1" si="239"/>
        <v>370832</v>
      </c>
      <c r="J968" s="78">
        <f t="shared" ca="1" si="240"/>
        <v>92696</v>
      </c>
      <c r="K968" s="78">
        <v>175000</v>
      </c>
      <c r="L968" s="78">
        <f t="shared" ca="1" si="241"/>
        <v>103136</v>
      </c>
      <c r="M968" s="78">
        <f t="shared" ca="1" si="242"/>
        <v>35066.240000000005</v>
      </c>
      <c r="N968" s="78">
        <f t="shared" ca="1" si="243"/>
        <v>68069.759999999995</v>
      </c>
      <c r="O968" s="81">
        <f t="shared" ca="1" si="244"/>
        <v>243069.76</v>
      </c>
      <c r="Q968" s="78">
        <v>-700000</v>
      </c>
      <c r="R968" s="78">
        <f t="shared" ca="1" si="245"/>
        <v>243069.76</v>
      </c>
      <c r="S968" s="78">
        <f t="shared" ca="1" si="246"/>
        <v>243069.76</v>
      </c>
      <c r="T968" s="78">
        <f t="shared" ca="1" si="246"/>
        <v>243069.76</v>
      </c>
      <c r="U968" s="78">
        <f t="shared" ca="1" si="246"/>
        <v>243069.76</v>
      </c>
      <c r="V968" s="91">
        <f t="shared" ca="1" si="247"/>
        <v>38287.776720637223</v>
      </c>
      <c r="W968" s="47">
        <f t="shared" ca="1" si="248"/>
        <v>1</v>
      </c>
    </row>
    <row r="969" spans="1:23" x14ac:dyDescent="0.25">
      <c r="A969" s="52">
        <v>948</v>
      </c>
      <c r="B969" s="57">
        <f t="shared" ca="1" si="233"/>
        <v>2353</v>
      </c>
      <c r="C969" s="78">
        <f t="shared" ca="1" si="234"/>
        <v>421</v>
      </c>
      <c r="D969" s="79">
        <f t="shared" ca="1" si="235"/>
        <v>278</v>
      </c>
      <c r="E969" s="81">
        <f t="shared" ca="1" si="236"/>
        <v>118443</v>
      </c>
      <c r="G969" s="88">
        <f t="shared" ca="1" si="237"/>
        <v>990613</v>
      </c>
      <c r="H969" s="78">
        <f t="shared" ca="1" si="238"/>
        <v>654134</v>
      </c>
      <c r="I969" s="78">
        <f t="shared" ca="1" si="239"/>
        <v>336479</v>
      </c>
      <c r="J969" s="78">
        <f t="shared" ca="1" si="240"/>
        <v>118443</v>
      </c>
      <c r="K969" s="78">
        <v>175000</v>
      </c>
      <c r="L969" s="78">
        <f t="shared" ca="1" si="241"/>
        <v>43036</v>
      </c>
      <c r="M969" s="78">
        <f t="shared" ca="1" si="242"/>
        <v>14632.240000000002</v>
      </c>
      <c r="N969" s="78">
        <f t="shared" ca="1" si="243"/>
        <v>28403.759999999998</v>
      </c>
      <c r="O969" s="81">
        <f t="shared" ca="1" si="244"/>
        <v>203403.76</v>
      </c>
      <c r="Q969" s="78">
        <v>-700000</v>
      </c>
      <c r="R969" s="78">
        <f t="shared" ca="1" si="245"/>
        <v>203403.76</v>
      </c>
      <c r="S969" s="78">
        <f t="shared" ca="1" si="246"/>
        <v>203403.76</v>
      </c>
      <c r="T969" s="78">
        <f t="shared" ca="1" si="246"/>
        <v>203403.76</v>
      </c>
      <c r="U969" s="78">
        <f t="shared" ca="1" si="246"/>
        <v>203403.76</v>
      </c>
      <c r="V969" s="91">
        <f t="shared" ca="1" si="247"/>
        <v>-82191.722462645848</v>
      </c>
      <c r="W969" s="47">
        <f t="shared" ca="1" si="248"/>
        <v>0</v>
      </c>
    </row>
    <row r="970" spans="1:23" x14ac:dyDescent="0.25">
      <c r="A970" s="52">
        <v>949</v>
      </c>
      <c r="B970" s="57">
        <f t="shared" ca="1" si="233"/>
        <v>2398</v>
      </c>
      <c r="C970" s="78">
        <f t="shared" ca="1" si="234"/>
        <v>414</v>
      </c>
      <c r="D970" s="79">
        <f t="shared" ca="1" si="235"/>
        <v>282</v>
      </c>
      <c r="E970" s="81">
        <f t="shared" ca="1" si="236"/>
        <v>109717</v>
      </c>
      <c r="G970" s="88">
        <f t="shared" ca="1" si="237"/>
        <v>992772</v>
      </c>
      <c r="H970" s="78">
        <f t="shared" ca="1" si="238"/>
        <v>676236</v>
      </c>
      <c r="I970" s="78">
        <f t="shared" ca="1" si="239"/>
        <v>316536</v>
      </c>
      <c r="J970" s="78">
        <f t="shared" ca="1" si="240"/>
        <v>109717</v>
      </c>
      <c r="K970" s="78">
        <v>175000</v>
      </c>
      <c r="L970" s="78">
        <f t="shared" ca="1" si="241"/>
        <v>31819</v>
      </c>
      <c r="M970" s="78">
        <f t="shared" ca="1" si="242"/>
        <v>10818.460000000001</v>
      </c>
      <c r="N970" s="78">
        <f t="shared" ca="1" si="243"/>
        <v>21000.54</v>
      </c>
      <c r="O970" s="81">
        <f t="shared" ca="1" si="244"/>
        <v>196000.54</v>
      </c>
      <c r="Q970" s="78">
        <v>-700000</v>
      </c>
      <c r="R970" s="78">
        <f t="shared" ca="1" si="245"/>
        <v>196000.54</v>
      </c>
      <c r="S970" s="78">
        <f t="shared" ca="1" si="246"/>
        <v>196000.54</v>
      </c>
      <c r="T970" s="78">
        <f t="shared" ca="1" si="246"/>
        <v>196000.54</v>
      </c>
      <c r="U970" s="78">
        <f t="shared" ca="1" si="246"/>
        <v>196000.54</v>
      </c>
      <c r="V970" s="91">
        <f t="shared" ca="1" si="247"/>
        <v>-104677.88789257745</v>
      </c>
      <c r="W970" s="47">
        <f t="shared" ca="1" si="248"/>
        <v>0</v>
      </c>
    </row>
    <row r="971" spans="1:23" x14ac:dyDescent="0.25">
      <c r="A971" s="52">
        <v>950</v>
      </c>
      <c r="B971" s="57">
        <f t="shared" ca="1" si="233"/>
        <v>2958</v>
      </c>
      <c r="C971" s="78">
        <f t="shared" ca="1" si="234"/>
        <v>413</v>
      </c>
      <c r="D971" s="79">
        <f t="shared" ca="1" si="235"/>
        <v>294</v>
      </c>
      <c r="E971" s="81">
        <f t="shared" ca="1" si="236"/>
        <v>119519</v>
      </c>
      <c r="G971" s="88">
        <f t="shared" ca="1" si="237"/>
        <v>1221654</v>
      </c>
      <c r="H971" s="78">
        <f t="shared" ca="1" si="238"/>
        <v>869652</v>
      </c>
      <c r="I971" s="78">
        <f t="shared" ca="1" si="239"/>
        <v>352002</v>
      </c>
      <c r="J971" s="78">
        <f t="shared" ca="1" si="240"/>
        <v>119519</v>
      </c>
      <c r="K971" s="78">
        <v>175000</v>
      </c>
      <c r="L971" s="78">
        <f t="shared" ca="1" si="241"/>
        <v>57483</v>
      </c>
      <c r="M971" s="78">
        <f t="shared" ca="1" si="242"/>
        <v>19544.22</v>
      </c>
      <c r="N971" s="78">
        <f t="shared" ca="1" si="243"/>
        <v>37938.78</v>
      </c>
      <c r="O971" s="81">
        <f t="shared" ca="1" si="244"/>
        <v>212938.78</v>
      </c>
      <c r="Q971" s="78">
        <v>-700000</v>
      </c>
      <c r="R971" s="78">
        <f t="shared" ca="1" si="245"/>
        <v>212938.78</v>
      </c>
      <c r="S971" s="78">
        <f t="shared" ca="1" si="246"/>
        <v>212938.78</v>
      </c>
      <c r="T971" s="78">
        <f t="shared" ca="1" si="246"/>
        <v>212938.78</v>
      </c>
      <c r="U971" s="78">
        <f t="shared" ca="1" si="246"/>
        <v>212938.78</v>
      </c>
      <c r="V971" s="91">
        <f t="shared" ca="1" si="247"/>
        <v>-53230.535695576109</v>
      </c>
      <c r="W971" s="47">
        <f t="shared" ca="1" si="248"/>
        <v>0</v>
      </c>
    </row>
    <row r="972" spans="1:23" x14ac:dyDescent="0.25">
      <c r="A972" s="52">
        <v>951</v>
      </c>
      <c r="B972" s="57">
        <f t="shared" ca="1" si="233"/>
        <v>2286</v>
      </c>
      <c r="C972" s="78">
        <f t="shared" ca="1" si="234"/>
        <v>422</v>
      </c>
      <c r="D972" s="79">
        <f t="shared" ca="1" si="235"/>
        <v>281</v>
      </c>
      <c r="E972" s="81">
        <f t="shared" ca="1" si="236"/>
        <v>114916</v>
      </c>
      <c r="G972" s="88">
        <f t="shared" ca="1" si="237"/>
        <v>964692</v>
      </c>
      <c r="H972" s="78">
        <f t="shared" ca="1" si="238"/>
        <v>642366</v>
      </c>
      <c r="I972" s="78">
        <f t="shared" ca="1" si="239"/>
        <v>322326</v>
      </c>
      <c r="J972" s="78">
        <f t="shared" ca="1" si="240"/>
        <v>114916</v>
      </c>
      <c r="K972" s="78">
        <v>175000</v>
      </c>
      <c r="L972" s="78">
        <f t="shared" ca="1" si="241"/>
        <v>32410</v>
      </c>
      <c r="M972" s="78">
        <f t="shared" ca="1" si="242"/>
        <v>11019.400000000001</v>
      </c>
      <c r="N972" s="78">
        <f t="shared" ca="1" si="243"/>
        <v>21390.6</v>
      </c>
      <c r="O972" s="81">
        <f t="shared" ca="1" si="244"/>
        <v>196390.6</v>
      </c>
      <c r="Q972" s="78">
        <v>-700000</v>
      </c>
      <c r="R972" s="78">
        <f t="shared" ca="1" si="245"/>
        <v>196390.6</v>
      </c>
      <c r="S972" s="78">
        <f t="shared" ca="1" si="246"/>
        <v>196390.6</v>
      </c>
      <c r="T972" s="78">
        <f t="shared" ca="1" si="246"/>
        <v>196390.6</v>
      </c>
      <c r="U972" s="78">
        <f t="shared" ca="1" si="246"/>
        <v>196390.6</v>
      </c>
      <c r="V972" s="91">
        <f t="shared" ca="1" si="247"/>
        <v>-103493.13940643228</v>
      </c>
      <c r="W972" s="47">
        <f t="shared" ca="1" si="248"/>
        <v>0</v>
      </c>
    </row>
    <row r="973" spans="1:23" x14ac:dyDescent="0.25">
      <c r="A973" s="52">
        <v>952</v>
      </c>
      <c r="B973" s="57">
        <f t="shared" ca="1" si="233"/>
        <v>2355</v>
      </c>
      <c r="C973" s="78">
        <f t="shared" ca="1" si="234"/>
        <v>450</v>
      </c>
      <c r="D973" s="79">
        <f t="shared" ca="1" si="235"/>
        <v>272</v>
      </c>
      <c r="E973" s="81">
        <f t="shared" ca="1" si="236"/>
        <v>97812</v>
      </c>
      <c r="G973" s="88">
        <f t="shared" ca="1" si="237"/>
        <v>1059750</v>
      </c>
      <c r="H973" s="78">
        <f t="shared" ca="1" si="238"/>
        <v>640560</v>
      </c>
      <c r="I973" s="78">
        <f t="shared" ca="1" si="239"/>
        <v>419190</v>
      </c>
      <c r="J973" s="78">
        <f t="shared" ca="1" si="240"/>
        <v>97812</v>
      </c>
      <c r="K973" s="78">
        <v>175000</v>
      </c>
      <c r="L973" s="78">
        <f t="shared" ca="1" si="241"/>
        <v>146378</v>
      </c>
      <c r="M973" s="78">
        <f t="shared" ca="1" si="242"/>
        <v>49768.520000000004</v>
      </c>
      <c r="N973" s="78">
        <f t="shared" ca="1" si="243"/>
        <v>96609.48</v>
      </c>
      <c r="O973" s="81">
        <f t="shared" ca="1" si="244"/>
        <v>271609.48</v>
      </c>
      <c r="Q973" s="78">
        <v>-700000</v>
      </c>
      <c r="R973" s="78">
        <f t="shared" ca="1" si="245"/>
        <v>271609.48</v>
      </c>
      <c r="S973" s="78">
        <f t="shared" ca="1" si="246"/>
        <v>271609.48</v>
      </c>
      <c r="T973" s="78">
        <f t="shared" ca="1" si="246"/>
        <v>271609.48</v>
      </c>
      <c r="U973" s="78">
        <f t="shared" ca="1" si="246"/>
        <v>271609.48</v>
      </c>
      <c r="V973" s="91">
        <f t="shared" ca="1" si="247"/>
        <v>124972.87661553745</v>
      </c>
      <c r="W973" s="47">
        <f t="shared" ca="1" si="248"/>
        <v>1</v>
      </c>
    </row>
    <row r="974" spans="1:23" x14ac:dyDescent="0.25">
      <c r="A974" s="52">
        <v>953</v>
      </c>
      <c r="B974" s="57">
        <f t="shared" ca="1" si="233"/>
        <v>2528</v>
      </c>
      <c r="C974" s="78">
        <f t="shared" ca="1" si="234"/>
        <v>417</v>
      </c>
      <c r="D974" s="79">
        <f t="shared" ca="1" si="235"/>
        <v>275</v>
      </c>
      <c r="E974" s="81">
        <f t="shared" ca="1" si="236"/>
        <v>113755</v>
      </c>
      <c r="G974" s="88">
        <f t="shared" ca="1" si="237"/>
        <v>1054176</v>
      </c>
      <c r="H974" s="78">
        <f t="shared" ca="1" si="238"/>
        <v>695200</v>
      </c>
      <c r="I974" s="78">
        <f t="shared" ca="1" si="239"/>
        <v>358976</v>
      </c>
      <c r="J974" s="78">
        <f t="shared" ca="1" si="240"/>
        <v>113755</v>
      </c>
      <c r="K974" s="78">
        <v>175000</v>
      </c>
      <c r="L974" s="78">
        <f t="shared" ca="1" si="241"/>
        <v>70221</v>
      </c>
      <c r="M974" s="78">
        <f t="shared" ca="1" si="242"/>
        <v>23875.140000000003</v>
      </c>
      <c r="N974" s="78">
        <f t="shared" ca="1" si="243"/>
        <v>46345.86</v>
      </c>
      <c r="O974" s="81">
        <f t="shared" ca="1" si="244"/>
        <v>221345.86</v>
      </c>
      <c r="Q974" s="78">
        <v>-700000</v>
      </c>
      <c r="R974" s="78">
        <f t="shared" ca="1" si="245"/>
        <v>221345.86</v>
      </c>
      <c r="S974" s="78">
        <f t="shared" ca="1" si="246"/>
        <v>221345.86</v>
      </c>
      <c r="T974" s="78">
        <f t="shared" ca="1" si="246"/>
        <v>221345.86</v>
      </c>
      <c r="U974" s="78">
        <f t="shared" ca="1" si="246"/>
        <v>221345.86</v>
      </c>
      <c r="V974" s="91">
        <f t="shared" ca="1" si="247"/>
        <v>-27695.296750540379</v>
      </c>
      <c r="W974" s="47">
        <f t="shared" ca="1" si="248"/>
        <v>0</v>
      </c>
    </row>
    <row r="975" spans="1:23" x14ac:dyDescent="0.25">
      <c r="A975" s="52">
        <v>954</v>
      </c>
      <c r="B975" s="57">
        <f t="shared" ca="1" si="233"/>
        <v>3155</v>
      </c>
      <c r="C975" s="78">
        <f t="shared" ca="1" si="234"/>
        <v>418</v>
      </c>
      <c r="D975" s="79">
        <f t="shared" ca="1" si="235"/>
        <v>297</v>
      </c>
      <c r="E975" s="81">
        <f t="shared" ca="1" si="236"/>
        <v>99689</v>
      </c>
      <c r="G975" s="88">
        <f t="shared" ca="1" si="237"/>
        <v>1318790</v>
      </c>
      <c r="H975" s="78">
        <f t="shared" ca="1" si="238"/>
        <v>937035</v>
      </c>
      <c r="I975" s="78">
        <f t="shared" ca="1" si="239"/>
        <v>381755</v>
      </c>
      <c r="J975" s="78">
        <f t="shared" ca="1" si="240"/>
        <v>99689</v>
      </c>
      <c r="K975" s="78">
        <v>175000</v>
      </c>
      <c r="L975" s="78">
        <f t="shared" ca="1" si="241"/>
        <v>107066</v>
      </c>
      <c r="M975" s="78">
        <f t="shared" ca="1" si="242"/>
        <v>36402.44</v>
      </c>
      <c r="N975" s="78">
        <f t="shared" ca="1" si="243"/>
        <v>70663.56</v>
      </c>
      <c r="O975" s="81">
        <f t="shared" ca="1" si="244"/>
        <v>245663.56</v>
      </c>
      <c r="Q975" s="78">
        <v>-700000</v>
      </c>
      <c r="R975" s="78">
        <f t="shared" ca="1" si="245"/>
        <v>245663.56</v>
      </c>
      <c r="S975" s="78">
        <f t="shared" ca="1" si="246"/>
        <v>245663.56</v>
      </c>
      <c r="T975" s="78">
        <f t="shared" ca="1" si="246"/>
        <v>245663.56</v>
      </c>
      <c r="U975" s="78">
        <f t="shared" ca="1" si="246"/>
        <v>245663.56</v>
      </c>
      <c r="V975" s="91">
        <f t="shared" ca="1" si="247"/>
        <v>46166.053455916583</v>
      </c>
      <c r="W975" s="47">
        <f t="shared" ca="1" si="248"/>
        <v>1</v>
      </c>
    </row>
    <row r="976" spans="1:23" x14ac:dyDescent="0.25">
      <c r="A976" s="52">
        <v>955</v>
      </c>
      <c r="B976" s="57">
        <f t="shared" ca="1" si="233"/>
        <v>2650</v>
      </c>
      <c r="C976" s="78">
        <f t="shared" ca="1" si="234"/>
        <v>432</v>
      </c>
      <c r="D976" s="79">
        <f t="shared" ca="1" si="235"/>
        <v>293</v>
      </c>
      <c r="E976" s="81">
        <f t="shared" ca="1" si="236"/>
        <v>90506</v>
      </c>
      <c r="G976" s="88">
        <f t="shared" ca="1" si="237"/>
        <v>1144800</v>
      </c>
      <c r="H976" s="78">
        <f t="shared" ca="1" si="238"/>
        <v>776450</v>
      </c>
      <c r="I976" s="78">
        <f t="shared" ca="1" si="239"/>
        <v>368350</v>
      </c>
      <c r="J976" s="78">
        <f t="shared" ca="1" si="240"/>
        <v>90506</v>
      </c>
      <c r="K976" s="78">
        <v>175000</v>
      </c>
      <c r="L976" s="78">
        <f t="shared" ca="1" si="241"/>
        <v>102844</v>
      </c>
      <c r="M976" s="78">
        <f t="shared" ca="1" si="242"/>
        <v>34966.959999999999</v>
      </c>
      <c r="N976" s="78">
        <f t="shared" ca="1" si="243"/>
        <v>67877.040000000008</v>
      </c>
      <c r="O976" s="81">
        <f t="shared" ca="1" si="244"/>
        <v>242877.04</v>
      </c>
      <c r="Q976" s="78">
        <v>-700000</v>
      </c>
      <c r="R976" s="78">
        <f t="shared" ca="1" si="245"/>
        <v>242877.04</v>
      </c>
      <c r="S976" s="78">
        <f t="shared" ca="1" si="246"/>
        <v>242877.04</v>
      </c>
      <c r="T976" s="78">
        <f t="shared" ca="1" si="246"/>
        <v>242877.04</v>
      </c>
      <c r="U976" s="78">
        <f t="shared" ca="1" si="246"/>
        <v>242877.04</v>
      </c>
      <c r="V976" s="91">
        <f t="shared" ca="1" si="247"/>
        <v>37702.418754555285</v>
      </c>
      <c r="W976" s="47">
        <f t="shared" ca="1" si="248"/>
        <v>1</v>
      </c>
    </row>
    <row r="977" spans="1:23" x14ac:dyDescent="0.25">
      <c r="A977" s="52">
        <v>956</v>
      </c>
      <c r="B977" s="57">
        <f t="shared" ca="1" si="233"/>
        <v>2318</v>
      </c>
      <c r="C977" s="78">
        <f t="shared" ca="1" si="234"/>
        <v>421</v>
      </c>
      <c r="D977" s="79">
        <f t="shared" ca="1" si="235"/>
        <v>294</v>
      </c>
      <c r="E977" s="81">
        <f t="shared" ca="1" si="236"/>
        <v>95265</v>
      </c>
      <c r="G977" s="88">
        <f t="shared" ca="1" si="237"/>
        <v>975878</v>
      </c>
      <c r="H977" s="78">
        <f t="shared" ca="1" si="238"/>
        <v>681492</v>
      </c>
      <c r="I977" s="78">
        <f t="shared" ca="1" si="239"/>
        <v>294386</v>
      </c>
      <c r="J977" s="78">
        <f t="shared" ca="1" si="240"/>
        <v>95265</v>
      </c>
      <c r="K977" s="78">
        <v>175000</v>
      </c>
      <c r="L977" s="78">
        <f t="shared" ca="1" si="241"/>
        <v>24121</v>
      </c>
      <c r="M977" s="78">
        <f t="shared" ca="1" si="242"/>
        <v>8201.1400000000012</v>
      </c>
      <c r="N977" s="78">
        <f t="shared" ca="1" si="243"/>
        <v>15919.859999999999</v>
      </c>
      <c r="O977" s="81">
        <f t="shared" ca="1" si="244"/>
        <v>190919.86</v>
      </c>
      <c r="Q977" s="78">
        <v>-700000</v>
      </c>
      <c r="R977" s="78">
        <f t="shared" ca="1" si="245"/>
        <v>190919.86</v>
      </c>
      <c r="S977" s="78">
        <f t="shared" ca="1" si="246"/>
        <v>190919.86</v>
      </c>
      <c r="T977" s="78">
        <f t="shared" ca="1" si="246"/>
        <v>190919.86</v>
      </c>
      <c r="U977" s="78">
        <f t="shared" ca="1" si="246"/>
        <v>190919.86</v>
      </c>
      <c r="V977" s="91">
        <f t="shared" ca="1" si="247"/>
        <v>-120109.68797099532</v>
      </c>
      <c r="W977" s="47">
        <f t="shared" ca="1" si="248"/>
        <v>0</v>
      </c>
    </row>
    <row r="978" spans="1:23" x14ac:dyDescent="0.25">
      <c r="A978" s="52">
        <v>957</v>
      </c>
      <c r="B978" s="57">
        <f t="shared" ca="1" si="233"/>
        <v>3109</v>
      </c>
      <c r="C978" s="78">
        <f t="shared" ca="1" si="234"/>
        <v>418</v>
      </c>
      <c r="D978" s="79">
        <f t="shared" ca="1" si="235"/>
        <v>275</v>
      </c>
      <c r="E978" s="81">
        <f t="shared" ca="1" si="236"/>
        <v>96740</v>
      </c>
      <c r="G978" s="88">
        <f t="shared" ca="1" si="237"/>
        <v>1299562</v>
      </c>
      <c r="H978" s="78">
        <f t="shared" ca="1" si="238"/>
        <v>854975</v>
      </c>
      <c r="I978" s="78">
        <f t="shared" ca="1" si="239"/>
        <v>444587</v>
      </c>
      <c r="J978" s="78">
        <f t="shared" ca="1" si="240"/>
        <v>96740</v>
      </c>
      <c r="K978" s="78">
        <v>175000</v>
      </c>
      <c r="L978" s="78">
        <f t="shared" ca="1" si="241"/>
        <v>172847</v>
      </c>
      <c r="M978" s="78">
        <f t="shared" ca="1" si="242"/>
        <v>58767.98</v>
      </c>
      <c r="N978" s="78">
        <f t="shared" ca="1" si="243"/>
        <v>114079.01999999999</v>
      </c>
      <c r="O978" s="81">
        <f t="shared" ca="1" si="244"/>
        <v>289079.02</v>
      </c>
      <c r="Q978" s="78">
        <v>-700000</v>
      </c>
      <c r="R978" s="78">
        <f t="shared" ca="1" si="245"/>
        <v>289079.02</v>
      </c>
      <c r="S978" s="78">
        <f t="shared" ca="1" si="246"/>
        <v>289079.02</v>
      </c>
      <c r="T978" s="78">
        <f t="shared" ca="1" si="246"/>
        <v>289079.02</v>
      </c>
      <c r="U978" s="78">
        <f t="shared" ca="1" si="246"/>
        <v>289079.02</v>
      </c>
      <c r="V978" s="91">
        <f t="shared" ca="1" si="247"/>
        <v>178033.97252040147</v>
      </c>
      <c r="W978" s="47">
        <f t="shared" ca="1" si="248"/>
        <v>1</v>
      </c>
    </row>
    <row r="979" spans="1:23" x14ac:dyDescent="0.25">
      <c r="A979" s="52">
        <v>958</v>
      </c>
      <c r="B979" s="57">
        <f t="shared" ca="1" si="233"/>
        <v>2581</v>
      </c>
      <c r="C979" s="78">
        <f t="shared" ca="1" si="234"/>
        <v>411</v>
      </c>
      <c r="D979" s="79">
        <f t="shared" ca="1" si="235"/>
        <v>285</v>
      </c>
      <c r="E979" s="81">
        <f t="shared" ca="1" si="236"/>
        <v>106529</v>
      </c>
      <c r="G979" s="88">
        <f t="shared" ca="1" si="237"/>
        <v>1060791</v>
      </c>
      <c r="H979" s="78">
        <f t="shared" ca="1" si="238"/>
        <v>735585</v>
      </c>
      <c r="I979" s="78">
        <f t="shared" ca="1" si="239"/>
        <v>325206</v>
      </c>
      <c r="J979" s="78">
        <f t="shared" ca="1" si="240"/>
        <v>106529</v>
      </c>
      <c r="K979" s="78">
        <v>175000</v>
      </c>
      <c r="L979" s="78">
        <f t="shared" ca="1" si="241"/>
        <v>43677</v>
      </c>
      <c r="M979" s="78">
        <f t="shared" ca="1" si="242"/>
        <v>14850.18</v>
      </c>
      <c r="N979" s="78">
        <f t="shared" ca="1" si="243"/>
        <v>28826.82</v>
      </c>
      <c r="O979" s="81">
        <f t="shared" ca="1" si="244"/>
        <v>203826.82</v>
      </c>
      <c r="Q979" s="78">
        <v>-700000</v>
      </c>
      <c r="R979" s="78">
        <f t="shared" ca="1" si="245"/>
        <v>203826.82</v>
      </c>
      <c r="S979" s="78">
        <f t="shared" ca="1" si="246"/>
        <v>203826.82</v>
      </c>
      <c r="T979" s="78">
        <f t="shared" ca="1" si="246"/>
        <v>203826.82</v>
      </c>
      <c r="U979" s="78">
        <f t="shared" ca="1" si="246"/>
        <v>203826.82</v>
      </c>
      <c r="V979" s="91">
        <f t="shared" ca="1" si="247"/>
        <v>-80906.741448062123</v>
      </c>
      <c r="W979" s="47">
        <f t="shared" ca="1" si="248"/>
        <v>0</v>
      </c>
    </row>
    <row r="980" spans="1:23" x14ac:dyDescent="0.25">
      <c r="A980" s="52">
        <v>959</v>
      </c>
      <c r="B980" s="57">
        <f t="shared" ca="1" si="233"/>
        <v>3042</v>
      </c>
      <c r="C980" s="78">
        <f t="shared" ca="1" si="234"/>
        <v>466</v>
      </c>
      <c r="D980" s="79">
        <f t="shared" ca="1" si="235"/>
        <v>283</v>
      </c>
      <c r="E980" s="81">
        <f t="shared" ca="1" si="236"/>
        <v>109947</v>
      </c>
      <c r="G980" s="88">
        <f t="shared" ca="1" si="237"/>
        <v>1417572</v>
      </c>
      <c r="H980" s="78">
        <f t="shared" ca="1" si="238"/>
        <v>860886</v>
      </c>
      <c r="I980" s="78">
        <f t="shared" ca="1" si="239"/>
        <v>556686</v>
      </c>
      <c r="J980" s="78">
        <f t="shared" ca="1" si="240"/>
        <v>109947</v>
      </c>
      <c r="K980" s="78">
        <v>175000</v>
      </c>
      <c r="L980" s="78">
        <f t="shared" ca="1" si="241"/>
        <v>271739</v>
      </c>
      <c r="M980" s="78">
        <f t="shared" ca="1" si="242"/>
        <v>92391.260000000009</v>
      </c>
      <c r="N980" s="78">
        <f t="shared" ca="1" si="243"/>
        <v>179347.74</v>
      </c>
      <c r="O980" s="81">
        <f t="shared" ca="1" si="244"/>
        <v>354347.74</v>
      </c>
      <c r="Q980" s="78">
        <v>-700000</v>
      </c>
      <c r="R980" s="78">
        <f t="shared" ca="1" si="245"/>
        <v>354347.74</v>
      </c>
      <c r="S980" s="78">
        <f t="shared" ca="1" si="246"/>
        <v>354347.74</v>
      </c>
      <c r="T980" s="78">
        <f t="shared" ca="1" si="246"/>
        <v>354347.74</v>
      </c>
      <c r="U980" s="78">
        <f t="shared" ca="1" si="246"/>
        <v>354347.74</v>
      </c>
      <c r="V980" s="91">
        <f t="shared" ca="1" si="247"/>
        <v>376277.87656754325</v>
      </c>
      <c r="W980" s="47">
        <f t="shared" ca="1" si="248"/>
        <v>1</v>
      </c>
    </row>
    <row r="981" spans="1:23" x14ac:dyDescent="0.25">
      <c r="A981" s="52">
        <v>960</v>
      </c>
      <c r="B981" s="57">
        <f t="shared" ca="1" si="233"/>
        <v>3165</v>
      </c>
      <c r="C981" s="78">
        <f t="shared" ca="1" si="234"/>
        <v>458</v>
      </c>
      <c r="D981" s="79">
        <f t="shared" ca="1" si="235"/>
        <v>290</v>
      </c>
      <c r="E981" s="81">
        <f t="shared" ca="1" si="236"/>
        <v>108486</v>
      </c>
      <c r="G981" s="88">
        <f t="shared" ca="1" si="237"/>
        <v>1449570</v>
      </c>
      <c r="H981" s="78">
        <f t="shared" ca="1" si="238"/>
        <v>917850</v>
      </c>
      <c r="I981" s="78">
        <f t="shared" ca="1" si="239"/>
        <v>531720</v>
      </c>
      <c r="J981" s="78">
        <f t="shared" ca="1" si="240"/>
        <v>108486</v>
      </c>
      <c r="K981" s="78">
        <v>175000</v>
      </c>
      <c r="L981" s="78">
        <f t="shared" ca="1" si="241"/>
        <v>248234</v>
      </c>
      <c r="M981" s="78">
        <f t="shared" ca="1" si="242"/>
        <v>84399.560000000012</v>
      </c>
      <c r="N981" s="78">
        <f t="shared" ca="1" si="243"/>
        <v>163834.44</v>
      </c>
      <c r="O981" s="81">
        <f t="shared" ca="1" si="244"/>
        <v>338834.44</v>
      </c>
      <c r="Q981" s="78">
        <v>-700000</v>
      </c>
      <c r="R981" s="78">
        <f t="shared" ca="1" si="245"/>
        <v>338834.44</v>
      </c>
      <c r="S981" s="78">
        <f t="shared" ca="1" si="246"/>
        <v>338834.44</v>
      </c>
      <c r="T981" s="78">
        <f t="shared" ca="1" si="246"/>
        <v>338834.44</v>
      </c>
      <c r="U981" s="78">
        <f t="shared" ca="1" si="246"/>
        <v>338834.44</v>
      </c>
      <c r="V981" s="91">
        <f t="shared" ca="1" si="247"/>
        <v>329158.56494852377</v>
      </c>
      <c r="W981" s="47">
        <f t="shared" ca="1" si="248"/>
        <v>1</v>
      </c>
    </row>
    <row r="982" spans="1:23" x14ac:dyDescent="0.25">
      <c r="A982" s="52">
        <v>961</v>
      </c>
      <c r="B982" s="57">
        <f t="shared" ca="1" si="233"/>
        <v>2785</v>
      </c>
      <c r="C982" s="78">
        <f t="shared" ca="1" si="234"/>
        <v>436</v>
      </c>
      <c r="D982" s="79">
        <f t="shared" ca="1" si="235"/>
        <v>276</v>
      </c>
      <c r="E982" s="81">
        <f t="shared" ca="1" si="236"/>
        <v>94583</v>
      </c>
      <c r="G982" s="88">
        <f t="shared" ca="1" si="237"/>
        <v>1214260</v>
      </c>
      <c r="H982" s="78">
        <f t="shared" ca="1" si="238"/>
        <v>768660</v>
      </c>
      <c r="I982" s="78">
        <f t="shared" ca="1" si="239"/>
        <v>445600</v>
      </c>
      <c r="J982" s="78">
        <f t="shared" ca="1" si="240"/>
        <v>94583</v>
      </c>
      <c r="K982" s="78">
        <v>175000</v>
      </c>
      <c r="L982" s="78">
        <f t="shared" ca="1" si="241"/>
        <v>176017</v>
      </c>
      <c r="M982" s="78">
        <f t="shared" ca="1" si="242"/>
        <v>59845.780000000006</v>
      </c>
      <c r="N982" s="78">
        <f t="shared" ca="1" si="243"/>
        <v>116171.22</v>
      </c>
      <c r="O982" s="81">
        <f t="shared" ca="1" si="244"/>
        <v>291171.21999999997</v>
      </c>
      <c r="Q982" s="78">
        <v>-700000</v>
      </c>
      <c r="R982" s="78">
        <f t="shared" ca="1" si="245"/>
        <v>291171.21999999997</v>
      </c>
      <c r="S982" s="78">
        <f t="shared" ca="1" si="246"/>
        <v>291171.21999999997</v>
      </c>
      <c r="T982" s="78">
        <f t="shared" ca="1" si="246"/>
        <v>291171.21999999997</v>
      </c>
      <c r="U982" s="78">
        <f t="shared" ca="1" si="246"/>
        <v>291171.21999999997</v>
      </c>
      <c r="V982" s="91">
        <f t="shared" ca="1" si="247"/>
        <v>184388.71482341317</v>
      </c>
      <c r="W982" s="47">
        <f t="shared" ca="1" si="248"/>
        <v>1</v>
      </c>
    </row>
    <row r="983" spans="1:23" x14ac:dyDescent="0.25">
      <c r="A983" s="52">
        <v>962</v>
      </c>
      <c r="B983" s="57">
        <f t="shared" ref="B983:B1021" ca="1" si="249">RANDBETWEEN(2200,3200)</f>
        <v>2665</v>
      </c>
      <c r="C983" s="78">
        <f t="shared" ref="C983:C1021" ca="1" si="250">RANDBETWEEN(410,470)</f>
        <v>469</v>
      </c>
      <c r="D983" s="79">
        <f t="shared" ref="D983:D1021" ca="1" si="251">RANDBETWEEN(270,300)</f>
        <v>285</v>
      </c>
      <c r="E983" s="81">
        <f t="shared" ref="E983:E1021" ca="1" si="252">RANDBETWEEN(90000,120000)</f>
        <v>105136</v>
      </c>
      <c r="G983" s="88">
        <f t="shared" ref="G983:G1021" ca="1" si="253">B983*C983</f>
        <v>1249885</v>
      </c>
      <c r="H983" s="78">
        <f t="shared" ref="H983:H1021" ca="1" si="254">B983*D983</f>
        <v>759525</v>
      </c>
      <c r="I983" s="78">
        <f t="shared" ref="I983:I1021" ca="1" si="255">G983-H983</f>
        <v>490360</v>
      </c>
      <c r="J983" s="78">
        <f t="shared" ref="J983:J1021" ca="1" si="256">E983</f>
        <v>105136</v>
      </c>
      <c r="K983" s="78">
        <v>175000</v>
      </c>
      <c r="L983" s="78">
        <f t="shared" ref="L983:L1021" ca="1" si="257">I983-J983-K983</f>
        <v>210224</v>
      </c>
      <c r="M983" s="78">
        <f t="shared" ref="M983:M1021" ca="1" si="258">L983*0.34</f>
        <v>71476.160000000003</v>
      </c>
      <c r="N983" s="78">
        <f t="shared" ref="N983:N1021" ca="1" si="259">L983-M983</f>
        <v>138747.84</v>
      </c>
      <c r="O983" s="81">
        <f t="shared" ref="O983:O1021" ca="1" si="260">N983+K983</f>
        <v>313747.83999999997</v>
      </c>
      <c r="Q983" s="78">
        <v>-700000</v>
      </c>
      <c r="R983" s="78">
        <f t="shared" ref="R983:R1021" ca="1" si="261">O983</f>
        <v>313747.83999999997</v>
      </c>
      <c r="S983" s="78">
        <f t="shared" ref="S983:U1021" ca="1" si="262">R983</f>
        <v>313747.83999999997</v>
      </c>
      <c r="T983" s="78">
        <f t="shared" ca="1" si="262"/>
        <v>313747.83999999997</v>
      </c>
      <c r="U983" s="78">
        <f t="shared" ca="1" si="262"/>
        <v>313747.83999999997</v>
      </c>
      <c r="V983" s="91">
        <f t="shared" ref="V983:V1021" ca="1" si="263">Q983+NPV(0.12,R983:U983)</f>
        <v>252961.79682944564</v>
      </c>
      <c r="W983" s="47">
        <f t="shared" ref="W983:W1021" ca="1" si="264">IF(V983&gt;=0,1,0)</f>
        <v>1</v>
      </c>
    </row>
    <row r="984" spans="1:23" x14ac:dyDescent="0.25">
      <c r="A984" s="52">
        <v>963</v>
      </c>
      <c r="B984" s="57">
        <f t="shared" ca="1" si="249"/>
        <v>3071</v>
      </c>
      <c r="C984" s="78">
        <f t="shared" ca="1" si="250"/>
        <v>414</v>
      </c>
      <c r="D984" s="79">
        <f t="shared" ca="1" si="251"/>
        <v>293</v>
      </c>
      <c r="E984" s="81">
        <f t="shared" ca="1" si="252"/>
        <v>107219</v>
      </c>
      <c r="G984" s="88">
        <f t="shared" ca="1" si="253"/>
        <v>1271394</v>
      </c>
      <c r="H984" s="78">
        <f t="shared" ca="1" si="254"/>
        <v>899803</v>
      </c>
      <c r="I984" s="78">
        <f t="shared" ca="1" si="255"/>
        <v>371591</v>
      </c>
      <c r="J984" s="78">
        <f t="shared" ca="1" si="256"/>
        <v>107219</v>
      </c>
      <c r="K984" s="78">
        <v>175000</v>
      </c>
      <c r="L984" s="78">
        <f t="shared" ca="1" si="257"/>
        <v>89372</v>
      </c>
      <c r="M984" s="78">
        <f t="shared" ca="1" si="258"/>
        <v>30386.480000000003</v>
      </c>
      <c r="N984" s="78">
        <f t="shared" ca="1" si="259"/>
        <v>58985.52</v>
      </c>
      <c r="O984" s="81">
        <f t="shared" ca="1" si="260"/>
        <v>233985.52</v>
      </c>
      <c r="Q984" s="78">
        <v>-700000</v>
      </c>
      <c r="R984" s="78">
        <f t="shared" ca="1" si="261"/>
        <v>233985.52</v>
      </c>
      <c r="S984" s="78">
        <f t="shared" ca="1" si="262"/>
        <v>233985.52</v>
      </c>
      <c r="T984" s="78">
        <f t="shared" ca="1" si="262"/>
        <v>233985.52</v>
      </c>
      <c r="U984" s="78">
        <f t="shared" ca="1" si="262"/>
        <v>233985.52</v>
      </c>
      <c r="V984" s="91">
        <f t="shared" ca="1" si="263"/>
        <v>10695.766292039654</v>
      </c>
      <c r="W984" s="47">
        <f t="shared" ca="1" si="264"/>
        <v>1</v>
      </c>
    </row>
    <row r="985" spans="1:23" x14ac:dyDescent="0.25">
      <c r="A985" s="52">
        <v>964</v>
      </c>
      <c r="B985" s="57">
        <f t="shared" ca="1" si="249"/>
        <v>2603</v>
      </c>
      <c r="C985" s="78">
        <f t="shared" ca="1" si="250"/>
        <v>426</v>
      </c>
      <c r="D985" s="79">
        <f t="shared" ca="1" si="251"/>
        <v>274</v>
      </c>
      <c r="E985" s="81">
        <f t="shared" ca="1" si="252"/>
        <v>108254</v>
      </c>
      <c r="G985" s="88">
        <f t="shared" ca="1" si="253"/>
        <v>1108878</v>
      </c>
      <c r="H985" s="78">
        <f t="shared" ca="1" si="254"/>
        <v>713222</v>
      </c>
      <c r="I985" s="78">
        <f t="shared" ca="1" si="255"/>
        <v>395656</v>
      </c>
      <c r="J985" s="78">
        <f t="shared" ca="1" si="256"/>
        <v>108254</v>
      </c>
      <c r="K985" s="78">
        <v>175000</v>
      </c>
      <c r="L985" s="78">
        <f t="shared" ca="1" si="257"/>
        <v>112402</v>
      </c>
      <c r="M985" s="78">
        <f t="shared" ca="1" si="258"/>
        <v>38216.68</v>
      </c>
      <c r="N985" s="78">
        <f t="shared" ca="1" si="259"/>
        <v>74185.320000000007</v>
      </c>
      <c r="O985" s="81">
        <f t="shared" ca="1" si="260"/>
        <v>249185.32</v>
      </c>
      <c r="Q985" s="78">
        <v>-700000</v>
      </c>
      <c r="R985" s="78">
        <f t="shared" ca="1" si="261"/>
        <v>249185.32</v>
      </c>
      <c r="S985" s="78">
        <f t="shared" ca="1" si="262"/>
        <v>249185.32</v>
      </c>
      <c r="T985" s="78">
        <f t="shared" ca="1" si="262"/>
        <v>249185.32</v>
      </c>
      <c r="U985" s="78">
        <f t="shared" ca="1" si="262"/>
        <v>249185.32</v>
      </c>
      <c r="V985" s="91">
        <f t="shared" ca="1" si="263"/>
        <v>56862.868890891667</v>
      </c>
      <c r="W985" s="47">
        <f t="shared" ca="1" si="264"/>
        <v>1</v>
      </c>
    </row>
    <row r="986" spans="1:23" x14ac:dyDescent="0.25">
      <c r="A986" s="52">
        <v>965</v>
      </c>
      <c r="B986" s="57">
        <f t="shared" ca="1" si="249"/>
        <v>2950</v>
      </c>
      <c r="C986" s="78">
        <f t="shared" ca="1" si="250"/>
        <v>455</v>
      </c>
      <c r="D986" s="79">
        <f t="shared" ca="1" si="251"/>
        <v>290</v>
      </c>
      <c r="E986" s="81">
        <f t="shared" ca="1" si="252"/>
        <v>116788</v>
      </c>
      <c r="G986" s="88">
        <f t="shared" ca="1" si="253"/>
        <v>1342250</v>
      </c>
      <c r="H986" s="78">
        <f t="shared" ca="1" si="254"/>
        <v>855500</v>
      </c>
      <c r="I986" s="78">
        <f t="shared" ca="1" si="255"/>
        <v>486750</v>
      </c>
      <c r="J986" s="78">
        <f t="shared" ca="1" si="256"/>
        <v>116788</v>
      </c>
      <c r="K986" s="78">
        <v>175000</v>
      </c>
      <c r="L986" s="78">
        <f t="shared" ca="1" si="257"/>
        <v>194962</v>
      </c>
      <c r="M986" s="78">
        <f t="shared" ca="1" si="258"/>
        <v>66287.08</v>
      </c>
      <c r="N986" s="78">
        <f t="shared" ca="1" si="259"/>
        <v>128674.92</v>
      </c>
      <c r="O986" s="81">
        <f t="shared" ca="1" si="260"/>
        <v>303674.92</v>
      </c>
      <c r="Q986" s="78">
        <v>-700000</v>
      </c>
      <c r="R986" s="78">
        <f t="shared" ca="1" si="261"/>
        <v>303674.92</v>
      </c>
      <c r="S986" s="78">
        <f t="shared" ca="1" si="262"/>
        <v>303674.92</v>
      </c>
      <c r="T986" s="78">
        <f t="shared" ca="1" si="262"/>
        <v>303674.92</v>
      </c>
      <c r="U986" s="78">
        <f t="shared" ca="1" si="262"/>
        <v>303674.92</v>
      </c>
      <c r="V986" s="91">
        <f t="shared" ca="1" si="263"/>
        <v>222366.81984882569</v>
      </c>
      <c r="W986" s="47">
        <f t="shared" ca="1" si="264"/>
        <v>1</v>
      </c>
    </row>
    <row r="987" spans="1:23" x14ac:dyDescent="0.25">
      <c r="A987" s="52">
        <v>966</v>
      </c>
      <c r="B987" s="57">
        <f t="shared" ca="1" si="249"/>
        <v>2455</v>
      </c>
      <c r="C987" s="78">
        <f t="shared" ca="1" si="250"/>
        <v>442</v>
      </c>
      <c r="D987" s="79">
        <f t="shared" ca="1" si="251"/>
        <v>297</v>
      </c>
      <c r="E987" s="81">
        <f t="shared" ca="1" si="252"/>
        <v>117093</v>
      </c>
      <c r="G987" s="88">
        <f t="shared" ca="1" si="253"/>
        <v>1085110</v>
      </c>
      <c r="H987" s="78">
        <f t="shared" ca="1" si="254"/>
        <v>729135</v>
      </c>
      <c r="I987" s="78">
        <f t="shared" ca="1" si="255"/>
        <v>355975</v>
      </c>
      <c r="J987" s="78">
        <f t="shared" ca="1" si="256"/>
        <v>117093</v>
      </c>
      <c r="K987" s="78">
        <v>175000</v>
      </c>
      <c r="L987" s="78">
        <f t="shared" ca="1" si="257"/>
        <v>63882</v>
      </c>
      <c r="M987" s="78">
        <f t="shared" ca="1" si="258"/>
        <v>21719.88</v>
      </c>
      <c r="N987" s="78">
        <f t="shared" ca="1" si="259"/>
        <v>42162.119999999995</v>
      </c>
      <c r="O987" s="81">
        <f t="shared" ca="1" si="260"/>
        <v>217162.12</v>
      </c>
      <c r="Q987" s="78">
        <v>-700000</v>
      </c>
      <c r="R987" s="78">
        <f t="shared" ca="1" si="261"/>
        <v>217162.12</v>
      </c>
      <c r="S987" s="78">
        <f t="shared" ca="1" si="262"/>
        <v>217162.12</v>
      </c>
      <c r="T987" s="78">
        <f t="shared" ca="1" si="262"/>
        <v>217162.12</v>
      </c>
      <c r="U987" s="78">
        <f t="shared" ca="1" si="262"/>
        <v>217162.12</v>
      </c>
      <c r="V987" s="91">
        <f t="shared" ca="1" si="263"/>
        <v>-40402.776705994969</v>
      </c>
      <c r="W987" s="47">
        <f t="shared" ca="1" si="264"/>
        <v>0</v>
      </c>
    </row>
    <row r="988" spans="1:23" x14ac:dyDescent="0.25">
      <c r="A988" s="52">
        <v>967</v>
      </c>
      <c r="B988" s="57">
        <f t="shared" ca="1" si="249"/>
        <v>2493</v>
      </c>
      <c r="C988" s="78">
        <f t="shared" ca="1" si="250"/>
        <v>464</v>
      </c>
      <c r="D988" s="79">
        <f t="shared" ca="1" si="251"/>
        <v>299</v>
      </c>
      <c r="E988" s="81">
        <f t="shared" ca="1" si="252"/>
        <v>110584</v>
      </c>
      <c r="G988" s="88">
        <f t="shared" ca="1" si="253"/>
        <v>1156752</v>
      </c>
      <c r="H988" s="78">
        <f t="shared" ca="1" si="254"/>
        <v>745407</v>
      </c>
      <c r="I988" s="78">
        <f t="shared" ca="1" si="255"/>
        <v>411345</v>
      </c>
      <c r="J988" s="78">
        <f t="shared" ca="1" si="256"/>
        <v>110584</v>
      </c>
      <c r="K988" s="78">
        <v>175000</v>
      </c>
      <c r="L988" s="78">
        <f t="shared" ca="1" si="257"/>
        <v>125761</v>
      </c>
      <c r="M988" s="78">
        <f t="shared" ca="1" si="258"/>
        <v>42758.740000000005</v>
      </c>
      <c r="N988" s="78">
        <f t="shared" ca="1" si="259"/>
        <v>83002.259999999995</v>
      </c>
      <c r="O988" s="81">
        <f t="shared" ca="1" si="260"/>
        <v>258002.26</v>
      </c>
      <c r="Q988" s="78">
        <v>-700000</v>
      </c>
      <c r="R988" s="78">
        <f t="shared" ca="1" si="261"/>
        <v>258002.26</v>
      </c>
      <c r="S988" s="78">
        <f t="shared" ca="1" si="262"/>
        <v>258002.26</v>
      </c>
      <c r="T988" s="78">
        <f t="shared" ca="1" si="262"/>
        <v>258002.26</v>
      </c>
      <c r="U988" s="78">
        <f t="shared" ca="1" si="262"/>
        <v>258002.26</v>
      </c>
      <c r="V988" s="91">
        <f t="shared" ca="1" si="263"/>
        <v>83642.995839135954</v>
      </c>
      <c r="W988" s="47">
        <f t="shared" ca="1" si="264"/>
        <v>1</v>
      </c>
    </row>
    <row r="989" spans="1:23" x14ac:dyDescent="0.25">
      <c r="A989" s="52">
        <v>968</v>
      </c>
      <c r="B989" s="57">
        <f t="shared" ca="1" si="249"/>
        <v>2625</v>
      </c>
      <c r="C989" s="78">
        <f t="shared" ca="1" si="250"/>
        <v>422</v>
      </c>
      <c r="D989" s="79">
        <f t="shared" ca="1" si="251"/>
        <v>289</v>
      </c>
      <c r="E989" s="81">
        <f t="shared" ca="1" si="252"/>
        <v>108692</v>
      </c>
      <c r="G989" s="88">
        <f t="shared" ca="1" si="253"/>
        <v>1107750</v>
      </c>
      <c r="H989" s="78">
        <f t="shared" ca="1" si="254"/>
        <v>758625</v>
      </c>
      <c r="I989" s="78">
        <f t="shared" ca="1" si="255"/>
        <v>349125</v>
      </c>
      <c r="J989" s="78">
        <f t="shared" ca="1" si="256"/>
        <v>108692</v>
      </c>
      <c r="K989" s="78">
        <v>175000</v>
      </c>
      <c r="L989" s="78">
        <f t="shared" ca="1" si="257"/>
        <v>65433</v>
      </c>
      <c r="M989" s="78">
        <f t="shared" ca="1" si="258"/>
        <v>22247.22</v>
      </c>
      <c r="N989" s="78">
        <f t="shared" ca="1" si="259"/>
        <v>43185.78</v>
      </c>
      <c r="O989" s="81">
        <f t="shared" ca="1" si="260"/>
        <v>218185.78</v>
      </c>
      <c r="Q989" s="78">
        <v>-700000</v>
      </c>
      <c r="R989" s="78">
        <f t="shared" ca="1" si="261"/>
        <v>218185.78</v>
      </c>
      <c r="S989" s="78">
        <f t="shared" ca="1" si="262"/>
        <v>218185.78</v>
      </c>
      <c r="T989" s="78">
        <f t="shared" ca="1" si="262"/>
        <v>218185.78</v>
      </c>
      <c r="U989" s="78">
        <f t="shared" ca="1" si="262"/>
        <v>218185.78</v>
      </c>
      <c r="V989" s="91">
        <f t="shared" ca="1" si="263"/>
        <v>-37293.563673827448</v>
      </c>
      <c r="W989" s="47">
        <f t="shared" ca="1" si="264"/>
        <v>0</v>
      </c>
    </row>
    <row r="990" spans="1:23" x14ac:dyDescent="0.25">
      <c r="A990" s="52">
        <v>969</v>
      </c>
      <c r="B990" s="57">
        <f t="shared" ca="1" si="249"/>
        <v>2483</v>
      </c>
      <c r="C990" s="78">
        <f t="shared" ca="1" si="250"/>
        <v>463</v>
      </c>
      <c r="D990" s="79">
        <f t="shared" ca="1" si="251"/>
        <v>275</v>
      </c>
      <c r="E990" s="81">
        <f t="shared" ca="1" si="252"/>
        <v>112973</v>
      </c>
      <c r="G990" s="88">
        <f t="shared" ca="1" si="253"/>
        <v>1149629</v>
      </c>
      <c r="H990" s="78">
        <f t="shared" ca="1" si="254"/>
        <v>682825</v>
      </c>
      <c r="I990" s="78">
        <f t="shared" ca="1" si="255"/>
        <v>466804</v>
      </c>
      <c r="J990" s="78">
        <f t="shared" ca="1" si="256"/>
        <v>112973</v>
      </c>
      <c r="K990" s="78">
        <v>175000</v>
      </c>
      <c r="L990" s="78">
        <f t="shared" ca="1" si="257"/>
        <v>178831</v>
      </c>
      <c r="M990" s="78">
        <f t="shared" ca="1" si="258"/>
        <v>60802.54</v>
      </c>
      <c r="N990" s="78">
        <f t="shared" ca="1" si="259"/>
        <v>118028.45999999999</v>
      </c>
      <c r="O990" s="81">
        <f t="shared" ca="1" si="260"/>
        <v>293028.45999999996</v>
      </c>
      <c r="Q990" s="78">
        <v>-700000</v>
      </c>
      <c r="R990" s="78">
        <f t="shared" ca="1" si="261"/>
        <v>293028.45999999996</v>
      </c>
      <c r="S990" s="78">
        <f t="shared" ca="1" si="262"/>
        <v>293028.45999999996</v>
      </c>
      <c r="T990" s="78">
        <f t="shared" ca="1" si="262"/>
        <v>293028.45999999996</v>
      </c>
      <c r="U990" s="78">
        <f t="shared" ca="1" si="262"/>
        <v>293028.45999999996</v>
      </c>
      <c r="V990" s="91">
        <f t="shared" ca="1" si="263"/>
        <v>190029.80152394157</v>
      </c>
      <c r="W990" s="47">
        <f t="shared" ca="1" si="264"/>
        <v>1</v>
      </c>
    </row>
    <row r="991" spans="1:23" x14ac:dyDescent="0.25">
      <c r="A991" s="52">
        <v>970</v>
      </c>
      <c r="B991" s="57">
        <f t="shared" ca="1" si="249"/>
        <v>2674</v>
      </c>
      <c r="C991" s="78">
        <f t="shared" ca="1" si="250"/>
        <v>446</v>
      </c>
      <c r="D991" s="79">
        <f t="shared" ca="1" si="251"/>
        <v>292</v>
      </c>
      <c r="E991" s="81">
        <f t="shared" ca="1" si="252"/>
        <v>94673</v>
      </c>
      <c r="G991" s="88">
        <f t="shared" ca="1" si="253"/>
        <v>1192604</v>
      </c>
      <c r="H991" s="78">
        <f t="shared" ca="1" si="254"/>
        <v>780808</v>
      </c>
      <c r="I991" s="78">
        <f t="shared" ca="1" si="255"/>
        <v>411796</v>
      </c>
      <c r="J991" s="78">
        <f t="shared" ca="1" si="256"/>
        <v>94673</v>
      </c>
      <c r="K991" s="78">
        <v>175000</v>
      </c>
      <c r="L991" s="78">
        <f t="shared" ca="1" si="257"/>
        <v>142123</v>
      </c>
      <c r="M991" s="78">
        <f t="shared" ca="1" si="258"/>
        <v>48321.820000000007</v>
      </c>
      <c r="N991" s="78">
        <f t="shared" ca="1" si="259"/>
        <v>93801.18</v>
      </c>
      <c r="O991" s="81">
        <f t="shared" ca="1" si="260"/>
        <v>268801.18</v>
      </c>
      <c r="Q991" s="78">
        <v>-700000</v>
      </c>
      <c r="R991" s="78">
        <f t="shared" ca="1" si="261"/>
        <v>268801.18</v>
      </c>
      <c r="S991" s="78">
        <f t="shared" ca="1" si="262"/>
        <v>268801.18</v>
      </c>
      <c r="T991" s="78">
        <f t="shared" ca="1" si="262"/>
        <v>268801.18</v>
      </c>
      <c r="U991" s="78">
        <f t="shared" ca="1" si="262"/>
        <v>268801.18</v>
      </c>
      <c r="V991" s="91">
        <f t="shared" ca="1" si="263"/>
        <v>116443.08844540664</v>
      </c>
      <c r="W991" s="47">
        <f t="shared" ca="1" si="264"/>
        <v>1</v>
      </c>
    </row>
    <row r="992" spans="1:23" x14ac:dyDescent="0.25">
      <c r="A992" s="52">
        <v>971</v>
      </c>
      <c r="B992" s="57">
        <f t="shared" ca="1" si="249"/>
        <v>2859</v>
      </c>
      <c r="C992" s="78">
        <f t="shared" ca="1" si="250"/>
        <v>438</v>
      </c>
      <c r="D992" s="79">
        <f t="shared" ca="1" si="251"/>
        <v>274</v>
      </c>
      <c r="E992" s="81">
        <f t="shared" ca="1" si="252"/>
        <v>119830</v>
      </c>
      <c r="G992" s="88">
        <f t="shared" ca="1" si="253"/>
        <v>1252242</v>
      </c>
      <c r="H992" s="78">
        <f t="shared" ca="1" si="254"/>
        <v>783366</v>
      </c>
      <c r="I992" s="78">
        <f t="shared" ca="1" si="255"/>
        <v>468876</v>
      </c>
      <c r="J992" s="78">
        <f t="shared" ca="1" si="256"/>
        <v>119830</v>
      </c>
      <c r="K992" s="78">
        <v>175000</v>
      </c>
      <c r="L992" s="78">
        <f t="shared" ca="1" si="257"/>
        <v>174046</v>
      </c>
      <c r="M992" s="78">
        <f t="shared" ca="1" si="258"/>
        <v>59175.640000000007</v>
      </c>
      <c r="N992" s="78">
        <f t="shared" ca="1" si="259"/>
        <v>114870.35999999999</v>
      </c>
      <c r="O992" s="81">
        <f t="shared" ca="1" si="260"/>
        <v>289870.36</v>
      </c>
      <c r="Q992" s="78">
        <v>-700000</v>
      </c>
      <c r="R992" s="78">
        <f t="shared" ca="1" si="261"/>
        <v>289870.36</v>
      </c>
      <c r="S992" s="78">
        <f t="shared" ca="1" si="262"/>
        <v>289870.36</v>
      </c>
      <c r="T992" s="78">
        <f t="shared" ca="1" si="262"/>
        <v>289870.36</v>
      </c>
      <c r="U992" s="78">
        <f t="shared" ca="1" si="262"/>
        <v>289870.36</v>
      </c>
      <c r="V992" s="91">
        <f t="shared" ca="1" si="263"/>
        <v>180437.54855236073</v>
      </c>
      <c r="W992" s="47">
        <f t="shared" ca="1" si="264"/>
        <v>1</v>
      </c>
    </row>
    <row r="993" spans="1:23" x14ac:dyDescent="0.25">
      <c r="A993" s="52">
        <v>972</v>
      </c>
      <c r="B993" s="57">
        <f t="shared" ca="1" si="249"/>
        <v>2884</v>
      </c>
      <c r="C993" s="78">
        <f t="shared" ca="1" si="250"/>
        <v>418</v>
      </c>
      <c r="D993" s="79">
        <f t="shared" ca="1" si="251"/>
        <v>296</v>
      </c>
      <c r="E993" s="81">
        <f t="shared" ca="1" si="252"/>
        <v>94044</v>
      </c>
      <c r="G993" s="88">
        <f t="shared" ca="1" si="253"/>
        <v>1205512</v>
      </c>
      <c r="H993" s="78">
        <f t="shared" ca="1" si="254"/>
        <v>853664</v>
      </c>
      <c r="I993" s="78">
        <f t="shared" ca="1" si="255"/>
        <v>351848</v>
      </c>
      <c r="J993" s="78">
        <f t="shared" ca="1" si="256"/>
        <v>94044</v>
      </c>
      <c r="K993" s="78">
        <v>175000</v>
      </c>
      <c r="L993" s="78">
        <f t="shared" ca="1" si="257"/>
        <v>82804</v>
      </c>
      <c r="M993" s="78">
        <f t="shared" ca="1" si="258"/>
        <v>28153.360000000001</v>
      </c>
      <c r="N993" s="78">
        <f t="shared" ca="1" si="259"/>
        <v>54650.64</v>
      </c>
      <c r="O993" s="81">
        <f t="shared" ca="1" si="260"/>
        <v>229650.64</v>
      </c>
      <c r="Q993" s="78">
        <v>-700000</v>
      </c>
      <c r="R993" s="78">
        <f t="shared" ca="1" si="261"/>
        <v>229650.64</v>
      </c>
      <c r="S993" s="78">
        <f t="shared" ca="1" si="262"/>
        <v>229650.64</v>
      </c>
      <c r="T993" s="78">
        <f t="shared" ca="1" si="262"/>
        <v>229650.64</v>
      </c>
      <c r="U993" s="78">
        <f t="shared" ca="1" si="262"/>
        <v>229650.64</v>
      </c>
      <c r="V993" s="91">
        <f t="shared" ca="1" si="263"/>
        <v>-2470.778643664089</v>
      </c>
      <c r="W993" s="47">
        <f t="shared" ca="1" si="264"/>
        <v>0</v>
      </c>
    </row>
    <row r="994" spans="1:23" x14ac:dyDescent="0.25">
      <c r="A994" s="52">
        <v>973</v>
      </c>
      <c r="B994" s="57">
        <f t="shared" ca="1" si="249"/>
        <v>3036</v>
      </c>
      <c r="C994" s="78">
        <f t="shared" ca="1" si="250"/>
        <v>420</v>
      </c>
      <c r="D994" s="79">
        <f t="shared" ca="1" si="251"/>
        <v>289</v>
      </c>
      <c r="E994" s="81">
        <f t="shared" ca="1" si="252"/>
        <v>99934</v>
      </c>
      <c r="G994" s="88">
        <f t="shared" ca="1" si="253"/>
        <v>1275120</v>
      </c>
      <c r="H994" s="78">
        <f t="shared" ca="1" si="254"/>
        <v>877404</v>
      </c>
      <c r="I994" s="78">
        <f t="shared" ca="1" si="255"/>
        <v>397716</v>
      </c>
      <c r="J994" s="78">
        <f t="shared" ca="1" si="256"/>
        <v>99934</v>
      </c>
      <c r="K994" s="78">
        <v>175000</v>
      </c>
      <c r="L994" s="78">
        <f t="shared" ca="1" si="257"/>
        <v>122782</v>
      </c>
      <c r="M994" s="78">
        <f t="shared" ca="1" si="258"/>
        <v>41745.880000000005</v>
      </c>
      <c r="N994" s="78">
        <f t="shared" ca="1" si="259"/>
        <v>81036.12</v>
      </c>
      <c r="O994" s="81">
        <f t="shared" ca="1" si="260"/>
        <v>256036.12</v>
      </c>
      <c r="Q994" s="78">
        <v>-700000</v>
      </c>
      <c r="R994" s="78">
        <f t="shared" ca="1" si="261"/>
        <v>256036.12</v>
      </c>
      <c r="S994" s="78">
        <f t="shared" ca="1" si="262"/>
        <v>256036.12</v>
      </c>
      <c r="T994" s="78">
        <f t="shared" ca="1" si="262"/>
        <v>256036.12</v>
      </c>
      <c r="U994" s="78">
        <f t="shared" ca="1" si="262"/>
        <v>256036.12</v>
      </c>
      <c r="V994" s="91">
        <f t="shared" ca="1" si="263"/>
        <v>77671.14179475978</v>
      </c>
      <c r="W994" s="47">
        <f t="shared" ca="1" si="264"/>
        <v>1</v>
      </c>
    </row>
    <row r="995" spans="1:23" x14ac:dyDescent="0.25">
      <c r="A995" s="52">
        <v>974</v>
      </c>
      <c r="B995" s="57">
        <f t="shared" ca="1" si="249"/>
        <v>2549</v>
      </c>
      <c r="C995" s="78">
        <f t="shared" ca="1" si="250"/>
        <v>411</v>
      </c>
      <c r="D995" s="79">
        <f t="shared" ca="1" si="251"/>
        <v>287</v>
      </c>
      <c r="E995" s="81">
        <f t="shared" ca="1" si="252"/>
        <v>106263</v>
      </c>
      <c r="G995" s="88">
        <f t="shared" ca="1" si="253"/>
        <v>1047639</v>
      </c>
      <c r="H995" s="78">
        <f t="shared" ca="1" si="254"/>
        <v>731563</v>
      </c>
      <c r="I995" s="78">
        <f t="shared" ca="1" si="255"/>
        <v>316076</v>
      </c>
      <c r="J995" s="78">
        <f t="shared" ca="1" si="256"/>
        <v>106263</v>
      </c>
      <c r="K995" s="78">
        <v>175000</v>
      </c>
      <c r="L995" s="78">
        <f t="shared" ca="1" si="257"/>
        <v>34813</v>
      </c>
      <c r="M995" s="78">
        <f t="shared" ca="1" si="258"/>
        <v>11836.42</v>
      </c>
      <c r="N995" s="78">
        <f t="shared" ca="1" si="259"/>
        <v>22976.58</v>
      </c>
      <c r="O995" s="81">
        <f t="shared" ca="1" si="260"/>
        <v>197976.58000000002</v>
      </c>
      <c r="Q995" s="78">
        <v>-700000</v>
      </c>
      <c r="R995" s="78">
        <f t="shared" ca="1" si="261"/>
        <v>197976.58000000002</v>
      </c>
      <c r="S995" s="78">
        <f t="shared" ca="1" si="262"/>
        <v>197976.58000000002</v>
      </c>
      <c r="T995" s="78">
        <f t="shared" ca="1" si="262"/>
        <v>197976.58000000002</v>
      </c>
      <c r="U995" s="78">
        <f t="shared" ca="1" si="262"/>
        <v>197976.58000000002</v>
      </c>
      <c r="V995" s="91">
        <f t="shared" ca="1" si="263"/>
        <v>-98675.964089669753</v>
      </c>
      <c r="W995" s="47">
        <f t="shared" ca="1" si="264"/>
        <v>0</v>
      </c>
    </row>
    <row r="996" spans="1:23" x14ac:dyDescent="0.25">
      <c r="A996" s="52">
        <v>975</v>
      </c>
      <c r="B996" s="57">
        <f t="shared" ca="1" si="249"/>
        <v>3044</v>
      </c>
      <c r="C996" s="78">
        <f t="shared" ca="1" si="250"/>
        <v>431</v>
      </c>
      <c r="D996" s="79">
        <f t="shared" ca="1" si="251"/>
        <v>292</v>
      </c>
      <c r="E996" s="81">
        <f t="shared" ca="1" si="252"/>
        <v>116734</v>
      </c>
      <c r="G996" s="88">
        <f t="shared" ca="1" si="253"/>
        <v>1311964</v>
      </c>
      <c r="H996" s="78">
        <f t="shared" ca="1" si="254"/>
        <v>888848</v>
      </c>
      <c r="I996" s="78">
        <f t="shared" ca="1" si="255"/>
        <v>423116</v>
      </c>
      <c r="J996" s="78">
        <f t="shared" ca="1" si="256"/>
        <v>116734</v>
      </c>
      <c r="K996" s="78">
        <v>175000</v>
      </c>
      <c r="L996" s="78">
        <f t="shared" ca="1" si="257"/>
        <v>131382</v>
      </c>
      <c r="M996" s="78">
        <f t="shared" ca="1" si="258"/>
        <v>44669.880000000005</v>
      </c>
      <c r="N996" s="78">
        <f t="shared" ca="1" si="259"/>
        <v>86712.12</v>
      </c>
      <c r="O996" s="81">
        <f t="shared" ca="1" si="260"/>
        <v>261712.12</v>
      </c>
      <c r="Q996" s="78">
        <v>-700000</v>
      </c>
      <c r="R996" s="78">
        <f t="shared" ca="1" si="261"/>
        <v>261712.12</v>
      </c>
      <c r="S996" s="78">
        <f t="shared" ca="1" si="262"/>
        <v>261712.12</v>
      </c>
      <c r="T996" s="78">
        <f t="shared" ca="1" si="262"/>
        <v>261712.12</v>
      </c>
      <c r="U996" s="78">
        <f t="shared" ca="1" si="262"/>
        <v>261712.12</v>
      </c>
      <c r="V996" s="91">
        <f t="shared" ca="1" si="263"/>
        <v>94911.136686211219</v>
      </c>
      <c r="W996" s="47">
        <f t="shared" ca="1" si="264"/>
        <v>1</v>
      </c>
    </row>
    <row r="997" spans="1:23" x14ac:dyDescent="0.25">
      <c r="A997" s="52">
        <v>976</v>
      </c>
      <c r="B997" s="57">
        <f t="shared" ca="1" si="249"/>
        <v>2774</v>
      </c>
      <c r="C997" s="78">
        <f t="shared" ca="1" si="250"/>
        <v>410</v>
      </c>
      <c r="D997" s="79">
        <f t="shared" ca="1" si="251"/>
        <v>270</v>
      </c>
      <c r="E997" s="81">
        <f t="shared" ca="1" si="252"/>
        <v>117923</v>
      </c>
      <c r="G997" s="88">
        <f t="shared" ca="1" si="253"/>
        <v>1137340</v>
      </c>
      <c r="H997" s="78">
        <f t="shared" ca="1" si="254"/>
        <v>748980</v>
      </c>
      <c r="I997" s="78">
        <f t="shared" ca="1" si="255"/>
        <v>388360</v>
      </c>
      <c r="J997" s="78">
        <f t="shared" ca="1" si="256"/>
        <v>117923</v>
      </c>
      <c r="K997" s="78">
        <v>175000</v>
      </c>
      <c r="L997" s="78">
        <f t="shared" ca="1" si="257"/>
        <v>95437</v>
      </c>
      <c r="M997" s="78">
        <f t="shared" ca="1" si="258"/>
        <v>32448.58</v>
      </c>
      <c r="N997" s="78">
        <f t="shared" ca="1" si="259"/>
        <v>62988.42</v>
      </c>
      <c r="O997" s="81">
        <f t="shared" ca="1" si="260"/>
        <v>237988.41999999998</v>
      </c>
      <c r="Q997" s="78">
        <v>-700000</v>
      </c>
      <c r="R997" s="78">
        <f t="shared" ca="1" si="261"/>
        <v>237988.41999999998</v>
      </c>
      <c r="S997" s="78">
        <f t="shared" ca="1" si="262"/>
        <v>237988.41999999998</v>
      </c>
      <c r="T997" s="78">
        <f t="shared" ca="1" si="262"/>
        <v>237988.41999999998</v>
      </c>
      <c r="U997" s="78">
        <f t="shared" ca="1" si="262"/>
        <v>237988.41999999998</v>
      </c>
      <c r="V997" s="91">
        <f t="shared" ca="1" si="263"/>
        <v>22853.971991650411</v>
      </c>
      <c r="W997" s="47">
        <f t="shared" ca="1" si="264"/>
        <v>1</v>
      </c>
    </row>
    <row r="998" spans="1:23" x14ac:dyDescent="0.25">
      <c r="A998" s="52">
        <v>977</v>
      </c>
      <c r="B998" s="57">
        <f t="shared" ca="1" si="249"/>
        <v>2753</v>
      </c>
      <c r="C998" s="78">
        <f t="shared" ca="1" si="250"/>
        <v>439</v>
      </c>
      <c r="D998" s="79">
        <f t="shared" ca="1" si="251"/>
        <v>280</v>
      </c>
      <c r="E998" s="81">
        <f t="shared" ca="1" si="252"/>
        <v>102672</v>
      </c>
      <c r="G998" s="88">
        <f t="shared" ca="1" si="253"/>
        <v>1208567</v>
      </c>
      <c r="H998" s="78">
        <f t="shared" ca="1" si="254"/>
        <v>770840</v>
      </c>
      <c r="I998" s="78">
        <f t="shared" ca="1" si="255"/>
        <v>437727</v>
      </c>
      <c r="J998" s="78">
        <f t="shared" ca="1" si="256"/>
        <v>102672</v>
      </c>
      <c r="K998" s="78">
        <v>175000</v>
      </c>
      <c r="L998" s="78">
        <f t="shared" ca="1" si="257"/>
        <v>160055</v>
      </c>
      <c r="M998" s="78">
        <f t="shared" ca="1" si="258"/>
        <v>54418.700000000004</v>
      </c>
      <c r="N998" s="78">
        <f t="shared" ca="1" si="259"/>
        <v>105636.29999999999</v>
      </c>
      <c r="O998" s="81">
        <f t="shared" ca="1" si="260"/>
        <v>280636.3</v>
      </c>
      <c r="Q998" s="78">
        <v>-700000</v>
      </c>
      <c r="R998" s="78">
        <f t="shared" ca="1" si="261"/>
        <v>280636.3</v>
      </c>
      <c r="S998" s="78">
        <f t="shared" ca="1" si="262"/>
        <v>280636.3</v>
      </c>
      <c r="T998" s="78">
        <f t="shared" ca="1" si="262"/>
        <v>280636.3</v>
      </c>
      <c r="U998" s="78">
        <f t="shared" ca="1" si="262"/>
        <v>280636.3</v>
      </c>
      <c r="V998" s="91">
        <f t="shared" ca="1" si="263"/>
        <v>152390.48244465166</v>
      </c>
      <c r="W998" s="47">
        <f t="shared" ca="1" si="264"/>
        <v>1</v>
      </c>
    </row>
    <row r="999" spans="1:23" x14ac:dyDescent="0.25">
      <c r="A999" s="52">
        <v>978</v>
      </c>
      <c r="B999" s="57">
        <f t="shared" ca="1" si="249"/>
        <v>2391</v>
      </c>
      <c r="C999" s="78">
        <f t="shared" ca="1" si="250"/>
        <v>466</v>
      </c>
      <c r="D999" s="79">
        <f t="shared" ca="1" si="251"/>
        <v>288</v>
      </c>
      <c r="E999" s="81">
        <f t="shared" ca="1" si="252"/>
        <v>91237</v>
      </c>
      <c r="G999" s="88">
        <f t="shared" ca="1" si="253"/>
        <v>1114206</v>
      </c>
      <c r="H999" s="78">
        <f t="shared" ca="1" si="254"/>
        <v>688608</v>
      </c>
      <c r="I999" s="78">
        <f t="shared" ca="1" si="255"/>
        <v>425598</v>
      </c>
      <c r="J999" s="78">
        <f t="shared" ca="1" si="256"/>
        <v>91237</v>
      </c>
      <c r="K999" s="78">
        <v>175000</v>
      </c>
      <c r="L999" s="78">
        <f t="shared" ca="1" si="257"/>
        <v>159361</v>
      </c>
      <c r="M999" s="78">
        <f t="shared" ca="1" si="258"/>
        <v>54182.740000000005</v>
      </c>
      <c r="N999" s="78">
        <f t="shared" ca="1" si="259"/>
        <v>105178.26</v>
      </c>
      <c r="O999" s="81">
        <f t="shared" ca="1" si="260"/>
        <v>280178.26</v>
      </c>
      <c r="Q999" s="78">
        <v>-700000</v>
      </c>
      <c r="R999" s="78">
        <f t="shared" ca="1" si="261"/>
        <v>280178.26</v>
      </c>
      <c r="S999" s="78">
        <f t="shared" ca="1" si="262"/>
        <v>280178.26</v>
      </c>
      <c r="T999" s="78">
        <f t="shared" ca="1" si="262"/>
        <v>280178.26</v>
      </c>
      <c r="U999" s="78">
        <f t="shared" ca="1" si="262"/>
        <v>280178.26</v>
      </c>
      <c r="V999" s="91">
        <f t="shared" ca="1" si="263"/>
        <v>150999.25494992314</v>
      </c>
      <c r="W999" s="47">
        <f t="shared" ca="1" si="264"/>
        <v>1</v>
      </c>
    </row>
    <row r="1000" spans="1:23" x14ac:dyDescent="0.25">
      <c r="A1000" s="52">
        <v>979</v>
      </c>
      <c r="B1000" s="57">
        <f t="shared" ca="1" si="249"/>
        <v>2276</v>
      </c>
      <c r="C1000" s="78">
        <f t="shared" ca="1" si="250"/>
        <v>431</v>
      </c>
      <c r="D1000" s="79">
        <f t="shared" ca="1" si="251"/>
        <v>270</v>
      </c>
      <c r="E1000" s="81">
        <f t="shared" ca="1" si="252"/>
        <v>107701</v>
      </c>
      <c r="G1000" s="88">
        <f t="shared" ca="1" si="253"/>
        <v>980956</v>
      </c>
      <c r="H1000" s="78">
        <f t="shared" ca="1" si="254"/>
        <v>614520</v>
      </c>
      <c r="I1000" s="78">
        <f t="shared" ca="1" si="255"/>
        <v>366436</v>
      </c>
      <c r="J1000" s="78">
        <f t="shared" ca="1" si="256"/>
        <v>107701</v>
      </c>
      <c r="K1000" s="78">
        <v>175000</v>
      </c>
      <c r="L1000" s="78">
        <f t="shared" ca="1" si="257"/>
        <v>83735</v>
      </c>
      <c r="M1000" s="78">
        <f t="shared" ca="1" si="258"/>
        <v>28469.9</v>
      </c>
      <c r="N1000" s="78">
        <f t="shared" ca="1" si="259"/>
        <v>55265.1</v>
      </c>
      <c r="O1000" s="81">
        <f t="shared" ca="1" si="260"/>
        <v>230265.1</v>
      </c>
      <c r="Q1000" s="78">
        <v>-700000</v>
      </c>
      <c r="R1000" s="78">
        <f t="shared" ca="1" si="261"/>
        <v>230265.1</v>
      </c>
      <c r="S1000" s="78">
        <f t="shared" ca="1" si="262"/>
        <v>230265.1</v>
      </c>
      <c r="T1000" s="78">
        <f t="shared" ca="1" si="262"/>
        <v>230265.1</v>
      </c>
      <c r="U1000" s="78">
        <f t="shared" ca="1" si="262"/>
        <v>230265.1</v>
      </c>
      <c r="V1000" s="91">
        <f t="shared" ca="1" si="263"/>
        <v>-604.44896413607057</v>
      </c>
      <c r="W1000" s="47">
        <f t="shared" ca="1" si="264"/>
        <v>0</v>
      </c>
    </row>
    <row r="1001" spans="1:23" x14ac:dyDescent="0.25">
      <c r="A1001" s="52">
        <v>980</v>
      </c>
      <c r="B1001" s="57">
        <f t="shared" ca="1" si="249"/>
        <v>2382</v>
      </c>
      <c r="C1001" s="78">
        <f t="shared" ca="1" si="250"/>
        <v>415</v>
      </c>
      <c r="D1001" s="79">
        <f t="shared" ca="1" si="251"/>
        <v>284</v>
      </c>
      <c r="E1001" s="81">
        <f t="shared" ca="1" si="252"/>
        <v>95557</v>
      </c>
      <c r="G1001" s="88">
        <f t="shared" ca="1" si="253"/>
        <v>988530</v>
      </c>
      <c r="H1001" s="78">
        <f t="shared" ca="1" si="254"/>
        <v>676488</v>
      </c>
      <c r="I1001" s="78">
        <f t="shared" ca="1" si="255"/>
        <v>312042</v>
      </c>
      <c r="J1001" s="78">
        <f t="shared" ca="1" si="256"/>
        <v>95557</v>
      </c>
      <c r="K1001" s="78">
        <v>175000</v>
      </c>
      <c r="L1001" s="78">
        <f t="shared" ca="1" si="257"/>
        <v>41485</v>
      </c>
      <c r="M1001" s="78">
        <f t="shared" ca="1" si="258"/>
        <v>14104.900000000001</v>
      </c>
      <c r="N1001" s="78">
        <f t="shared" ca="1" si="259"/>
        <v>27380.1</v>
      </c>
      <c r="O1001" s="81">
        <f t="shared" ca="1" si="260"/>
        <v>202380.1</v>
      </c>
      <c r="Q1001" s="78">
        <v>-700000</v>
      </c>
      <c r="R1001" s="78">
        <f t="shared" ca="1" si="261"/>
        <v>202380.1</v>
      </c>
      <c r="S1001" s="78">
        <f t="shared" ca="1" si="262"/>
        <v>202380.1</v>
      </c>
      <c r="T1001" s="78">
        <f t="shared" ca="1" si="262"/>
        <v>202380.1</v>
      </c>
      <c r="U1001" s="78">
        <f t="shared" ca="1" si="262"/>
        <v>202380.1</v>
      </c>
      <c r="V1001" s="91">
        <f t="shared" ca="1" si="263"/>
        <v>-85300.935494813486</v>
      </c>
      <c r="W1001" s="47">
        <f t="shared" ca="1" si="264"/>
        <v>0</v>
      </c>
    </row>
    <row r="1002" spans="1:23" x14ac:dyDescent="0.25">
      <c r="A1002" s="52">
        <v>981</v>
      </c>
      <c r="B1002" s="57">
        <f t="shared" ca="1" si="249"/>
        <v>2200</v>
      </c>
      <c r="C1002" s="78">
        <f t="shared" ca="1" si="250"/>
        <v>460</v>
      </c>
      <c r="D1002" s="79">
        <f t="shared" ca="1" si="251"/>
        <v>283</v>
      </c>
      <c r="E1002" s="81">
        <f t="shared" ca="1" si="252"/>
        <v>100833</v>
      </c>
      <c r="G1002" s="88">
        <f t="shared" ca="1" si="253"/>
        <v>1012000</v>
      </c>
      <c r="H1002" s="78">
        <f t="shared" ca="1" si="254"/>
        <v>622600</v>
      </c>
      <c r="I1002" s="78">
        <f t="shared" ca="1" si="255"/>
        <v>389400</v>
      </c>
      <c r="J1002" s="78">
        <f t="shared" ca="1" si="256"/>
        <v>100833</v>
      </c>
      <c r="K1002" s="78">
        <v>175000</v>
      </c>
      <c r="L1002" s="78">
        <f t="shared" ca="1" si="257"/>
        <v>113567</v>
      </c>
      <c r="M1002" s="78">
        <f t="shared" ca="1" si="258"/>
        <v>38612.780000000006</v>
      </c>
      <c r="N1002" s="78">
        <f t="shared" ca="1" si="259"/>
        <v>74954.22</v>
      </c>
      <c r="O1002" s="81">
        <f t="shared" ca="1" si="260"/>
        <v>249954.22</v>
      </c>
      <c r="Q1002" s="78">
        <v>-700000</v>
      </c>
      <c r="R1002" s="78">
        <f t="shared" ca="1" si="261"/>
        <v>249954.22</v>
      </c>
      <c r="S1002" s="78">
        <f t="shared" ca="1" si="262"/>
        <v>249954.22</v>
      </c>
      <c r="T1002" s="78">
        <f t="shared" ca="1" si="262"/>
        <v>249954.22</v>
      </c>
      <c r="U1002" s="78">
        <f t="shared" ca="1" si="262"/>
        <v>249954.22</v>
      </c>
      <c r="V1002" s="91">
        <f t="shared" ca="1" si="263"/>
        <v>59198.286803512718</v>
      </c>
      <c r="W1002" s="47">
        <f t="shared" ca="1" si="264"/>
        <v>1</v>
      </c>
    </row>
    <row r="1003" spans="1:23" x14ac:dyDescent="0.25">
      <c r="A1003" s="52">
        <v>982</v>
      </c>
      <c r="B1003" s="57">
        <f t="shared" ca="1" si="249"/>
        <v>2292</v>
      </c>
      <c r="C1003" s="78">
        <f t="shared" ca="1" si="250"/>
        <v>412</v>
      </c>
      <c r="D1003" s="79">
        <f t="shared" ca="1" si="251"/>
        <v>290</v>
      </c>
      <c r="E1003" s="81">
        <f t="shared" ca="1" si="252"/>
        <v>99874</v>
      </c>
      <c r="G1003" s="88">
        <f t="shared" ca="1" si="253"/>
        <v>944304</v>
      </c>
      <c r="H1003" s="78">
        <f t="shared" ca="1" si="254"/>
        <v>664680</v>
      </c>
      <c r="I1003" s="78">
        <f t="shared" ca="1" si="255"/>
        <v>279624</v>
      </c>
      <c r="J1003" s="78">
        <f t="shared" ca="1" si="256"/>
        <v>99874</v>
      </c>
      <c r="K1003" s="78">
        <v>175000</v>
      </c>
      <c r="L1003" s="78">
        <f t="shared" ca="1" si="257"/>
        <v>4750</v>
      </c>
      <c r="M1003" s="78">
        <f t="shared" ca="1" si="258"/>
        <v>1615.0000000000002</v>
      </c>
      <c r="N1003" s="78">
        <f t="shared" ca="1" si="259"/>
        <v>3135</v>
      </c>
      <c r="O1003" s="81">
        <f t="shared" ca="1" si="260"/>
        <v>178135</v>
      </c>
      <c r="Q1003" s="78">
        <v>-700000</v>
      </c>
      <c r="R1003" s="78">
        <f t="shared" ca="1" si="261"/>
        <v>178135</v>
      </c>
      <c r="S1003" s="78">
        <f t="shared" ca="1" si="262"/>
        <v>178135</v>
      </c>
      <c r="T1003" s="78">
        <f t="shared" ca="1" si="262"/>
        <v>178135</v>
      </c>
      <c r="U1003" s="78">
        <f t="shared" ca="1" si="262"/>
        <v>178135</v>
      </c>
      <c r="V1003" s="91">
        <f t="shared" ca="1" si="263"/>
        <v>-158941.77413870534</v>
      </c>
      <c r="W1003" s="47">
        <f t="shared" ca="1" si="264"/>
        <v>0</v>
      </c>
    </row>
    <row r="1004" spans="1:23" x14ac:dyDescent="0.25">
      <c r="A1004" s="52">
        <v>983</v>
      </c>
      <c r="B1004" s="57">
        <f t="shared" ca="1" si="249"/>
        <v>2302</v>
      </c>
      <c r="C1004" s="78">
        <f t="shared" ca="1" si="250"/>
        <v>464</v>
      </c>
      <c r="D1004" s="79">
        <f t="shared" ca="1" si="251"/>
        <v>297</v>
      </c>
      <c r="E1004" s="81">
        <f t="shared" ca="1" si="252"/>
        <v>114524</v>
      </c>
      <c r="G1004" s="88">
        <f t="shared" ca="1" si="253"/>
        <v>1068128</v>
      </c>
      <c r="H1004" s="78">
        <f t="shared" ca="1" si="254"/>
        <v>683694</v>
      </c>
      <c r="I1004" s="78">
        <f t="shared" ca="1" si="255"/>
        <v>384434</v>
      </c>
      <c r="J1004" s="78">
        <f t="shared" ca="1" si="256"/>
        <v>114524</v>
      </c>
      <c r="K1004" s="78">
        <v>175000</v>
      </c>
      <c r="L1004" s="78">
        <f t="shared" ca="1" si="257"/>
        <v>94910</v>
      </c>
      <c r="M1004" s="78">
        <f t="shared" ca="1" si="258"/>
        <v>32269.4</v>
      </c>
      <c r="N1004" s="78">
        <f t="shared" ca="1" si="259"/>
        <v>62640.6</v>
      </c>
      <c r="O1004" s="81">
        <f t="shared" ca="1" si="260"/>
        <v>237640.6</v>
      </c>
      <c r="Q1004" s="78">
        <v>-700000</v>
      </c>
      <c r="R1004" s="78">
        <f t="shared" ca="1" si="261"/>
        <v>237640.6</v>
      </c>
      <c r="S1004" s="78">
        <f t="shared" ca="1" si="262"/>
        <v>237640.6</v>
      </c>
      <c r="T1004" s="78">
        <f t="shared" ca="1" si="262"/>
        <v>237640.6</v>
      </c>
      <c r="U1004" s="78">
        <f t="shared" ca="1" si="262"/>
        <v>237640.6</v>
      </c>
      <c r="V1004" s="91">
        <f t="shared" ca="1" si="263"/>
        <v>21797.521141906851</v>
      </c>
      <c r="W1004" s="47">
        <f t="shared" ca="1" si="264"/>
        <v>1</v>
      </c>
    </row>
    <row r="1005" spans="1:23" x14ac:dyDescent="0.25">
      <c r="A1005" s="52">
        <v>984</v>
      </c>
      <c r="B1005" s="57">
        <f t="shared" ca="1" si="249"/>
        <v>3064</v>
      </c>
      <c r="C1005" s="78">
        <f t="shared" ca="1" si="250"/>
        <v>469</v>
      </c>
      <c r="D1005" s="79">
        <f t="shared" ca="1" si="251"/>
        <v>281</v>
      </c>
      <c r="E1005" s="81">
        <f t="shared" ca="1" si="252"/>
        <v>90507</v>
      </c>
      <c r="G1005" s="88">
        <f t="shared" ca="1" si="253"/>
        <v>1437016</v>
      </c>
      <c r="H1005" s="78">
        <f t="shared" ca="1" si="254"/>
        <v>860984</v>
      </c>
      <c r="I1005" s="78">
        <f t="shared" ca="1" si="255"/>
        <v>576032</v>
      </c>
      <c r="J1005" s="78">
        <f t="shared" ca="1" si="256"/>
        <v>90507</v>
      </c>
      <c r="K1005" s="78">
        <v>175000</v>
      </c>
      <c r="L1005" s="78">
        <f t="shared" ca="1" si="257"/>
        <v>310525</v>
      </c>
      <c r="M1005" s="78">
        <f t="shared" ca="1" si="258"/>
        <v>105578.50000000001</v>
      </c>
      <c r="N1005" s="78">
        <f t="shared" ca="1" si="259"/>
        <v>204946.5</v>
      </c>
      <c r="O1005" s="81">
        <f t="shared" ca="1" si="260"/>
        <v>379946.5</v>
      </c>
      <c r="Q1005" s="78">
        <v>-700000</v>
      </c>
      <c r="R1005" s="78">
        <f t="shared" ca="1" si="261"/>
        <v>379946.5</v>
      </c>
      <c r="S1005" s="78">
        <f t="shared" ca="1" si="262"/>
        <v>379946.5</v>
      </c>
      <c r="T1005" s="78">
        <f t="shared" ca="1" si="262"/>
        <v>379946.5</v>
      </c>
      <c r="U1005" s="78">
        <f t="shared" ca="1" si="262"/>
        <v>379946.5</v>
      </c>
      <c r="V1005" s="91">
        <f t="shared" ca="1" si="263"/>
        <v>454030.25352798938</v>
      </c>
      <c r="W1005" s="47">
        <f t="shared" ca="1" si="264"/>
        <v>1</v>
      </c>
    </row>
    <row r="1006" spans="1:23" x14ac:dyDescent="0.25">
      <c r="A1006" s="52">
        <v>985</v>
      </c>
      <c r="B1006" s="57">
        <f t="shared" ca="1" si="249"/>
        <v>2886</v>
      </c>
      <c r="C1006" s="78">
        <f t="shared" ca="1" si="250"/>
        <v>412</v>
      </c>
      <c r="D1006" s="79">
        <f t="shared" ca="1" si="251"/>
        <v>281</v>
      </c>
      <c r="E1006" s="81">
        <f t="shared" ca="1" si="252"/>
        <v>117810</v>
      </c>
      <c r="G1006" s="88">
        <f t="shared" ca="1" si="253"/>
        <v>1189032</v>
      </c>
      <c r="H1006" s="78">
        <f t="shared" ca="1" si="254"/>
        <v>810966</v>
      </c>
      <c r="I1006" s="78">
        <f t="shared" ca="1" si="255"/>
        <v>378066</v>
      </c>
      <c r="J1006" s="78">
        <f t="shared" ca="1" si="256"/>
        <v>117810</v>
      </c>
      <c r="K1006" s="78">
        <v>175000</v>
      </c>
      <c r="L1006" s="78">
        <f t="shared" ca="1" si="257"/>
        <v>85256</v>
      </c>
      <c r="M1006" s="78">
        <f t="shared" ca="1" si="258"/>
        <v>28987.040000000001</v>
      </c>
      <c r="N1006" s="78">
        <f t="shared" ca="1" si="259"/>
        <v>56268.959999999999</v>
      </c>
      <c r="O1006" s="81">
        <f t="shared" ca="1" si="260"/>
        <v>231268.96</v>
      </c>
      <c r="Q1006" s="78">
        <v>-700000</v>
      </c>
      <c r="R1006" s="78">
        <f t="shared" ca="1" si="261"/>
        <v>231268.96</v>
      </c>
      <c r="S1006" s="78">
        <f t="shared" ca="1" si="262"/>
        <v>231268.96</v>
      </c>
      <c r="T1006" s="78">
        <f t="shared" ca="1" si="262"/>
        <v>231268.96</v>
      </c>
      <c r="U1006" s="78">
        <f t="shared" ca="1" si="262"/>
        <v>231268.96</v>
      </c>
      <c r="V1006" s="91">
        <f t="shared" ca="1" si="263"/>
        <v>2444.6245509681758</v>
      </c>
      <c r="W1006" s="47">
        <f t="shared" ca="1" si="264"/>
        <v>1</v>
      </c>
    </row>
    <row r="1007" spans="1:23" x14ac:dyDescent="0.25">
      <c r="A1007" s="52">
        <v>986</v>
      </c>
      <c r="B1007" s="57">
        <f t="shared" ca="1" si="249"/>
        <v>2318</v>
      </c>
      <c r="C1007" s="78">
        <f t="shared" ca="1" si="250"/>
        <v>450</v>
      </c>
      <c r="D1007" s="79">
        <f t="shared" ca="1" si="251"/>
        <v>297</v>
      </c>
      <c r="E1007" s="81">
        <f t="shared" ca="1" si="252"/>
        <v>90098</v>
      </c>
      <c r="G1007" s="88">
        <f t="shared" ca="1" si="253"/>
        <v>1043100</v>
      </c>
      <c r="H1007" s="78">
        <f t="shared" ca="1" si="254"/>
        <v>688446</v>
      </c>
      <c r="I1007" s="78">
        <f t="shared" ca="1" si="255"/>
        <v>354654</v>
      </c>
      <c r="J1007" s="78">
        <f t="shared" ca="1" si="256"/>
        <v>90098</v>
      </c>
      <c r="K1007" s="78">
        <v>175000</v>
      </c>
      <c r="L1007" s="78">
        <f t="shared" ca="1" si="257"/>
        <v>89556</v>
      </c>
      <c r="M1007" s="78">
        <f t="shared" ca="1" si="258"/>
        <v>30449.040000000001</v>
      </c>
      <c r="N1007" s="78">
        <f t="shared" ca="1" si="259"/>
        <v>59106.96</v>
      </c>
      <c r="O1007" s="81">
        <f t="shared" ca="1" si="260"/>
        <v>234106.96</v>
      </c>
      <c r="Q1007" s="78">
        <v>-700000</v>
      </c>
      <c r="R1007" s="78">
        <f t="shared" ca="1" si="261"/>
        <v>234106.96</v>
      </c>
      <c r="S1007" s="78">
        <f t="shared" ca="1" si="262"/>
        <v>234106.96</v>
      </c>
      <c r="T1007" s="78">
        <f t="shared" ca="1" si="262"/>
        <v>234106.96</v>
      </c>
      <c r="U1007" s="78">
        <f t="shared" ca="1" si="262"/>
        <v>234106.96</v>
      </c>
      <c r="V1007" s="91">
        <f t="shared" ca="1" si="263"/>
        <v>11064.621996693895</v>
      </c>
      <c r="W1007" s="47">
        <f t="shared" ca="1" si="264"/>
        <v>1</v>
      </c>
    </row>
    <row r="1008" spans="1:23" x14ac:dyDescent="0.25">
      <c r="A1008" s="52">
        <v>987</v>
      </c>
      <c r="B1008" s="57">
        <f t="shared" ca="1" si="249"/>
        <v>3001</v>
      </c>
      <c r="C1008" s="78">
        <f t="shared" ca="1" si="250"/>
        <v>438</v>
      </c>
      <c r="D1008" s="79">
        <f t="shared" ca="1" si="251"/>
        <v>280</v>
      </c>
      <c r="E1008" s="81">
        <f t="shared" ca="1" si="252"/>
        <v>107455</v>
      </c>
      <c r="G1008" s="88">
        <f t="shared" ca="1" si="253"/>
        <v>1314438</v>
      </c>
      <c r="H1008" s="78">
        <f t="shared" ca="1" si="254"/>
        <v>840280</v>
      </c>
      <c r="I1008" s="78">
        <f t="shared" ca="1" si="255"/>
        <v>474158</v>
      </c>
      <c r="J1008" s="78">
        <f t="shared" ca="1" si="256"/>
        <v>107455</v>
      </c>
      <c r="K1008" s="78">
        <v>175000</v>
      </c>
      <c r="L1008" s="78">
        <f t="shared" ca="1" si="257"/>
        <v>191703</v>
      </c>
      <c r="M1008" s="78">
        <f t="shared" ca="1" si="258"/>
        <v>65179.020000000004</v>
      </c>
      <c r="N1008" s="78">
        <f t="shared" ca="1" si="259"/>
        <v>126523.98</v>
      </c>
      <c r="O1008" s="81">
        <f t="shared" ca="1" si="260"/>
        <v>301523.98</v>
      </c>
      <c r="Q1008" s="78">
        <v>-700000</v>
      </c>
      <c r="R1008" s="78">
        <f t="shared" ca="1" si="261"/>
        <v>301523.98</v>
      </c>
      <c r="S1008" s="78">
        <f t="shared" ca="1" si="262"/>
        <v>301523.98</v>
      </c>
      <c r="T1008" s="78">
        <f t="shared" ca="1" si="262"/>
        <v>301523.98</v>
      </c>
      <c r="U1008" s="78">
        <f t="shared" ca="1" si="262"/>
        <v>301523.98</v>
      </c>
      <c r="V1008" s="91">
        <f t="shared" ca="1" si="263"/>
        <v>215833.66364519333</v>
      </c>
      <c r="W1008" s="47">
        <f t="shared" ca="1" si="264"/>
        <v>1</v>
      </c>
    </row>
    <row r="1009" spans="1:23" x14ac:dyDescent="0.25">
      <c r="A1009" s="52">
        <v>988</v>
      </c>
      <c r="B1009" s="57">
        <f t="shared" ca="1" si="249"/>
        <v>2765</v>
      </c>
      <c r="C1009" s="78">
        <f t="shared" ca="1" si="250"/>
        <v>448</v>
      </c>
      <c r="D1009" s="79">
        <f t="shared" ca="1" si="251"/>
        <v>280</v>
      </c>
      <c r="E1009" s="81">
        <f t="shared" ca="1" si="252"/>
        <v>92850</v>
      </c>
      <c r="G1009" s="88">
        <f t="shared" ca="1" si="253"/>
        <v>1238720</v>
      </c>
      <c r="H1009" s="78">
        <f t="shared" ca="1" si="254"/>
        <v>774200</v>
      </c>
      <c r="I1009" s="78">
        <f t="shared" ca="1" si="255"/>
        <v>464520</v>
      </c>
      <c r="J1009" s="78">
        <f t="shared" ca="1" si="256"/>
        <v>92850</v>
      </c>
      <c r="K1009" s="78">
        <v>175000</v>
      </c>
      <c r="L1009" s="78">
        <f t="shared" ca="1" si="257"/>
        <v>196670</v>
      </c>
      <c r="M1009" s="78">
        <f t="shared" ca="1" si="258"/>
        <v>66867.8</v>
      </c>
      <c r="N1009" s="78">
        <f t="shared" ca="1" si="259"/>
        <v>129802.2</v>
      </c>
      <c r="O1009" s="81">
        <f t="shared" ca="1" si="260"/>
        <v>304802.2</v>
      </c>
      <c r="Q1009" s="78">
        <v>-700000</v>
      </c>
      <c r="R1009" s="78">
        <f t="shared" ca="1" si="261"/>
        <v>304802.2</v>
      </c>
      <c r="S1009" s="78">
        <f t="shared" ca="1" si="262"/>
        <v>304802.2</v>
      </c>
      <c r="T1009" s="78">
        <f t="shared" ca="1" si="262"/>
        <v>304802.2</v>
      </c>
      <c r="U1009" s="78">
        <f t="shared" ca="1" si="262"/>
        <v>304802.2</v>
      </c>
      <c r="V1009" s="91">
        <f t="shared" ca="1" si="263"/>
        <v>225790.76302029088</v>
      </c>
      <c r="W1009" s="47">
        <f t="shared" ca="1" si="264"/>
        <v>1</v>
      </c>
    </row>
    <row r="1010" spans="1:23" x14ac:dyDescent="0.25">
      <c r="A1010" s="52">
        <v>989</v>
      </c>
      <c r="B1010" s="57">
        <f t="shared" ca="1" si="249"/>
        <v>2227</v>
      </c>
      <c r="C1010" s="78">
        <f t="shared" ca="1" si="250"/>
        <v>430</v>
      </c>
      <c r="D1010" s="79">
        <f t="shared" ca="1" si="251"/>
        <v>276</v>
      </c>
      <c r="E1010" s="81">
        <f t="shared" ca="1" si="252"/>
        <v>106794</v>
      </c>
      <c r="G1010" s="88">
        <f t="shared" ca="1" si="253"/>
        <v>957610</v>
      </c>
      <c r="H1010" s="78">
        <f t="shared" ca="1" si="254"/>
        <v>614652</v>
      </c>
      <c r="I1010" s="78">
        <f t="shared" ca="1" si="255"/>
        <v>342958</v>
      </c>
      <c r="J1010" s="78">
        <f t="shared" ca="1" si="256"/>
        <v>106794</v>
      </c>
      <c r="K1010" s="78">
        <v>175000</v>
      </c>
      <c r="L1010" s="78">
        <f t="shared" ca="1" si="257"/>
        <v>61164</v>
      </c>
      <c r="M1010" s="78">
        <f t="shared" ca="1" si="258"/>
        <v>20795.760000000002</v>
      </c>
      <c r="N1010" s="78">
        <f t="shared" ca="1" si="259"/>
        <v>40368.239999999998</v>
      </c>
      <c r="O1010" s="81">
        <f t="shared" ca="1" si="260"/>
        <v>215368.24</v>
      </c>
      <c r="Q1010" s="78">
        <v>-700000</v>
      </c>
      <c r="R1010" s="78">
        <f t="shared" ca="1" si="261"/>
        <v>215368.24</v>
      </c>
      <c r="S1010" s="78">
        <f t="shared" ca="1" si="262"/>
        <v>215368.24</v>
      </c>
      <c r="T1010" s="78">
        <f t="shared" ca="1" si="262"/>
        <v>215368.24</v>
      </c>
      <c r="U1010" s="78">
        <f t="shared" ca="1" si="262"/>
        <v>215368.24</v>
      </c>
      <c r="V1010" s="91">
        <f t="shared" ca="1" si="263"/>
        <v>-45851.416951921303</v>
      </c>
      <c r="W1010" s="47">
        <f t="shared" ca="1" si="264"/>
        <v>0</v>
      </c>
    </row>
    <row r="1011" spans="1:23" x14ac:dyDescent="0.25">
      <c r="A1011" s="52">
        <v>990</v>
      </c>
      <c r="B1011" s="57">
        <f t="shared" ca="1" si="249"/>
        <v>2273</v>
      </c>
      <c r="C1011" s="78">
        <f t="shared" ca="1" si="250"/>
        <v>454</v>
      </c>
      <c r="D1011" s="79">
        <f t="shared" ca="1" si="251"/>
        <v>286</v>
      </c>
      <c r="E1011" s="81">
        <f t="shared" ca="1" si="252"/>
        <v>116740</v>
      </c>
      <c r="G1011" s="88">
        <f t="shared" ca="1" si="253"/>
        <v>1031942</v>
      </c>
      <c r="H1011" s="78">
        <f t="shared" ca="1" si="254"/>
        <v>650078</v>
      </c>
      <c r="I1011" s="78">
        <f t="shared" ca="1" si="255"/>
        <v>381864</v>
      </c>
      <c r="J1011" s="78">
        <f t="shared" ca="1" si="256"/>
        <v>116740</v>
      </c>
      <c r="K1011" s="78">
        <v>175000</v>
      </c>
      <c r="L1011" s="78">
        <f t="shared" ca="1" si="257"/>
        <v>90124</v>
      </c>
      <c r="M1011" s="78">
        <f t="shared" ca="1" si="258"/>
        <v>30642.160000000003</v>
      </c>
      <c r="N1011" s="78">
        <f t="shared" ca="1" si="259"/>
        <v>59481.84</v>
      </c>
      <c r="O1011" s="81">
        <f t="shared" ca="1" si="260"/>
        <v>234481.84</v>
      </c>
      <c r="Q1011" s="78">
        <v>-700000</v>
      </c>
      <c r="R1011" s="78">
        <f t="shared" ca="1" si="261"/>
        <v>234481.84</v>
      </c>
      <c r="S1011" s="78">
        <f t="shared" ca="1" si="262"/>
        <v>234481.84</v>
      </c>
      <c r="T1011" s="78">
        <f t="shared" ca="1" si="262"/>
        <v>234481.84</v>
      </c>
      <c r="U1011" s="78">
        <f t="shared" ca="1" si="262"/>
        <v>234481.84</v>
      </c>
      <c r="V1011" s="91">
        <f t="shared" ca="1" si="263"/>
        <v>12203.263519757194</v>
      </c>
      <c r="W1011" s="47">
        <f t="shared" ca="1" si="264"/>
        <v>1</v>
      </c>
    </row>
    <row r="1012" spans="1:23" x14ac:dyDescent="0.25">
      <c r="A1012" s="52">
        <v>991</v>
      </c>
      <c r="B1012" s="57">
        <f t="shared" ca="1" si="249"/>
        <v>3111</v>
      </c>
      <c r="C1012" s="78">
        <f t="shared" ca="1" si="250"/>
        <v>421</v>
      </c>
      <c r="D1012" s="79">
        <f t="shared" ca="1" si="251"/>
        <v>292</v>
      </c>
      <c r="E1012" s="81">
        <f t="shared" ca="1" si="252"/>
        <v>101116</v>
      </c>
      <c r="G1012" s="88">
        <f t="shared" ca="1" si="253"/>
        <v>1309731</v>
      </c>
      <c r="H1012" s="78">
        <f t="shared" ca="1" si="254"/>
        <v>908412</v>
      </c>
      <c r="I1012" s="78">
        <f t="shared" ca="1" si="255"/>
        <v>401319</v>
      </c>
      <c r="J1012" s="78">
        <f t="shared" ca="1" si="256"/>
        <v>101116</v>
      </c>
      <c r="K1012" s="78">
        <v>175000</v>
      </c>
      <c r="L1012" s="78">
        <f t="shared" ca="1" si="257"/>
        <v>125203</v>
      </c>
      <c r="M1012" s="78">
        <f t="shared" ca="1" si="258"/>
        <v>42569.020000000004</v>
      </c>
      <c r="N1012" s="78">
        <f t="shared" ca="1" si="259"/>
        <v>82633.98</v>
      </c>
      <c r="O1012" s="81">
        <f t="shared" ca="1" si="260"/>
        <v>257633.97999999998</v>
      </c>
      <c r="Q1012" s="78">
        <v>-700000</v>
      </c>
      <c r="R1012" s="78">
        <f t="shared" ca="1" si="261"/>
        <v>257633.97999999998</v>
      </c>
      <c r="S1012" s="78">
        <f t="shared" ca="1" si="262"/>
        <v>257633.97999999998</v>
      </c>
      <c r="T1012" s="78">
        <f t="shared" ca="1" si="262"/>
        <v>257633.97999999998</v>
      </c>
      <c r="U1012" s="78">
        <f t="shared" ca="1" si="262"/>
        <v>257633.97999999998</v>
      </c>
      <c r="V1012" s="91">
        <f t="shared" ca="1" si="263"/>
        <v>82524.40082176018</v>
      </c>
      <c r="W1012" s="47">
        <f t="shared" ca="1" si="264"/>
        <v>1</v>
      </c>
    </row>
    <row r="1013" spans="1:23" x14ac:dyDescent="0.25">
      <c r="A1013" s="52">
        <v>992</v>
      </c>
      <c r="B1013" s="57">
        <f t="shared" ca="1" si="249"/>
        <v>2472</v>
      </c>
      <c r="C1013" s="78">
        <f t="shared" ca="1" si="250"/>
        <v>419</v>
      </c>
      <c r="D1013" s="79">
        <f t="shared" ca="1" si="251"/>
        <v>282</v>
      </c>
      <c r="E1013" s="81">
        <f t="shared" ca="1" si="252"/>
        <v>96473</v>
      </c>
      <c r="G1013" s="88">
        <f t="shared" ca="1" si="253"/>
        <v>1035768</v>
      </c>
      <c r="H1013" s="78">
        <f t="shared" ca="1" si="254"/>
        <v>697104</v>
      </c>
      <c r="I1013" s="78">
        <f t="shared" ca="1" si="255"/>
        <v>338664</v>
      </c>
      <c r="J1013" s="78">
        <f t="shared" ca="1" si="256"/>
        <v>96473</v>
      </c>
      <c r="K1013" s="78">
        <v>175000</v>
      </c>
      <c r="L1013" s="78">
        <f t="shared" ca="1" si="257"/>
        <v>67191</v>
      </c>
      <c r="M1013" s="78">
        <f t="shared" ca="1" si="258"/>
        <v>22844.940000000002</v>
      </c>
      <c r="N1013" s="78">
        <f t="shared" ca="1" si="259"/>
        <v>44346.06</v>
      </c>
      <c r="O1013" s="81">
        <f t="shared" ca="1" si="260"/>
        <v>219346.06</v>
      </c>
      <c r="Q1013" s="78">
        <v>-700000</v>
      </c>
      <c r="R1013" s="78">
        <f t="shared" ca="1" si="261"/>
        <v>219346.06</v>
      </c>
      <c r="S1013" s="78">
        <f t="shared" ca="1" si="262"/>
        <v>219346.06</v>
      </c>
      <c r="T1013" s="78">
        <f t="shared" ca="1" si="262"/>
        <v>219346.06</v>
      </c>
      <c r="U1013" s="78">
        <f t="shared" ca="1" si="262"/>
        <v>219346.06</v>
      </c>
      <c r="V1013" s="91">
        <f t="shared" ca="1" si="263"/>
        <v>-33769.387973923818</v>
      </c>
      <c r="W1013" s="47">
        <f t="shared" ca="1" si="264"/>
        <v>0</v>
      </c>
    </row>
    <row r="1014" spans="1:23" x14ac:dyDescent="0.25">
      <c r="A1014" s="52">
        <v>993</v>
      </c>
      <c r="B1014" s="57">
        <f t="shared" ca="1" si="249"/>
        <v>2387</v>
      </c>
      <c r="C1014" s="78">
        <f t="shared" ca="1" si="250"/>
        <v>437</v>
      </c>
      <c r="D1014" s="79">
        <f t="shared" ca="1" si="251"/>
        <v>283</v>
      </c>
      <c r="E1014" s="81">
        <f t="shared" ca="1" si="252"/>
        <v>113435</v>
      </c>
      <c r="G1014" s="88">
        <f t="shared" ca="1" si="253"/>
        <v>1043119</v>
      </c>
      <c r="H1014" s="78">
        <f t="shared" ca="1" si="254"/>
        <v>675521</v>
      </c>
      <c r="I1014" s="78">
        <f t="shared" ca="1" si="255"/>
        <v>367598</v>
      </c>
      <c r="J1014" s="78">
        <f t="shared" ca="1" si="256"/>
        <v>113435</v>
      </c>
      <c r="K1014" s="78">
        <v>175000</v>
      </c>
      <c r="L1014" s="78">
        <f t="shared" ca="1" si="257"/>
        <v>79163</v>
      </c>
      <c r="M1014" s="78">
        <f t="shared" ca="1" si="258"/>
        <v>26915.420000000002</v>
      </c>
      <c r="N1014" s="78">
        <f t="shared" ca="1" si="259"/>
        <v>52247.58</v>
      </c>
      <c r="O1014" s="81">
        <f t="shared" ca="1" si="260"/>
        <v>227247.58000000002</v>
      </c>
      <c r="Q1014" s="78">
        <v>-700000</v>
      </c>
      <c r="R1014" s="78">
        <f t="shared" ca="1" si="261"/>
        <v>227247.58000000002</v>
      </c>
      <c r="S1014" s="78">
        <f t="shared" ca="1" si="262"/>
        <v>227247.58000000002</v>
      </c>
      <c r="T1014" s="78">
        <f t="shared" ca="1" si="262"/>
        <v>227247.58000000002</v>
      </c>
      <c r="U1014" s="78">
        <f t="shared" ca="1" si="262"/>
        <v>227247.58000000002</v>
      </c>
      <c r="V1014" s="91">
        <f t="shared" ca="1" si="263"/>
        <v>-9769.7113645680947</v>
      </c>
      <c r="W1014" s="47">
        <f t="shared" ca="1" si="264"/>
        <v>0</v>
      </c>
    </row>
    <row r="1015" spans="1:23" x14ac:dyDescent="0.25">
      <c r="A1015" s="52">
        <v>994</v>
      </c>
      <c r="B1015" s="57">
        <f t="shared" ca="1" si="249"/>
        <v>2406</v>
      </c>
      <c r="C1015" s="78">
        <f t="shared" ca="1" si="250"/>
        <v>442</v>
      </c>
      <c r="D1015" s="79">
        <f t="shared" ca="1" si="251"/>
        <v>298</v>
      </c>
      <c r="E1015" s="81">
        <f t="shared" ca="1" si="252"/>
        <v>102696</v>
      </c>
      <c r="G1015" s="88">
        <f t="shared" ca="1" si="253"/>
        <v>1063452</v>
      </c>
      <c r="H1015" s="78">
        <f t="shared" ca="1" si="254"/>
        <v>716988</v>
      </c>
      <c r="I1015" s="78">
        <f t="shared" ca="1" si="255"/>
        <v>346464</v>
      </c>
      <c r="J1015" s="78">
        <f t="shared" ca="1" si="256"/>
        <v>102696</v>
      </c>
      <c r="K1015" s="78">
        <v>175000</v>
      </c>
      <c r="L1015" s="78">
        <f t="shared" ca="1" si="257"/>
        <v>68768</v>
      </c>
      <c r="M1015" s="78">
        <f t="shared" ca="1" si="258"/>
        <v>23381.120000000003</v>
      </c>
      <c r="N1015" s="78">
        <f t="shared" ca="1" si="259"/>
        <v>45386.879999999997</v>
      </c>
      <c r="O1015" s="81">
        <f t="shared" ca="1" si="260"/>
        <v>220386.88</v>
      </c>
      <c r="Q1015" s="78">
        <v>-700000</v>
      </c>
      <c r="R1015" s="78">
        <f t="shared" ca="1" si="261"/>
        <v>220386.88</v>
      </c>
      <c r="S1015" s="78">
        <f t="shared" ca="1" si="262"/>
        <v>220386.88</v>
      </c>
      <c r="T1015" s="78">
        <f t="shared" ca="1" si="262"/>
        <v>220386.88</v>
      </c>
      <c r="U1015" s="78">
        <f t="shared" ca="1" si="262"/>
        <v>220386.88</v>
      </c>
      <c r="V1015" s="91">
        <f t="shared" ca="1" si="263"/>
        <v>-30608.054026968079</v>
      </c>
      <c r="W1015" s="47">
        <f t="shared" ca="1" si="264"/>
        <v>0</v>
      </c>
    </row>
    <row r="1016" spans="1:23" x14ac:dyDescent="0.25">
      <c r="A1016" s="52">
        <v>995</v>
      </c>
      <c r="B1016" s="57">
        <f t="shared" ca="1" si="249"/>
        <v>2993</v>
      </c>
      <c r="C1016" s="78">
        <f t="shared" ca="1" si="250"/>
        <v>428</v>
      </c>
      <c r="D1016" s="79">
        <f t="shared" ca="1" si="251"/>
        <v>297</v>
      </c>
      <c r="E1016" s="81">
        <f t="shared" ca="1" si="252"/>
        <v>99683</v>
      </c>
      <c r="G1016" s="88">
        <f t="shared" ca="1" si="253"/>
        <v>1281004</v>
      </c>
      <c r="H1016" s="78">
        <f t="shared" ca="1" si="254"/>
        <v>888921</v>
      </c>
      <c r="I1016" s="78">
        <f t="shared" ca="1" si="255"/>
        <v>392083</v>
      </c>
      <c r="J1016" s="78">
        <f t="shared" ca="1" si="256"/>
        <v>99683</v>
      </c>
      <c r="K1016" s="78">
        <v>175000</v>
      </c>
      <c r="L1016" s="78">
        <f t="shared" ca="1" si="257"/>
        <v>117400</v>
      </c>
      <c r="M1016" s="78">
        <f t="shared" ca="1" si="258"/>
        <v>39916</v>
      </c>
      <c r="N1016" s="78">
        <f t="shared" ca="1" si="259"/>
        <v>77484</v>
      </c>
      <c r="O1016" s="81">
        <f t="shared" ca="1" si="260"/>
        <v>252484</v>
      </c>
      <c r="Q1016" s="78">
        <v>-700000</v>
      </c>
      <c r="R1016" s="78">
        <f t="shared" ca="1" si="261"/>
        <v>252484</v>
      </c>
      <c r="S1016" s="78">
        <f t="shared" ca="1" si="262"/>
        <v>252484</v>
      </c>
      <c r="T1016" s="78">
        <f t="shared" ca="1" si="262"/>
        <v>252484</v>
      </c>
      <c r="U1016" s="78">
        <f t="shared" ca="1" si="262"/>
        <v>252484</v>
      </c>
      <c r="V1016" s="91">
        <f t="shared" ca="1" si="263"/>
        <v>66882.112433621311</v>
      </c>
      <c r="W1016" s="47">
        <f t="shared" ca="1" si="264"/>
        <v>1</v>
      </c>
    </row>
    <row r="1017" spans="1:23" x14ac:dyDescent="0.25">
      <c r="A1017" s="52">
        <v>996</v>
      </c>
      <c r="B1017" s="57">
        <f t="shared" ca="1" si="249"/>
        <v>3102</v>
      </c>
      <c r="C1017" s="78">
        <f t="shared" ca="1" si="250"/>
        <v>418</v>
      </c>
      <c r="D1017" s="79">
        <f t="shared" ca="1" si="251"/>
        <v>281</v>
      </c>
      <c r="E1017" s="81">
        <f t="shared" ca="1" si="252"/>
        <v>91192</v>
      </c>
      <c r="G1017" s="88">
        <f t="shared" ca="1" si="253"/>
        <v>1296636</v>
      </c>
      <c r="H1017" s="78">
        <f t="shared" ca="1" si="254"/>
        <v>871662</v>
      </c>
      <c r="I1017" s="78">
        <f t="shared" ca="1" si="255"/>
        <v>424974</v>
      </c>
      <c r="J1017" s="78">
        <f t="shared" ca="1" si="256"/>
        <v>91192</v>
      </c>
      <c r="K1017" s="78">
        <v>175000</v>
      </c>
      <c r="L1017" s="78">
        <f t="shared" ca="1" si="257"/>
        <v>158782</v>
      </c>
      <c r="M1017" s="78">
        <f t="shared" ca="1" si="258"/>
        <v>53985.880000000005</v>
      </c>
      <c r="N1017" s="78">
        <f t="shared" ca="1" si="259"/>
        <v>104796.12</v>
      </c>
      <c r="O1017" s="81">
        <f t="shared" ca="1" si="260"/>
        <v>279796.12</v>
      </c>
      <c r="Q1017" s="78">
        <v>-700000</v>
      </c>
      <c r="R1017" s="78">
        <f t="shared" ca="1" si="261"/>
        <v>279796.12</v>
      </c>
      <c r="S1017" s="78">
        <f t="shared" ca="1" si="262"/>
        <v>279796.12</v>
      </c>
      <c r="T1017" s="78">
        <f t="shared" ca="1" si="262"/>
        <v>279796.12</v>
      </c>
      <c r="U1017" s="78">
        <f t="shared" ca="1" si="262"/>
        <v>279796.12</v>
      </c>
      <c r="V1017" s="91">
        <f t="shared" ca="1" si="263"/>
        <v>149838.56227060303</v>
      </c>
      <c r="W1017" s="47">
        <f t="shared" ca="1" si="264"/>
        <v>1</v>
      </c>
    </row>
    <row r="1018" spans="1:23" x14ac:dyDescent="0.25">
      <c r="A1018" s="52">
        <v>997</v>
      </c>
      <c r="B1018" s="57">
        <f t="shared" ca="1" si="249"/>
        <v>3056</v>
      </c>
      <c r="C1018" s="78">
        <f t="shared" ca="1" si="250"/>
        <v>435</v>
      </c>
      <c r="D1018" s="79">
        <f t="shared" ca="1" si="251"/>
        <v>293</v>
      </c>
      <c r="E1018" s="81">
        <f t="shared" ca="1" si="252"/>
        <v>108154</v>
      </c>
      <c r="G1018" s="88">
        <f t="shared" ca="1" si="253"/>
        <v>1329360</v>
      </c>
      <c r="H1018" s="78">
        <f t="shared" ca="1" si="254"/>
        <v>895408</v>
      </c>
      <c r="I1018" s="78">
        <f t="shared" ca="1" si="255"/>
        <v>433952</v>
      </c>
      <c r="J1018" s="78">
        <f t="shared" ca="1" si="256"/>
        <v>108154</v>
      </c>
      <c r="K1018" s="78">
        <v>175000</v>
      </c>
      <c r="L1018" s="78">
        <f t="shared" ca="1" si="257"/>
        <v>150798</v>
      </c>
      <c r="M1018" s="78">
        <f t="shared" ca="1" si="258"/>
        <v>51271.320000000007</v>
      </c>
      <c r="N1018" s="78">
        <f t="shared" ca="1" si="259"/>
        <v>99526.68</v>
      </c>
      <c r="O1018" s="81">
        <f t="shared" ca="1" si="260"/>
        <v>274526.68</v>
      </c>
      <c r="Q1018" s="78">
        <v>-700000</v>
      </c>
      <c r="R1018" s="78">
        <f t="shared" ca="1" si="261"/>
        <v>274526.68</v>
      </c>
      <c r="S1018" s="78">
        <f t="shared" ca="1" si="262"/>
        <v>274526.68</v>
      </c>
      <c r="T1018" s="78">
        <f t="shared" ca="1" si="262"/>
        <v>274526.68</v>
      </c>
      <c r="U1018" s="78">
        <f t="shared" ca="1" si="262"/>
        <v>274526.68</v>
      </c>
      <c r="V1018" s="91">
        <f t="shared" ca="1" si="263"/>
        <v>133833.43212951615</v>
      </c>
      <c r="W1018" s="47">
        <f t="shared" ca="1" si="264"/>
        <v>1</v>
      </c>
    </row>
    <row r="1019" spans="1:23" x14ac:dyDescent="0.25">
      <c r="A1019" s="52">
        <v>998</v>
      </c>
      <c r="B1019" s="57">
        <f t="shared" ca="1" si="249"/>
        <v>2695</v>
      </c>
      <c r="C1019" s="78">
        <f t="shared" ca="1" si="250"/>
        <v>464</v>
      </c>
      <c r="D1019" s="79">
        <f t="shared" ca="1" si="251"/>
        <v>280</v>
      </c>
      <c r="E1019" s="81">
        <f t="shared" ca="1" si="252"/>
        <v>116431</v>
      </c>
      <c r="G1019" s="88">
        <f t="shared" ca="1" si="253"/>
        <v>1250480</v>
      </c>
      <c r="H1019" s="78">
        <f t="shared" ca="1" si="254"/>
        <v>754600</v>
      </c>
      <c r="I1019" s="78">
        <f t="shared" ca="1" si="255"/>
        <v>495880</v>
      </c>
      <c r="J1019" s="78">
        <f t="shared" ca="1" si="256"/>
        <v>116431</v>
      </c>
      <c r="K1019" s="78">
        <v>175000</v>
      </c>
      <c r="L1019" s="78">
        <f t="shared" ca="1" si="257"/>
        <v>204449</v>
      </c>
      <c r="M1019" s="78">
        <f t="shared" ca="1" si="258"/>
        <v>69512.66</v>
      </c>
      <c r="N1019" s="78">
        <f t="shared" ca="1" si="259"/>
        <v>134936.34</v>
      </c>
      <c r="O1019" s="81">
        <f t="shared" ca="1" si="260"/>
        <v>309936.33999999997</v>
      </c>
      <c r="Q1019" s="78">
        <v>-700000</v>
      </c>
      <c r="R1019" s="78">
        <f t="shared" ca="1" si="261"/>
        <v>309936.33999999997</v>
      </c>
      <c r="S1019" s="78">
        <f t="shared" ca="1" si="262"/>
        <v>309936.33999999997</v>
      </c>
      <c r="T1019" s="78">
        <f t="shared" ca="1" si="262"/>
        <v>309936.33999999997</v>
      </c>
      <c r="U1019" s="78">
        <f t="shared" ca="1" si="262"/>
        <v>309936.33999999997</v>
      </c>
      <c r="V1019" s="91">
        <f t="shared" ca="1" si="263"/>
        <v>241384.93979477906</v>
      </c>
      <c r="W1019" s="47">
        <f t="shared" ca="1" si="264"/>
        <v>1</v>
      </c>
    </row>
    <row r="1020" spans="1:23" x14ac:dyDescent="0.25">
      <c r="A1020" s="52">
        <v>999</v>
      </c>
      <c r="B1020" s="57">
        <f t="shared" ca="1" si="249"/>
        <v>2861</v>
      </c>
      <c r="C1020" s="78">
        <f t="shared" ca="1" si="250"/>
        <v>449</v>
      </c>
      <c r="D1020" s="79">
        <f t="shared" ca="1" si="251"/>
        <v>270</v>
      </c>
      <c r="E1020" s="81">
        <f t="shared" ca="1" si="252"/>
        <v>104334</v>
      </c>
      <c r="G1020" s="88">
        <f t="shared" ca="1" si="253"/>
        <v>1284589</v>
      </c>
      <c r="H1020" s="78">
        <f t="shared" ca="1" si="254"/>
        <v>772470</v>
      </c>
      <c r="I1020" s="78">
        <f t="shared" ca="1" si="255"/>
        <v>512119</v>
      </c>
      <c r="J1020" s="78">
        <f t="shared" ca="1" si="256"/>
        <v>104334</v>
      </c>
      <c r="K1020" s="78">
        <v>175000</v>
      </c>
      <c r="L1020" s="78">
        <f t="shared" ca="1" si="257"/>
        <v>232785</v>
      </c>
      <c r="M1020" s="78">
        <f t="shared" ca="1" si="258"/>
        <v>79146.900000000009</v>
      </c>
      <c r="N1020" s="78">
        <f t="shared" ca="1" si="259"/>
        <v>153638.09999999998</v>
      </c>
      <c r="O1020" s="81">
        <f t="shared" ca="1" si="260"/>
        <v>328638.09999999998</v>
      </c>
      <c r="Q1020" s="78">
        <v>-700000</v>
      </c>
      <c r="R1020" s="78">
        <f t="shared" ca="1" si="261"/>
        <v>328638.09999999998</v>
      </c>
      <c r="S1020" s="78">
        <f t="shared" ca="1" si="262"/>
        <v>328638.09999999998</v>
      </c>
      <c r="T1020" s="78">
        <f t="shared" ca="1" si="262"/>
        <v>328638.09999999998</v>
      </c>
      <c r="U1020" s="78">
        <f t="shared" ca="1" si="262"/>
        <v>328638.09999999998</v>
      </c>
      <c r="V1020" s="91">
        <f t="shared" ca="1" si="263"/>
        <v>298188.71831154299</v>
      </c>
      <c r="W1020" s="47">
        <f t="shared" ca="1" si="264"/>
        <v>1</v>
      </c>
    </row>
    <row r="1021" spans="1:23" ht="16.5" thickBot="1" x14ac:dyDescent="0.3">
      <c r="A1021" s="54">
        <v>1000</v>
      </c>
      <c r="B1021" s="57">
        <f t="shared" ca="1" si="249"/>
        <v>2928</v>
      </c>
      <c r="C1021" s="78">
        <f t="shared" ca="1" si="250"/>
        <v>460</v>
      </c>
      <c r="D1021" s="79">
        <f t="shared" ca="1" si="251"/>
        <v>293</v>
      </c>
      <c r="E1021" s="81">
        <f t="shared" ca="1" si="252"/>
        <v>91818</v>
      </c>
      <c r="G1021" s="89">
        <f t="shared" ca="1" si="253"/>
        <v>1346880</v>
      </c>
      <c r="H1021" s="82">
        <f t="shared" ca="1" si="254"/>
        <v>857904</v>
      </c>
      <c r="I1021" s="82">
        <f t="shared" ca="1" si="255"/>
        <v>488976</v>
      </c>
      <c r="J1021" s="82">
        <f t="shared" ca="1" si="256"/>
        <v>91818</v>
      </c>
      <c r="K1021" s="82">
        <v>175000</v>
      </c>
      <c r="L1021" s="82">
        <f t="shared" ca="1" si="257"/>
        <v>222158</v>
      </c>
      <c r="M1021" s="82">
        <f t="shared" ca="1" si="258"/>
        <v>75533.72</v>
      </c>
      <c r="N1021" s="82">
        <f t="shared" ca="1" si="259"/>
        <v>146624.28</v>
      </c>
      <c r="O1021" s="83">
        <f t="shared" ca="1" si="260"/>
        <v>321624.28000000003</v>
      </c>
      <c r="Q1021" s="78">
        <v>-700000</v>
      </c>
      <c r="R1021" s="78">
        <f t="shared" ca="1" si="261"/>
        <v>321624.28000000003</v>
      </c>
      <c r="S1021" s="78">
        <f t="shared" ca="1" si="262"/>
        <v>321624.28000000003</v>
      </c>
      <c r="T1021" s="78">
        <f t="shared" ca="1" si="262"/>
        <v>321624.28000000003</v>
      </c>
      <c r="U1021" s="78">
        <f t="shared" ca="1" si="262"/>
        <v>321624.28000000003</v>
      </c>
      <c r="V1021" s="91">
        <f t="shared" ca="1" si="263"/>
        <v>276885.29671718786</v>
      </c>
      <c r="W1021" s="47">
        <f t="shared" ca="1" si="264"/>
        <v>1</v>
      </c>
    </row>
  </sheetData>
  <pageMargins left="0.511811024" right="0.511811024" top="0.78740157499999996" bottom="0.78740157499999996" header="0.31496062000000002" footer="0.3149606200000000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BA4A56-B51B-49A5-A003-44E7EAF173B5}">
  <dimension ref="A1"/>
  <sheetViews>
    <sheetView showGridLines="0" workbookViewId="0">
      <selection activeCell="S13" sqref="S13"/>
    </sheetView>
  </sheetViews>
  <sheetFormatPr defaultRowHeight="15" x14ac:dyDescent="0.25"/>
  <sheetData/>
  <pageMargins left="0.511811024" right="0.511811024" top="0.78740157499999996" bottom="0.78740157499999996" header="0.31496062000000002" footer="0.31496062000000002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02FE7C-6B83-4A5F-96DD-D2583A38123F}">
  <dimension ref="A1:D12"/>
  <sheetViews>
    <sheetView showGridLines="0" topLeftCell="A4" workbookViewId="0">
      <selection activeCell="B13" sqref="B13"/>
    </sheetView>
  </sheetViews>
  <sheetFormatPr defaultRowHeight="15" x14ac:dyDescent="0.25"/>
  <cols>
    <col min="1" max="1" width="24.42578125" customWidth="1"/>
    <col min="2" max="2" width="18.42578125" customWidth="1"/>
    <col min="3" max="3" width="11" customWidth="1"/>
    <col min="4" max="4" width="13.28515625" customWidth="1"/>
  </cols>
  <sheetData>
    <row r="1" spans="1:4" ht="15.75" x14ac:dyDescent="0.25">
      <c r="A1" s="31" t="s">
        <v>20</v>
      </c>
      <c r="B1" s="6" t="s">
        <v>25</v>
      </c>
      <c r="C1" s="6" t="s">
        <v>26</v>
      </c>
      <c r="D1" s="32" t="s">
        <v>27</v>
      </c>
    </row>
    <row r="2" spans="1:4" ht="15.75" x14ac:dyDescent="0.25">
      <c r="A2" s="33" t="s">
        <v>23</v>
      </c>
      <c r="B2" s="34">
        <v>10000</v>
      </c>
      <c r="C2" s="35">
        <v>500</v>
      </c>
      <c r="D2" s="15">
        <v>0.1</v>
      </c>
    </row>
    <row r="3" spans="1:4" ht="16.5" thickBot="1" x14ac:dyDescent="0.3">
      <c r="A3" s="36" t="s">
        <v>24</v>
      </c>
      <c r="B3" s="37">
        <v>30000</v>
      </c>
      <c r="C3" s="38">
        <v>500</v>
      </c>
      <c r="D3" s="39">
        <v>0.03</v>
      </c>
    </row>
    <row r="4" spans="1:4" ht="15.75" thickBot="1" x14ac:dyDescent="0.3"/>
    <row r="5" spans="1:4" ht="16.5" thickBot="1" x14ac:dyDescent="0.3">
      <c r="A5" s="5" t="s">
        <v>28</v>
      </c>
      <c r="B5" s="17">
        <f>C2/B2</f>
        <v>0.05</v>
      </c>
    </row>
    <row r="6" spans="1:4" ht="16.5" thickBot="1" x14ac:dyDescent="0.3">
      <c r="A6" s="11" t="s">
        <v>29</v>
      </c>
      <c r="B6" s="17">
        <f>C3/B3</f>
        <v>1.6666666666666666E-2</v>
      </c>
    </row>
    <row r="7" spans="1:4" ht="16.5" thickBot="1" x14ac:dyDescent="0.3">
      <c r="A7" s="2"/>
      <c r="B7" s="2"/>
    </row>
    <row r="8" spans="1:4" ht="15.75" x14ac:dyDescent="0.25">
      <c r="A8" s="5" t="s">
        <v>30</v>
      </c>
      <c r="B8" s="40">
        <f>B2*D2*1.645</f>
        <v>1645</v>
      </c>
    </row>
    <row r="9" spans="1:4" ht="16.5" thickBot="1" x14ac:dyDescent="0.3">
      <c r="A9" s="11" t="s">
        <v>31</v>
      </c>
      <c r="B9" s="41">
        <f>B3*D3*1.645</f>
        <v>1480.5</v>
      </c>
    </row>
    <row r="10" spans="1:4" ht="16.5" thickBot="1" x14ac:dyDescent="0.3">
      <c r="A10" s="2"/>
      <c r="B10" s="2"/>
    </row>
    <row r="11" spans="1:4" ht="15.75" x14ac:dyDescent="0.25">
      <c r="A11" s="5" t="s">
        <v>32</v>
      </c>
      <c r="B11" s="17">
        <f>C2/B8</f>
        <v>0.303951367781155</v>
      </c>
    </row>
    <row r="12" spans="1:4" ht="16.5" thickBot="1" x14ac:dyDescent="0.3">
      <c r="A12" s="11" t="s">
        <v>33</v>
      </c>
      <c r="B12" s="13">
        <f>C3/B9</f>
        <v>0.33772374197906113</v>
      </c>
    </row>
  </sheetData>
  <pageMargins left="0.511811024" right="0.511811024" top="0.78740157499999996" bottom="0.78740157499999996" header="0.31496062000000002" footer="0.31496062000000002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EB64D3-4B43-44A6-800D-20CAC6F0E694}">
  <dimension ref="A1"/>
  <sheetViews>
    <sheetView workbookViewId="0">
      <selection activeCell="T9" sqref="T9"/>
    </sheetView>
  </sheetViews>
  <sheetFormatPr defaultRowHeight="15" x14ac:dyDescent="0.25"/>
  <sheetData/>
  <pageMargins left="0.511811024" right="0.511811024" top="0.78740157499999996" bottom="0.78740157499999996" header="0.31496062000000002" footer="0.31496062000000002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8</vt:i4>
      </vt:variant>
    </vt:vector>
  </HeadingPairs>
  <TitlesOfParts>
    <vt:vector size="8" baseType="lpstr">
      <vt:lpstr>Nível de Confiança</vt:lpstr>
      <vt:lpstr>VaR_Correl(0.60)</vt:lpstr>
      <vt:lpstr>VaR Marginal</vt:lpstr>
      <vt:lpstr>Monte Carlo</vt:lpstr>
      <vt:lpstr>Monte Carlo 2</vt:lpstr>
      <vt:lpstr>CVaR</vt:lpstr>
      <vt:lpstr>RAROC</vt:lpstr>
      <vt:lpstr>Backtesting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Usuário do Windows</dc:creator>
  <cp:lastModifiedBy>Usuário do Windows</cp:lastModifiedBy>
  <dcterms:created xsi:type="dcterms:W3CDTF">2021-11-09T10:37:15Z</dcterms:created>
  <dcterms:modified xsi:type="dcterms:W3CDTF">2021-11-17T00:13:30Z</dcterms:modified>
</cp:coreProperties>
</file>