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2\Disciplina_RelatFinanceiros_Direito\"/>
    </mc:Choice>
  </mc:AlternateContent>
  <bookViews>
    <workbookView xWindow="0" yWindow="0" windowWidth="20490" windowHeight="6975" activeTab="3"/>
  </bookViews>
  <sheets>
    <sheet name="Planilha1" sheetId="1" r:id="rId1"/>
    <sheet name="av" sheetId="2" r:id="rId2"/>
    <sheet name="AH" sheetId="3" r:id="rId3"/>
    <sheet name="AV_A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4" l="1"/>
  <c r="H68" i="4" s="1"/>
  <c r="F68" i="4"/>
  <c r="D68" i="4"/>
  <c r="H67" i="4"/>
  <c r="F67" i="4"/>
  <c r="F66" i="4"/>
  <c r="E66" i="4"/>
  <c r="G63" i="4"/>
  <c r="H63" i="4" s="1"/>
  <c r="F63" i="4"/>
  <c r="D63" i="4"/>
  <c r="H62" i="4"/>
  <c r="F62" i="4"/>
  <c r="F61" i="4"/>
  <c r="E61" i="4"/>
  <c r="G57" i="4"/>
  <c r="H57" i="4" s="1"/>
  <c r="F57" i="4"/>
  <c r="D57" i="4"/>
  <c r="H55" i="4"/>
  <c r="F55" i="4"/>
  <c r="F54" i="4"/>
  <c r="E54" i="4"/>
  <c r="H53" i="4"/>
  <c r="F53" i="4"/>
  <c r="F52" i="4"/>
  <c r="G50" i="4"/>
  <c r="G59" i="4" s="1"/>
  <c r="F48" i="4"/>
  <c r="H47" i="4"/>
  <c r="F47" i="4"/>
  <c r="G46" i="4"/>
  <c r="H46" i="4" s="1"/>
  <c r="D46" i="4"/>
  <c r="E46" i="4" s="1"/>
  <c r="H44" i="4"/>
  <c r="F44" i="4"/>
  <c r="F43" i="4"/>
  <c r="G42" i="4"/>
  <c r="H43" i="4" s="1"/>
  <c r="F42" i="4"/>
  <c r="E42" i="4"/>
  <c r="D42" i="4"/>
  <c r="E68" i="4" s="1"/>
  <c r="G39" i="4"/>
  <c r="H21" i="4" s="1"/>
  <c r="N37" i="4"/>
  <c r="K37" i="4"/>
  <c r="M36" i="4"/>
  <c r="M35" i="4"/>
  <c r="M34" i="4"/>
  <c r="M33" i="4"/>
  <c r="M32" i="4"/>
  <c r="N27" i="4"/>
  <c r="K27" i="4"/>
  <c r="M27" i="4" s="1"/>
  <c r="G27" i="4"/>
  <c r="H27" i="4" s="1"/>
  <c r="M26" i="4"/>
  <c r="M25" i="4"/>
  <c r="F25" i="4"/>
  <c r="M24" i="4"/>
  <c r="F24" i="4"/>
  <c r="H23" i="4"/>
  <c r="F23" i="4"/>
  <c r="M22" i="4"/>
  <c r="M21" i="4"/>
  <c r="G21" i="4"/>
  <c r="F21" i="4"/>
  <c r="D21" i="4"/>
  <c r="D27" i="4" s="1"/>
  <c r="M20" i="4"/>
  <c r="F20" i="4"/>
  <c r="F19" i="4"/>
  <c r="F18" i="4"/>
  <c r="N17" i="4"/>
  <c r="N29" i="4" s="1"/>
  <c r="K17" i="4"/>
  <c r="K29" i="4" s="1"/>
  <c r="M16" i="4"/>
  <c r="M15" i="4"/>
  <c r="M14" i="4"/>
  <c r="H14" i="4"/>
  <c r="G14" i="4"/>
  <c r="D14" i="4"/>
  <c r="F14" i="4" s="1"/>
  <c r="M13" i="4"/>
  <c r="M12" i="4"/>
  <c r="F12" i="4"/>
  <c r="M11" i="4"/>
  <c r="F11" i="4"/>
  <c r="M10" i="4"/>
  <c r="F10" i="4"/>
  <c r="M9" i="4"/>
  <c r="F9" i="4"/>
  <c r="M8" i="4"/>
  <c r="F8" i="4"/>
  <c r="M7" i="4"/>
  <c r="F7" i="4"/>
  <c r="M6" i="4"/>
  <c r="F6" i="4"/>
  <c r="F70" i="3"/>
  <c r="F68" i="3"/>
  <c r="F67" i="3"/>
  <c r="F66" i="3"/>
  <c r="F65" i="3"/>
  <c r="F63" i="3"/>
  <c r="F62" i="3"/>
  <c r="F61" i="3"/>
  <c r="F59" i="3"/>
  <c r="F57" i="3"/>
  <c r="F55" i="3"/>
  <c r="F54" i="3"/>
  <c r="F53" i="3"/>
  <c r="F52" i="3"/>
  <c r="F50" i="3"/>
  <c r="F48" i="3"/>
  <c r="F47" i="3"/>
  <c r="F46" i="3"/>
  <c r="F44" i="3"/>
  <c r="F43" i="3"/>
  <c r="F42" i="3"/>
  <c r="M39" i="3"/>
  <c r="M37" i="3"/>
  <c r="M36" i="3"/>
  <c r="M35" i="3"/>
  <c r="M34" i="3"/>
  <c r="M33" i="3"/>
  <c r="M32" i="3"/>
  <c r="M29" i="3"/>
  <c r="M27" i="3"/>
  <c r="M26" i="3"/>
  <c r="M25" i="3"/>
  <c r="M24" i="3"/>
  <c r="M22" i="3"/>
  <c r="M21" i="3"/>
  <c r="M20" i="3"/>
  <c r="M17" i="3"/>
  <c r="M16" i="3"/>
  <c r="M15" i="3"/>
  <c r="M14" i="3"/>
  <c r="M13" i="3"/>
  <c r="M12" i="3"/>
  <c r="M11" i="3"/>
  <c r="M10" i="3"/>
  <c r="M9" i="3"/>
  <c r="M8" i="3"/>
  <c r="M7" i="3"/>
  <c r="M6" i="3"/>
  <c r="F39" i="3"/>
  <c r="F27" i="3"/>
  <c r="F25" i="3"/>
  <c r="F24" i="3"/>
  <c r="F23" i="3"/>
  <c r="F21" i="3"/>
  <c r="F20" i="3"/>
  <c r="F19" i="3"/>
  <c r="F18" i="3"/>
  <c r="F14" i="3"/>
  <c r="F12" i="3"/>
  <c r="F11" i="3"/>
  <c r="F10" i="3"/>
  <c r="F9" i="3"/>
  <c r="F8" i="3"/>
  <c r="F7" i="3"/>
  <c r="F6" i="3"/>
  <c r="G68" i="3"/>
  <c r="H68" i="3" s="1"/>
  <c r="D68" i="3"/>
  <c r="E68" i="3" s="1"/>
  <c r="E67" i="3"/>
  <c r="G63" i="3"/>
  <c r="H63" i="3" s="1"/>
  <c r="D63" i="3"/>
  <c r="E63" i="3" s="1"/>
  <c r="H62" i="3"/>
  <c r="E62" i="3"/>
  <c r="H61" i="3"/>
  <c r="E61" i="3"/>
  <c r="G57" i="3"/>
  <c r="H57" i="3" s="1"/>
  <c r="D57" i="3"/>
  <c r="E57" i="3" s="1"/>
  <c r="E55" i="3"/>
  <c r="H53" i="3"/>
  <c r="E53" i="3"/>
  <c r="H52" i="3"/>
  <c r="E52" i="3"/>
  <c r="H48" i="3"/>
  <c r="E48" i="3"/>
  <c r="H47" i="3"/>
  <c r="E47" i="3"/>
  <c r="G46" i="3"/>
  <c r="H46" i="3" s="1"/>
  <c r="D46" i="3"/>
  <c r="E46" i="3" s="1"/>
  <c r="H44" i="3"/>
  <c r="E44" i="3"/>
  <c r="H43" i="3"/>
  <c r="E43" i="3"/>
  <c r="G42" i="3"/>
  <c r="H67" i="3" s="1"/>
  <c r="D42" i="3"/>
  <c r="E42" i="3" s="1"/>
  <c r="N37" i="3"/>
  <c r="N39" i="3" s="1"/>
  <c r="K37" i="3"/>
  <c r="N27" i="3"/>
  <c r="O27" i="3" s="1"/>
  <c r="K27" i="3"/>
  <c r="D27" i="3"/>
  <c r="D39" i="3" s="1"/>
  <c r="G21" i="3"/>
  <c r="D21" i="3"/>
  <c r="E21" i="3" s="1"/>
  <c r="N17" i="3"/>
  <c r="N29" i="3" s="1"/>
  <c r="K17" i="3"/>
  <c r="G14" i="3"/>
  <c r="D14" i="3"/>
  <c r="E14" i="3" s="1"/>
  <c r="G68" i="2"/>
  <c r="G67" i="2"/>
  <c r="G66" i="2"/>
  <c r="G63" i="2"/>
  <c r="G62" i="2"/>
  <c r="G61" i="2"/>
  <c r="G55" i="2"/>
  <c r="G54" i="2"/>
  <c r="G53" i="2"/>
  <c r="G52" i="2"/>
  <c r="G50" i="2"/>
  <c r="G48" i="2"/>
  <c r="G47" i="2"/>
  <c r="G46" i="2"/>
  <c r="G44" i="2"/>
  <c r="G43" i="2"/>
  <c r="G42" i="2"/>
  <c r="E70" i="2"/>
  <c r="E68" i="2"/>
  <c r="E67" i="2"/>
  <c r="E66" i="2"/>
  <c r="E65" i="2"/>
  <c r="E63" i="2"/>
  <c r="E62" i="2"/>
  <c r="E61" i="2"/>
  <c r="E59" i="2"/>
  <c r="E57" i="2"/>
  <c r="E55" i="2"/>
  <c r="E54" i="2"/>
  <c r="E53" i="2"/>
  <c r="E52" i="2"/>
  <c r="E50" i="2"/>
  <c r="E48" i="2"/>
  <c r="E47" i="2"/>
  <c r="E46" i="2"/>
  <c r="E44" i="2"/>
  <c r="E43" i="2"/>
  <c r="E42" i="2"/>
  <c r="L39" i="2"/>
  <c r="L37" i="2"/>
  <c r="L36" i="2"/>
  <c r="L35" i="2"/>
  <c r="L34" i="2"/>
  <c r="L33" i="2"/>
  <c r="L32" i="2"/>
  <c r="L29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L11" i="2"/>
  <c r="L10" i="2"/>
  <c r="L9" i="2"/>
  <c r="L8" i="2"/>
  <c r="L7" i="2"/>
  <c r="L6" i="2"/>
  <c r="J39" i="2"/>
  <c r="J37" i="2"/>
  <c r="J36" i="2"/>
  <c r="J35" i="2"/>
  <c r="J34" i="2"/>
  <c r="J33" i="2"/>
  <c r="J32" i="2"/>
  <c r="J29" i="2"/>
  <c r="J27" i="2"/>
  <c r="J26" i="2"/>
  <c r="J25" i="2"/>
  <c r="J24" i="2"/>
  <c r="J23" i="2"/>
  <c r="J22" i="2"/>
  <c r="J21" i="2"/>
  <c r="J20" i="2"/>
  <c r="J17" i="2"/>
  <c r="J16" i="2"/>
  <c r="J15" i="2"/>
  <c r="J14" i="2"/>
  <c r="J13" i="2"/>
  <c r="J12" i="2"/>
  <c r="J11" i="2"/>
  <c r="J10" i="2"/>
  <c r="J9" i="2"/>
  <c r="J8" i="2"/>
  <c r="J7" i="2"/>
  <c r="J6" i="2"/>
  <c r="G39" i="2"/>
  <c r="G27" i="2"/>
  <c r="G25" i="2"/>
  <c r="G24" i="2"/>
  <c r="G23" i="2"/>
  <c r="G21" i="2"/>
  <c r="G20" i="2"/>
  <c r="G19" i="2"/>
  <c r="G18" i="2"/>
  <c r="G14" i="2"/>
  <c r="G12" i="2"/>
  <c r="G11" i="2"/>
  <c r="G10" i="2"/>
  <c r="G9" i="2"/>
  <c r="G8" i="2"/>
  <c r="G7" i="2"/>
  <c r="G6" i="2"/>
  <c r="E39" i="2"/>
  <c r="E27" i="2"/>
  <c r="E25" i="2"/>
  <c r="E24" i="2"/>
  <c r="E23" i="2"/>
  <c r="E21" i="2"/>
  <c r="E20" i="2"/>
  <c r="E19" i="2"/>
  <c r="E18" i="2"/>
  <c r="E14" i="2"/>
  <c r="E12" i="2"/>
  <c r="E11" i="2"/>
  <c r="E10" i="2"/>
  <c r="E9" i="2"/>
  <c r="E8" i="2"/>
  <c r="E7" i="2"/>
  <c r="E6" i="2"/>
  <c r="F68" i="2"/>
  <c r="D68" i="2"/>
  <c r="F63" i="2"/>
  <c r="D63" i="2"/>
  <c r="F57" i="2"/>
  <c r="G57" i="2" s="1"/>
  <c r="D57" i="2"/>
  <c r="F46" i="2"/>
  <c r="D46" i="2"/>
  <c r="D50" i="2" s="1"/>
  <c r="D59" i="2" s="1"/>
  <c r="F42" i="2"/>
  <c r="F50" i="2" s="1"/>
  <c r="D42" i="2"/>
  <c r="K37" i="2"/>
  <c r="K39" i="2" s="1"/>
  <c r="I37" i="2"/>
  <c r="K27" i="2"/>
  <c r="I27" i="2"/>
  <c r="F21" i="2"/>
  <c r="F27" i="2" s="1"/>
  <c r="F39" i="2" s="1"/>
  <c r="D21" i="2"/>
  <c r="D27" i="2" s="1"/>
  <c r="D39" i="2" s="1"/>
  <c r="K17" i="2"/>
  <c r="K29" i="2" s="1"/>
  <c r="I17" i="2"/>
  <c r="I29" i="2" s="1"/>
  <c r="F14" i="2"/>
  <c r="D14" i="2"/>
  <c r="E65" i="1"/>
  <c r="E63" i="1"/>
  <c r="D65" i="1"/>
  <c r="D63" i="1"/>
  <c r="E70" i="1"/>
  <c r="D70" i="1"/>
  <c r="E68" i="1"/>
  <c r="D68" i="1"/>
  <c r="E59" i="1"/>
  <c r="D59" i="1"/>
  <c r="E57" i="1"/>
  <c r="D57" i="1"/>
  <c r="E50" i="1"/>
  <c r="D50" i="1"/>
  <c r="D42" i="1"/>
  <c r="E46" i="1"/>
  <c r="D46" i="1"/>
  <c r="E42" i="1"/>
  <c r="G39" i="1"/>
  <c r="H37" i="1"/>
  <c r="G37" i="1"/>
  <c r="G29" i="1"/>
  <c r="H27" i="1"/>
  <c r="H29" i="1" s="1"/>
  <c r="H39" i="1" s="1"/>
  <c r="G27" i="1"/>
  <c r="H17" i="1"/>
  <c r="G17" i="1"/>
  <c r="E39" i="1"/>
  <c r="D39" i="1"/>
  <c r="E27" i="1"/>
  <c r="D27" i="1"/>
  <c r="E21" i="1"/>
  <c r="D21" i="1"/>
  <c r="E14" i="1"/>
  <c r="D14" i="1"/>
  <c r="K39" i="4" l="1"/>
  <c r="D39" i="4"/>
  <c r="F27" i="4"/>
  <c r="E27" i="4"/>
  <c r="M29" i="4"/>
  <c r="L29" i="4"/>
  <c r="O27" i="4"/>
  <c r="N39" i="4"/>
  <c r="H59" i="4"/>
  <c r="G70" i="4"/>
  <c r="H70" i="4" s="1"/>
  <c r="G65" i="4"/>
  <c r="H65" i="4" s="1"/>
  <c r="H6" i="4"/>
  <c r="H10" i="4"/>
  <c r="H18" i="4"/>
  <c r="L37" i="4"/>
  <c r="H39" i="4"/>
  <c r="H50" i="4"/>
  <c r="M37" i="4"/>
  <c r="E48" i="4"/>
  <c r="E52" i="4"/>
  <c r="H54" i="4"/>
  <c r="H61" i="4"/>
  <c r="H66" i="4"/>
  <c r="H9" i="4"/>
  <c r="L17" i="4"/>
  <c r="H25" i="4"/>
  <c r="H42" i="4"/>
  <c r="E55" i="4"/>
  <c r="E62" i="4"/>
  <c r="E67" i="4"/>
  <c r="M17" i="4"/>
  <c r="H19" i="4"/>
  <c r="E43" i="4"/>
  <c r="F46" i="4"/>
  <c r="H48" i="4"/>
  <c r="H52" i="4"/>
  <c r="D50" i="4"/>
  <c r="E53" i="4"/>
  <c r="H8" i="4"/>
  <c r="H12" i="4"/>
  <c r="H24" i="4"/>
  <c r="H7" i="4"/>
  <c r="H11" i="4"/>
  <c r="H20" i="4"/>
  <c r="E44" i="4"/>
  <c r="E47" i="4"/>
  <c r="E57" i="4"/>
  <c r="E63" i="4"/>
  <c r="O36" i="3"/>
  <c r="O32" i="3"/>
  <c r="O25" i="3"/>
  <c r="O23" i="3"/>
  <c r="O16" i="3"/>
  <c r="O11" i="3"/>
  <c r="O9" i="3"/>
  <c r="O7" i="3"/>
  <c r="O8" i="3"/>
  <c r="O35" i="3"/>
  <c r="O15" i="3"/>
  <c r="O13" i="3"/>
  <c r="O39" i="3"/>
  <c r="O34" i="3"/>
  <c r="O24" i="3"/>
  <c r="O22" i="3"/>
  <c r="O20" i="3"/>
  <c r="O14" i="3"/>
  <c r="O12" i="3"/>
  <c r="O10" i="3"/>
  <c r="O6" i="3"/>
  <c r="O33" i="3"/>
  <c r="O26" i="3"/>
  <c r="O21" i="3"/>
  <c r="O29" i="3"/>
  <c r="E19" i="3"/>
  <c r="E6" i="3"/>
  <c r="E24" i="3"/>
  <c r="E10" i="3"/>
  <c r="E39" i="3"/>
  <c r="E25" i="3"/>
  <c r="E23" i="3"/>
  <c r="E18" i="3"/>
  <c r="E11" i="3"/>
  <c r="E9" i="3"/>
  <c r="E7" i="3"/>
  <c r="E20" i="3"/>
  <c r="E12" i="3"/>
  <c r="E8" i="3"/>
  <c r="K29" i="3"/>
  <c r="K39" i="3"/>
  <c r="L17" i="3" s="1"/>
  <c r="O17" i="3"/>
  <c r="E27" i="3"/>
  <c r="O37" i="3"/>
  <c r="G27" i="3"/>
  <c r="D50" i="3"/>
  <c r="E54" i="3"/>
  <c r="E66" i="3"/>
  <c r="H54" i="3"/>
  <c r="H66" i="3"/>
  <c r="G50" i="3"/>
  <c r="H42" i="3"/>
  <c r="H55" i="3"/>
  <c r="F59" i="2"/>
  <c r="G59" i="2" s="1"/>
  <c r="D70" i="2"/>
  <c r="D65" i="2"/>
  <c r="F70" i="2"/>
  <c r="G70" i="2" s="1"/>
  <c r="F65" i="2"/>
  <c r="G65" i="2" s="1"/>
  <c r="I39" i="2"/>
  <c r="O36" i="4" l="1"/>
  <c r="O39" i="4"/>
  <c r="O33" i="4"/>
  <c r="O25" i="4"/>
  <c r="O15" i="4"/>
  <c r="O9" i="4"/>
  <c r="O22" i="4"/>
  <c r="O37" i="4"/>
  <c r="O35" i="4"/>
  <c r="O10" i="4"/>
  <c r="O6" i="4"/>
  <c r="O12" i="4"/>
  <c r="O32" i="4"/>
  <c r="O14" i="4"/>
  <c r="O13" i="4"/>
  <c r="O8" i="4"/>
  <c r="O23" i="4"/>
  <c r="O21" i="4"/>
  <c r="O20" i="4"/>
  <c r="O11" i="4"/>
  <c r="O7" i="4"/>
  <c r="O34" i="4"/>
  <c r="O26" i="4"/>
  <c r="O16" i="4"/>
  <c r="O24" i="4"/>
  <c r="O17" i="4"/>
  <c r="F50" i="4"/>
  <c r="E50" i="4"/>
  <c r="D59" i="4"/>
  <c r="F39" i="4"/>
  <c r="E18" i="4"/>
  <c r="E10" i="4"/>
  <c r="E6" i="4"/>
  <c r="E39" i="4"/>
  <c r="E23" i="4"/>
  <c r="E20" i="4"/>
  <c r="E14" i="4"/>
  <c r="E11" i="4"/>
  <c r="E7" i="4"/>
  <c r="E21" i="4"/>
  <c r="E24" i="4"/>
  <c r="E12" i="4"/>
  <c r="E8" i="4"/>
  <c r="E25" i="4"/>
  <c r="E19" i="4"/>
  <c r="E9" i="4"/>
  <c r="O29" i="4"/>
  <c r="L34" i="4"/>
  <c r="L26" i="4"/>
  <c r="L16" i="4"/>
  <c r="L24" i="4"/>
  <c r="L12" i="4"/>
  <c r="L8" i="4"/>
  <c r="L36" i="4"/>
  <c r="L20" i="4"/>
  <c r="L27" i="4"/>
  <c r="M39" i="4"/>
  <c r="L33" i="4"/>
  <c r="L25" i="4"/>
  <c r="L15" i="4"/>
  <c r="L9" i="4"/>
  <c r="L21" i="4"/>
  <c r="L39" i="4"/>
  <c r="L22" i="4"/>
  <c r="L32" i="4"/>
  <c r="L14" i="4"/>
  <c r="L35" i="4"/>
  <c r="L10" i="4"/>
  <c r="L6" i="4"/>
  <c r="L23" i="4"/>
  <c r="L13" i="4"/>
  <c r="L11" i="4"/>
  <c r="L7" i="4"/>
  <c r="H50" i="3"/>
  <c r="G59" i="3"/>
  <c r="L29" i="3"/>
  <c r="L27" i="3"/>
  <c r="E50" i="3"/>
  <c r="D59" i="3"/>
  <c r="L36" i="3"/>
  <c r="L32" i="3"/>
  <c r="L25" i="3"/>
  <c r="L23" i="3"/>
  <c r="L16" i="3"/>
  <c r="L11" i="3"/>
  <c r="L9" i="3"/>
  <c r="L7" i="3"/>
  <c r="L34" i="3"/>
  <c r="L22" i="3"/>
  <c r="L14" i="3"/>
  <c r="L10" i="3"/>
  <c r="L6" i="3"/>
  <c r="L33" i="3"/>
  <c r="L21" i="3"/>
  <c r="L35" i="3"/>
  <c r="L15" i="3"/>
  <c r="L13" i="3"/>
  <c r="L24" i="3"/>
  <c r="L39" i="3"/>
  <c r="L26" i="3"/>
  <c r="L20" i="3"/>
  <c r="L12" i="3"/>
  <c r="L8" i="3"/>
  <c r="G39" i="3"/>
  <c r="H27" i="3"/>
  <c r="L37" i="3"/>
  <c r="F59" i="4" l="1"/>
  <c r="E59" i="4"/>
  <c r="D70" i="4"/>
  <c r="D65" i="4"/>
  <c r="H59" i="3"/>
  <c r="G70" i="3"/>
  <c r="H70" i="3" s="1"/>
  <c r="G65" i="3"/>
  <c r="H65" i="3" s="1"/>
  <c r="H39" i="3"/>
  <c r="H19" i="3"/>
  <c r="H24" i="3"/>
  <c r="H20" i="3"/>
  <c r="H12" i="3"/>
  <c r="H6" i="3"/>
  <c r="H25" i="3"/>
  <c r="H23" i="3"/>
  <c r="H18" i="3"/>
  <c r="H11" i="3"/>
  <c r="H9" i="3"/>
  <c r="H7" i="3"/>
  <c r="H8" i="3"/>
  <c r="H10" i="3"/>
  <c r="H14" i="3"/>
  <c r="H21" i="3"/>
  <c r="D65" i="3"/>
  <c r="E65" i="3" s="1"/>
  <c r="E59" i="3"/>
  <c r="D70" i="3"/>
  <c r="E70" i="3" s="1"/>
  <c r="F70" i="4" l="1"/>
  <c r="E70" i="4"/>
  <c r="F65" i="4"/>
  <c r="E65" i="4"/>
</calcChain>
</file>

<file path=xl/sharedStrings.xml><?xml version="1.0" encoding="utf-8"?>
<sst xmlns="http://schemas.openxmlformats.org/spreadsheetml/2006/main" count="368" uniqueCount="72">
  <si>
    <t>ATIVO</t>
  </si>
  <si>
    <t>31.12.21</t>
  </si>
  <si>
    <t>31.12.20</t>
  </si>
  <si>
    <t>PASSIVO</t>
  </si>
  <si>
    <t>CIRCULANTE</t>
  </si>
  <si>
    <t>Caixa e Equivalentes de caixa</t>
  </si>
  <si>
    <t>Aplicações financeiras</t>
  </si>
  <si>
    <t>Contas a receber</t>
  </si>
  <si>
    <t>Estoques</t>
  </si>
  <si>
    <t>Tributos a recuperar</t>
  </si>
  <si>
    <t>Instrumentos financeiros derivativos</t>
  </si>
  <si>
    <t>Outros ativos</t>
  </si>
  <si>
    <t>Créditos com partes relacionadas</t>
  </si>
  <si>
    <t>Total do Ativo Circulante</t>
  </si>
  <si>
    <t>NÃO CIRCULANTE</t>
  </si>
  <si>
    <t>Realizável longo prazo</t>
  </si>
  <si>
    <t>IR e CS diferidos</t>
  </si>
  <si>
    <t>Outros Ativos</t>
  </si>
  <si>
    <t>Total do Realizável a logno prazo</t>
  </si>
  <si>
    <t>Imobilizado</t>
  </si>
  <si>
    <t>Direito de Uso</t>
  </si>
  <si>
    <t>Intangível</t>
  </si>
  <si>
    <t>Total do ativo não circulante</t>
  </si>
  <si>
    <t>Total do Ativo</t>
  </si>
  <si>
    <t>Empréstimos, financiamentos e debêntures</t>
  </si>
  <si>
    <t>Financiamentos - operações serviços financeiros</t>
  </si>
  <si>
    <t>Arrendamentos a pagar</t>
  </si>
  <si>
    <t>Fornecedores</t>
  </si>
  <si>
    <t>Obrigações com administradoras de cartões</t>
  </si>
  <si>
    <t>Obrigações fiscais</t>
  </si>
  <si>
    <t>Obrigações sociais e trabalhistas</t>
  </si>
  <si>
    <t>Obrigações estatutárias</t>
  </si>
  <si>
    <t>Provisões para riscos</t>
  </si>
  <si>
    <t>Outras obrigações</t>
  </si>
  <si>
    <t>Total do passivo circulante</t>
  </si>
  <si>
    <t>IR e CS Diferidos</t>
  </si>
  <si>
    <t>Total do passivo não circulante</t>
  </si>
  <si>
    <t>Total do Passivo</t>
  </si>
  <si>
    <t>Patrimônio Líquido</t>
  </si>
  <si>
    <t>Capital social</t>
  </si>
  <si>
    <t>Ações em tesouraria</t>
  </si>
  <si>
    <t>Reservas de capital</t>
  </si>
  <si>
    <t>Reservas de lucros</t>
  </si>
  <si>
    <t>Outros resultados abrangentes</t>
  </si>
  <si>
    <t>Total do patrimônio líquido</t>
  </si>
  <si>
    <t>Total do passivo mais patrimônio líquido</t>
  </si>
  <si>
    <t>Demonstração de Resultado do Exercício</t>
  </si>
  <si>
    <t>Receita operacional líquido</t>
  </si>
  <si>
    <t>Vendas de mercadorias</t>
  </si>
  <si>
    <t>Receitas de serviços</t>
  </si>
  <si>
    <t>Custos das vendas e serviços</t>
  </si>
  <si>
    <t>Serviços</t>
  </si>
  <si>
    <t>Lucro bruto</t>
  </si>
  <si>
    <t>Vendas</t>
  </si>
  <si>
    <t>Administrativas e gerais</t>
  </si>
  <si>
    <t>Reversões (perdas) em créditos, líquidas</t>
  </si>
  <si>
    <t>Outros resultados operacionais</t>
  </si>
  <si>
    <t>Resultado de equivalência patrimonial</t>
  </si>
  <si>
    <t>Despesas operacionais,  líquidas</t>
  </si>
  <si>
    <t>Lucro antes do IR e CS</t>
  </si>
  <si>
    <t>Corrente</t>
  </si>
  <si>
    <t>Diferido</t>
  </si>
  <si>
    <t>IR e CS, líquidos</t>
  </si>
  <si>
    <t>Lucro líquido do exercício</t>
  </si>
  <si>
    <t>Lucro operacional antes do resultado financeiro</t>
  </si>
  <si>
    <t>Receitas financeiras</t>
  </si>
  <si>
    <t>Despesas financeiras</t>
  </si>
  <si>
    <t>Resultado financeiro líquido</t>
  </si>
  <si>
    <t>BALANÇO PATRIMONIAL CONSOLIDADO,  2021-2020</t>
  </si>
  <si>
    <t>RENNER</t>
  </si>
  <si>
    <t>AV</t>
  </si>
  <si>
    <t>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</si>
</sst>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7" formatCode="_-* #,##0_-;\-* #,##0_-;_-* &quot;-&quot;??_-;_-@_-"/>
    <numFmt numFmtId="168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7" fontId="0" fillId="0" borderId="0" xfId="1" applyNumberFormat="1" applyFont="1"/>
    <xf numFmtId="0" fontId="2" fillId="0" borderId="0" xfId="0" applyFont="1"/>
    <xf numFmtId="167" fontId="2" fillId="0" borderId="0" xfId="0" applyNumberFormat="1" applyFont="1"/>
    <xf numFmtId="16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167" fontId="2" fillId="0" borderId="1" xfId="0" applyNumberFormat="1" applyFont="1" applyBorder="1"/>
    <xf numFmtId="168" fontId="2" fillId="0" borderId="1" xfId="2" applyNumberFormat="1" applyFont="1" applyBorder="1"/>
    <xf numFmtId="0" fontId="0" fillId="0" borderId="1" xfId="0" applyFont="1" applyBorder="1"/>
    <xf numFmtId="167" fontId="0" fillId="0" borderId="1" xfId="1" applyNumberFormat="1" applyFont="1" applyBorder="1"/>
    <xf numFmtId="167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8" fontId="0" fillId="0" borderId="1" xfId="2" applyNumberFormat="1" applyFont="1" applyBorder="1"/>
    <xf numFmtId="168" fontId="1" fillId="0" borderId="1" xfId="2" applyNumberFormat="1" applyFont="1" applyBorder="1"/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70"/>
  <sheetViews>
    <sheetView workbookViewId="0">
      <selection activeCell="C1" sqref="C1:H1048576"/>
    </sheetView>
  </sheetViews>
  <sheetFormatPr defaultRowHeight="15" x14ac:dyDescent="0.25"/>
  <cols>
    <col min="3" max="3" width="45.42578125" customWidth="1"/>
    <col min="4" max="4" width="13.140625" customWidth="1"/>
    <col min="5" max="5" width="13.28515625" bestFit="1" customWidth="1"/>
    <col min="6" max="6" width="45.42578125" customWidth="1"/>
    <col min="7" max="8" width="13.28515625" bestFit="1" customWidth="1"/>
  </cols>
  <sheetData>
    <row r="3" spans="3:8" ht="26.25" x14ac:dyDescent="0.4">
      <c r="C3" s="6" t="s">
        <v>68</v>
      </c>
      <c r="D3" s="6"/>
      <c r="E3" s="6"/>
      <c r="F3" s="6"/>
      <c r="G3" s="6"/>
      <c r="H3" s="8" t="s">
        <v>69</v>
      </c>
    </row>
    <row r="4" spans="3:8" x14ac:dyDescent="0.25">
      <c r="C4" s="2" t="s">
        <v>0</v>
      </c>
      <c r="D4" s="5" t="s">
        <v>1</v>
      </c>
      <c r="E4" s="5" t="s">
        <v>2</v>
      </c>
      <c r="F4" s="2" t="s">
        <v>3</v>
      </c>
      <c r="G4" s="5" t="s">
        <v>1</v>
      </c>
      <c r="H4" s="5" t="s">
        <v>2</v>
      </c>
    </row>
    <row r="5" spans="3:8" x14ac:dyDescent="0.25">
      <c r="C5" s="2" t="s">
        <v>4</v>
      </c>
      <c r="D5" s="2"/>
      <c r="E5" s="2"/>
      <c r="F5" s="2" t="s">
        <v>4</v>
      </c>
      <c r="G5" s="2"/>
      <c r="H5" s="2"/>
    </row>
    <row r="6" spans="3:8" x14ac:dyDescent="0.25">
      <c r="C6" t="s">
        <v>5</v>
      </c>
      <c r="D6" s="1">
        <v>5489417</v>
      </c>
      <c r="E6" s="1">
        <v>2066781</v>
      </c>
      <c r="F6" t="s">
        <v>24</v>
      </c>
      <c r="G6" s="1">
        <v>1610452</v>
      </c>
      <c r="H6" s="1">
        <v>1077081</v>
      </c>
    </row>
    <row r="7" spans="3:8" x14ac:dyDescent="0.25">
      <c r="C7" t="s">
        <v>6</v>
      </c>
      <c r="D7" s="1">
        <v>458085</v>
      </c>
      <c r="E7" s="1">
        <v>605572</v>
      </c>
      <c r="F7" t="s">
        <v>25</v>
      </c>
      <c r="G7" s="1">
        <v>475522</v>
      </c>
      <c r="H7" s="1">
        <v>341390</v>
      </c>
    </row>
    <row r="8" spans="3:8" x14ac:dyDescent="0.25">
      <c r="C8" t="s">
        <v>7</v>
      </c>
      <c r="D8" s="1">
        <v>5412881</v>
      </c>
      <c r="E8" s="1">
        <v>3811668</v>
      </c>
      <c r="F8" t="s">
        <v>26</v>
      </c>
      <c r="G8" s="1">
        <v>666100</v>
      </c>
      <c r="H8" s="1">
        <v>496583</v>
      </c>
    </row>
    <row r="9" spans="3:8" x14ac:dyDescent="0.25">
      <c r="C9" t="s">
        <v>8</v>
      </c>
      <c r="D9" s="1">
        <v>1609560</v>
      </c>
      <c r="E9" s="1">
        <v>1381662</v>
      </c>
      <c r="F9" t="s">
        <v>27</v>
      </c>
      <c r="G9" s="1">
        <v>1762233</v>
      </c>
      <c r="H9" s="1">
        <v>1404852</v>
      </c>
    </row>
    <row r="10" spans="3:8" x14ac:dyDescent="0.25">
      <c r="C10" t="s">
        <v>9</v>
      </c>
      <c r="D10" s="1">
        <v>849389</v>
      </c>
      <c r="E10" s="1">
        <v>961997</v>
      </c>
      <c r="F10" t="s">
        <v>28</v>
      </c>
      <c r="G10" s="1">
        <v>1835143</v>
      </c>
      <c r="H10" s="1">
        <v>1193168</v>
      </c>
    </row>
    <row r="11" spans="3:8" x14ac:dyDescent="0.25">
      <c r="C11" t="s">
        <v>10</v>
      </c>
      <c r="D11" s="1">
        <v>24364</v>
      </c>
      <c r="E11" s="1">
        <v>5435</v>
      </c>
      <c r="F11" t="s">
        <v>29</v>
      </c>
      <c r="G11" s="1">
        <v>516678</v>
      </c>
      <c r="H11" s="1">
        <v>402930</v>
      </c>
    </row>
    <row r="12" spans="3:8" x14ac:dyDescent="0.25">
      <c r="C12" t="s">
        <v>11</v>
      </c>
      <c r="D12" s="1">
        <v>141084</v>
      </c>
      <c r="E12" s="1">
        <v>63651</v>
      </c>
      <c r="F12" t="s">
        <v>30</v>
      </c>
      <c r="G12" s="1">
        <v>460373</v>
      </c>
      <c r="H12" s="1">
        <v>226816</v>
      </c>
    </row>
    <row r="13" spans="3:8" x14ac:dyDescent="0.25">
      <c r="C13" t="s">
        <v>12</v>
      </c>
      <c r="D13" s="1"/>
      <c r="E13" s="1"/>
      <c r="F13" t="s">
        <v>31</v>
      </c>
      <c r="G13" s="1">
        <v>353522</v>
      </c>
      <c r="H13" s="1">
        <v>246269</v>
      </c>
    </row>
    <row r="14" spans="3:8" x14ac:dyDescent="0.25">
      <c r="C14" s="2" t="s">
        <v>13</v>
      </c>
      <c r="D14" s="4">
        <f>SUM(D6:D13)</f>
        <v>13984780</v>
      </c>
      <c r="E14" s="4">
        <f>SUM(E6:E13)</f>
        <v>8896766</v>
      </c>
      <c r="F14" t="s">
        <v>32</v>
      </c>
      <c r="G14" s="1">
        <v>66613</v>
      </c>
      <c r="H14" s="1">
        <v>67059</v>
      </c>
    </row>
    <row r="15" spans="3:8" x14ac:dyDescent="0.25">
      <c r="F15" t="s">
        <v>10</v>
      </c>
      <c r="G15" s="1">
        <v>315</v>
      </c>
      <c r="H15" s="1">
        <v>31428</v>
      </c>
    </row>
    <row r="16" spans="3:8" x14ac:dyDescent="0.25">
      <c r="C16" s="2" t="s">
        <v>14</v>
      </c>
      <c r="F16" t="s">
        <v>33</v>
      </c>
      <c r="G16" s="1">
        <v>207149</v>
      </c>
      <c r="H16" s="1">
        <v>145835</v>
      </c>
    </row>
    <row r="17" spans="3:8" x14ac:dyDescent="0.25">
      <c r="C17" s="2" t="s">
        <v>15</v>
      </c>
      <c r="F17" s="2" t="s">
        <v>34</v>
      </c>
      <c r="G17" s="4">
        <f>SUM(G6:G16)</f>
        <v>7954100</v>
      </c>
      <c r="H17" s="4">
        <f>SUM(H6:H16)</f>
        <v>5633411</v>
      </c>
    </row>
    <row r="18" spans="3:8" x14ac:dyDescent="0.25">
      <c r="C18" t="s">
        <v>9</v>
      </c>
      <c r="D18" s="1">
        <v>551243</v>
      </c>
      <c r="E18" s="1">
        <v>661111</v>
      </c>
    </row>
    <row r="19" spans="3:8" x14ac:dyDescent="0.25">
      <c r="C19" t="s">
        <v>16</v>
      </c>
      <c r="D19" s="1">
        <v>457537</v>
      </c>
      <c r="E19" s="1">
        <v>276925</v>
      </c>
      <c r="F19" s="2" t="s">
        <v>14</v>
      </c>
    </row>
    <row r="20" spans="3:8" x14ac:dyDescent="0.25">
      <c r="C20" t="s">
        <v>17</v>
      </c>
      <c r="D20" s="1">
        <v>125738</v>
      </c>
      <c r="E20" s="1">
        <v>12847</v>
      </c>
      <c r="F20" t="s">
        <v>24</v>
      </c>
      <c r="G20" s="1">
        <v>1054027</v>
      </c>
      <c r="H20" s="1">
        <v>1545933</v>
      </c>
    </row>
    <row r="21" spans="3:8" x14ac:dyDescent="0.25">
      <c r="C21" s="2" t="s">
        <v>18</v>
      </c>
      <c r="D21" s="4">
        <f>SUM(D18:D20)</f>
        <v>1134518</v>
      </c>
      <c r="E21" s="4">
        <f>SUM(E18:E20)</f>
        <v>950883</v>
      </c>
      <c r="F21" t="s">
        <v>25</v>
      </c>
      <c r="G21" s="1">
        <v>327101</v>
      </c>
      <c r="H21" s="1">
        <v>420575</v>
      </c>
    </row>
    <row r="22" spans="3:8" x14ac:dyDescent="0.25">
      <c r="F22" t="s">
        <v>26</v>
      </c>
      <c r="G22" s="1">
        <v>1994936</v>
      </c>
      <c r="H22" s="1">
        <v>1365804</v>
      </c>
    </row>
    <row r="23" spans="3:8" x14ac:dyDescent="0.25">
      <c r="C23" s="2" t="s">
        <v>19</v>
      </c>
      <c r="D23" s="1">
        <v>2650859</v>
      </c>
      <c r="E23" s="1">
        <v>2154260</v>
      </c>
      <c r="F23" t="s">
        <v>35</v>
      </c>
      <c r="G23" s="1">
        <v>3392</v>
      </c>
      <c r="H23" s="1"/>
    </row>
    <row r="24" spans="3:8" x14ac:dyDescent="0.25">
      <c r="C24" s="2" t="s">
        <v>20</v>
      </c>
      <c r="D24" s="1">
        <v>2434188</v>
      </c>
      <c r="E24" s="1">
        <v>1700038</v>
      </c>
      <c r="F24" t="s">
        <v>27</v>
      </c>
      <c r="G24" s="1">
        <v>58992</v>
      </c>
      <c r="H24" s="1">
        <v>95503</v>
      </c>
    </row>
    <row r="25" spans="3:8" x14ac:dyDescent="0.25">
      <c r="C25" s="2" t="s">
        <v>21</v>
      </c>
      <c r="D25" s="1">
        <v>1207640</v>
      </c>
      <c r="E25" s="1">
        <v>940636</v>
      </c>
      <c r="F25" t="s">
        <v>32</v>
      </c>
      <c r="G25" s="1">
        <v>86122</v>
      </c>
      <c r="H25" s="1">
        <v>55237</v>
      </c>
    </row>
    <row r="26" spans="3:8" x14ac:dyDescent="0.25">
      <c r="F26" t="s">
        <v>33</v>
      </c>
      <c r="G26" s="1">
        <v>126694</v>
      </c>
      <c r="H26" s="1">
        <v>24804</v>
      </c>
    </row>
    <row r="27" spans="3:8" x14ac:dyDescent="0.25">
      <c r="C27" s="2" t="s">
        <v>22</v>
      </c>
      <c r="D27" s="3">
        <f>SUM(D21:D25)</f>
        <v>7427205</v>
      </c>
      <c r="E27" s="3">
        <f>SUM(E21:E25)</f>
        <v>5745817</v>
      </c>
      <c r="F27" s="2" t="s">
        <v>36</v>
      </c>
      <c r="G27" s="4">
        <f>SUM(G20:G26)</f>
        <v>3651264</v>
      </c>
      <c r="H27" s="4">
        <f>SUM(H20:H26)</f>
        <v>3507856</v>
      </c>
    </row>
    <row r="29" spans="3:8" x14ac:dyDescent="0.25">
      <c r="F29" s="2" t="s">
        <v>37</v>
      </c>
      <c r="G29" s="3">
        <f>+G17+G27</f>
        <v>11605364</v>
      </c>
      <c r="H29" s="3">
        <f>+H17+H27</f>
        <v>9141267</v>
      </c>
    </row>
    <row r="31" spans="3:8" x14ac:dyDescent="0.25">
      <c r="F31" s="2" t="s">
        <v>38</v>
      </c>
    </row>
    <row r="32" spans="3:8" x14ac:dyDescent="0.25">
      <c r="F32" t="s">
        <v>39</v>
      </c>
      <c r="G32" s="1">
        <v>8978349</v>
      </c>
      <c r="H32" s="1">
        <v>3805326</v>
      </c>
    </row>
    <row r="33" spans="3:8" x14ac:dyDescent="0.25">
      <c r="F33" s="7" t="s">
        <v>40</v>
      </c>
      <c r="G33" s="1">
        <v>-108620</v>
      </c>
      <c r="H33" s="1">
        <v>-119461</v>
      </c>
    </row>
    <row r="34" spans="3:8" x14ac:dyDescent="0.25">
      <c r="F34" s="7" t="s">
        <v>41</v>
      </c>
      <c r="G34" s="1">
        <v>85966</v>
      </c>
      <c r="H34" s="1">
        <v>94031</v>
      </c>
    </row>
    <row r="35" spans="3:8" x14ac:dyDescent="0.25">
      <c r="F35" s="7" t="s">
        <v>42</v>
      </c>
      <c r="G35" s="1">
        <v>739901</v>
      </c>
      <c r="H35" s="1">
        <v>1694515</v>
      </c>
    </row>
    <row r="36" spans="3:8" x14ac:dyDescent="0.25">
      <c r="F36" s="7" t="s">
        <v>43</v>
      </c>
      <c r="G36" s="1">
        <v>111025</v>
      </c>
      <c r="H36" s="1">
        <v>26905</v>
      </c>
    </row>
    <row r="37" spans="3:8" x14ac:dyDescent="0.25">
      <c r="F37" s="2" t="s">
        <v>44</v>
      </c>
      <c r="G37" s="4">
        <f>SUM(G32:G36)</f>
        <v>9806621</v>
      </c>
      <c r="H37" s="4">
        <f>SUM(H32:H36)</f>
        <v>5501316</v>
      </c>
    </row>
    <row r="38" spans="3:8" x14ac:dyDescent="0.25">
      <c r="G38" s="1"/>
      <c r="H38" s="1"/>
    </row>
    <row r="39" spans="3:8" x14ac:dyDescent="0.25">
      <c r="C39" s="2" t="s">
        <v>23</v>
      </c>
      <c r="D39" s="3">
        <f>+D27+D14</f>
        <v>21411985</v>
      </c>
      <c r="E39" s="3">
        <f>+E27+E14</f>
        <v>14642583</v>
      </c>
      <c r="F39" s="2" t="s">
        <v>45</v>
      </c>
      <c r="G39" s="4">
        <f>+G37+G29</f>
        <v>21411985</v>
      </c>
      <c r="H39" s="4">
        <f>+H37+H29</f>
        <v>14642583</v>
      </c>
    </row>
    <row r="41" spans="3:8" x14ac:dyDescent="0.25">
      <c r="C41" s="2" t="s">
        <v>46</v>
      </c>
    </row>
    <row r="42" spans="3:8" x14ac:dyDescent="0.25">
      <c r="C42" s="2" t="s">
        <v>47</v>
      </c>
      <c r="D42" s="3">
        <f>SUM(D43:D44)</f>
        <v>10571556</v>
      </c>
      <c r="E42" s="3">
        <f>SUM(E43:E44)</f>
        <v>7537180</v>
      </c>
    </row>
    <row r="43" spans="3:8" x14ac:dyDescent="0.25">
      <c r="C43" s="7" t="s">
        <v>48</v>
      </c>
      <c r="D43" s="1">
        <v>9547440</v>
      </c>
      <c r="E43" s="1">
        <v>6660571</v>
      </c>
    </row>
    <row r="44" spans="3:8" x14ac:dyDescent="0.25">
      <c r="C44" t="s">
        <v>49</v>
      </c>
      <c r="D44" s="1">
        <v>1024116</v>
      </c>
      <c r="E44" s="1">
        <v>876609</v>
      </c>
    </row>
    <row r="45" spans="3:8" x14ac:dyDescent="0.25">
      <c r="D45" s="1"/>
      <c r="E45" s="1"/>
    </row>
    <row r="46" spans="3:8" x14ac:dyDescent="0.25">
      <c r="C46" s="2" t="s">
        <v>50</v>
      </c>
      <c r="D46" s="4">
        <f>SUM(D47:D48)</f>
        <v>-4399178</v>
      </c>
      <c r="E46" s="4">
        <f>SUM(E47:E48)</f>
        <v>-3223570</v>
      </c>
    </row>
    <row r="47" spans="3:8" x14ac:dyDescent="0.25">
      <c r="C47" t="s">
        <v>48</v>
      </c>
      <c r="D47" s="1">
        <v>-4374886</v>
      </c>
      <c r="E47" s="1">
        <v>-3201309</v>
      </c>
    </row>
    <row r="48" spans="3:8" x14ac:dyDescent="0.25">
      <c r="C48" t="s">
        <v>51</v>
      </c>
      <c r="D48" s="1">
        <v>-24292</v>
      </c>
      <c r="E48" s="1">
        <v>-22261</v>
      </c>
    </row>
    <row r="49" spans="3:5" x14ac:dyDescent="0.25">
      <c r="D49" s="1"/>
      <c r="E49" s="1"/>
    </row>
    <row r="50" spans="3:5" x14ac:dyDescent="0.25">
      <c r="C50" s="2" t="s">
        <v>52</v>
      </c>
      <c r="D50" s="4">
        <f>+D42+D46</f>
        <v>6172378</v>
      </c>
      <c r="E50" s="4">
        <f>+E42+E46</f>
        <v>4313610</v>
      </c>
    </row>
    <row r="51" spans="3:5" x14ac:dyDescent="0.25">
      <c r="D51" s="1"/>
      <c r="E51" s="1"/>
    </row>
    <row r="52" spans="3:5" x14ac:dyDescent="0.25">
      <c r="C52" t="s">
        <v>53</v>
      </c>
      <c r="D52" s="1">
        <v>-3204715</v>
      </c>
      <c r="E52" s="1">
        <v>-2468018</v>
      </c>
    </row>
    <row r="53" spans="3:5" x14ac:dyDescent="0.25">
      <c r="C53" t="s">
        <v>54</v>
      </c>
      <c r="D53" s="1">
        <v>-1181073</v>
      </c>
      <c r="E53" s="1">
        <v>-885233</v>
      </c>
    </row>
    <row r="54" spans="3:5" x14ac:dyDescent="0.25">
      <c r="C54" t="s">
        <v>55</v>
      </c>
      <c r="D54" s="1">
        <v>-339801</v>
      </c>
      <c r="E54" s="1">
        <v>-412636</v>
      </c>
    </row>
    <row r="55" spans="3:5" x14ac:dyDescent="0.25">
      <c r="C55" t="s">
        <v>56</v>
      </c>
      <c r="D55" s="1">
        <v>-632845</v>
      </c>
      <c r="E55" s="1">
        <v>309156</v>
      </c>
    </row>
    <row r="56" spans="3:5" x14ac:dyDescent="0.25">
      <c r="C56" t="s">
        <v>57</v>
      </c>
    </row>
    <row r="57" spans="3:5" x14ac:dyDescent="0.25">
      <c r="C57" s="2" t="s">
        <v>58</v>
      </c>
      <c r="D57" s="4">
        <f>SUM(D52:D56)</f>
        <v>-5358434</v>
      </c>
      <c r="E57" s="4">
        <f>SUM(E52:E56)</f>
        <v>-3456731</v>
      </c>
    </row>
    <row r="58" spans="3:5" x14ac:dyDescent="0.25">
      <c r="D58" s="1"/>
      <c r="E58" s="1"/>
    </row>
    <row r="59" spans="3:5" x14ac:dyDescent="0.25">
      <c r="C59" s="2" t="s">
        <v>64</v>
      </c>
      <c r="D59" s="4">
        <f>+D50+D57</f>
        <v>813944</v>
      </c>
      <c r="E59" s="4">
        <f>+E50+E57</f>
        <v>856879</v>
      </c>
    </row>
    <row r="60" spans="3:5" x14ac:dyDescent="0.25">
      <c r="C60" s="2"/>
      <c r="D60" s="1"/>
      <c r="E60" s="1"/>
    </row>
    <row r="61" spans="3:5" x14ac:dyDescent="0.25">
      <c r="C61" s="7" t="s">
        <v>65</v>
      </c>
      <c r="D61" s="1">
        <v>383304</v>
      </c>
      <c r="E61" s="1">
        <v>712925</v>
      </c>
    </row>
    <row r="62" spans="3:5" x14ac:dyDescent="0.25">
      <c r="C62" s="7" t="s">
        <v>66</v>
      </c>
      <c r="D62" s="1">
        <v>-557395</v>
      </c>
      <c r="E62" s="1">
        <v>-369043</v>
      </c>
    </row>
    <row r="63" spans="3:5" x14ac:dyDescent="0.25">
      <c r="C63" s="2" t="s">
        <v>67</v>
      </c>
      <c r="D63" s="4">
        <f>+D61+D62</f>
        <v>-174091</v>
      </c>
      <c r="E63" s="4">
        <f>+E61+E62</f>
        <v>343882</v>
      </c>
    </row>
    <row r="64" spans="3:5" x14ac:dyDescent="0.25">
      <c r="C64" s="2"/>
      <c r="D64" s="1"/>
      <c r="E64" s="1"/>
    </row>
    <row r="65" spans="3:5" x14ac:dyDescent="0.25">
      <c r="C65" s="2" t="s">
        <v>59</v>
      </c>
      <c r="D65" s="4">
        <f>+D59+D63</f>
        <v>639853</v>
      </c>
      <c r="E65" s="4">
        <f>+E59+E63</f>
        <v>1200761</v>
      </c>
    </row>
    <row r="66" spans="3:5" x14ac:dyDescent="0.25">
      <c r="C66" s="7" t="s">
        <v>60</v>
      </c>
      <c r="D66" s="1">
        <v>-195071</v>
      </c>
      <c r="E66" s="1">
        <v>-162813</v>
      </c>
    </row>
    <row r="67" spans="3:5" x14ac:dyDescent="0.25">
      <c r="C67" t="s">
        <v>61</v>
      </c>
      <c r="D67" s="1">
        <v>188330</v>
      </c>
      <c r="E67" s="1">
        <v>58321</v>
      </c>
    </row>
    <row r="68" spans="3:5" x14ac:dyDescent="0.25">
      <c r="C68" s="2" t="s">
        <v>62</v>
      </c>
      <c r="D68" s="4">
        <f>SUM(D66:D67)</f>
        <v>-6741</v>
      </c>
      <c r="E68" s="4">
        <f>SUM(E66:E67)</f>
        <v>-104492</v>
      </c>
    </row>
    <row r="69" spans="3:5" x14ac:dyDescent="0.25">
      <c r="D69" s="1"/>
      <c r="E69" s="1"/>
    </row>
    <row r="70" spans="3:5" x14ac:dyDescent="0.25">
      <c r="C70" s="2" t="s">
        <v>63</v>
      </c>
      <c r="D70" s="4">
        <f>+D59+D68</f>
        <v>807203</v>
      </c>
      <c r="E70" s="4">
        <f>+E59+E68</f>
        <v>752387</v>
      </c>
    </row>
  </sheetData>
  <mergeCells count="1">
    <mergeCell ref="C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70"/>
  <sheetViews>
    <sheetView topLeftCell="D1" workbookViewId="0">
      <selection activeCell="C1" sqref="C1:M1048576"/>
    </sheetView>
  </sheetViews>
  <sheetFormatPr defaultRowHeight="15" x14ac:dyDescent="0.25"/>
  <cols>
    <col min="3" max="3" width="45.42578125" customWidth="1"/>
    <col min="4" max="5" width="13.140625" customWidth="1"/>
    <col min="6" max="6" width="13.28515625" bestFit="1" customWidth="1"/>
    <col min="7" max="7" width="13.28515625" customWidth="1"/>
    <col min="8" max="8" width="45.42578125" customWidth="1"/>
    <col min="9" max="9" width="13.28515625" bestFit="1" customWidth="1"/>
    <col min="10" max="10" width="13.28515625" customWidth="1"/>
    <col min="11" max="11" width="13.28515625" bestFit="1" customWidth="1"/>
  </cols>
  <sheetData>
    <row r="3" spans="3:12" ht="26.25" x14ac:dyDescent="0.4">
      <c r="C3" s="18" t="s">
        <v>68</v>
      </c>
      <c r="D3" s="18"/>
      <c r="E3" s="18"/>
      <c r="F3" s="18"/>
      <c r="G3" s="18"/>
      <c r="H3" s="18"/>
      <c r="I3" s="18"/>
      <c r="J3" s="16"/>
      <c r="K3" s="19" t="s">
        <v>69</v>
      </c>
      <c r="L3" s="10"/>
    </row>
    <row r="4" spans="3:12" x14ac:dyDescent="0.25">
      <c r="C4" s="9" t="s">
        <v>0</v>
      </c>
      <c r="D4" s="16" t="s">
        <v>1</v>
      </c>
      <c r="E4" s="16" t="s">
        <v>70</v>
      </c>
      <c r="F4" s="16" t="s">
        <v>2</v>
      </c>
      <c r="G4" s="16" t="s">
        <v>70</v>
      </c>
      <c r="H4" s="9" t="s">
        <v>3</v>
      </c>
      <c r="I4" s="16" t="s">
        <v>1</v>
      </c>
      <c r="J4" s="16" t="s">
        <v>70</v>
      </c>
      <c r="K4" s="16" t="s">
        <v>2</v>
      </c>
      <c r="L4" s="16" t="s">
        <v>70</v>
      </c>
    </row>
    <row r="5" spans="3:12" x14ac:dyDescent="0.25">
      <c r="C5" s="9" t="s">
        <v>4</v>
      </c>
      <c r="D5" s="9"/>
      <c r="E5" s="9"/>
      <c r="F5" s="9"/>
      <c r="G5" s="9"/>
      <c r="H5" s="9" t="s">
        <v>4</v>
      </c>
      <c r="I5" s="9"/>
      <c r="J5" s="9"/>
      <c r="K5" s="9"/>
      <c r="L5" s="10"/>
    </row>
    <row r="6" spans="3:12" x14ac:dyDescent="0.25">
      <c r="C6" s="10" t="s">
        <v>5</v>
      </c>
      <c r="D6" s="14">
        <v>5489417</v>
      </c>
      <c r="E6" s="20">
        <f>+D6/$D$39</f>
        <v>0.25637123321354838</v>
      </c>
      <c r="F6" s="14">
        <v>2066781</v>
      </c>
      <c r="G6" s="20">
        <f>+F6/$F$39</f>
        <v>0.14114866209056148</v>
      </c>
      <c r="H6" s="10" t="s">
        <v>24</v>
      </c>
      <c r="I6" s="14">
        <v>1610452</v>
      </c>
      <c r="J6" s="20">
        <f>+I6/$I$39</f>
        <v>7.5212643760025052E-2</v>
      </c>
      <c r="K6" s="14">
        <v>1077081</v>
      </c>
      <c r="L6" s="20">
        <f>+K6/$K$39</f>
        <v>7.355812837120336E-2</v>
      </c>
    </row>
    <row r="7" spans="3:12" x14ac:dyDescent="0.25">
      <c r="C7" s="10" t="s">
        <v>6</v>
      </c>
      <c r="D7" s="14">
        <v>458085</v>
      </c>
      <c r="E7" s="20">
        <f t="shared" ref="E7:E25" si="0">+D7/$D$39</f>
        <v>2.1393859560428424E-2</v>
      </c>
      <c r="F7" s="14">
        <v>605572</v>
      </c>
      <c r="G7" s="20">
        <f t="shared" ref="G7:G39" si="1">+F7/$F$39</f>
        <v>4.1356910867433705E-2</v>
      </c>
      <c r="H7" s="10" t="s">
        <v>25</v>
      </c>
      <c r="I7" s="14">
        <v>475522</v>
      </c>
      <c r="J7" s="20">
        <f t="shared" ref="J7:J39" si="2">+I7/$I$39</f>
        <v>2.2208216566563074E-2</v>
      </c>
      <c r="K7" s="14">
        <v>341390</v>
      </c>
      <c r="L7" s="20">
        <f t="shared" ref="L7:L39" si="3">+K7/$K$39</f>
        <v>2.3314875524352501E-2</v>
      </c>
    </row>
    <row r="8" spans="3:12" x14ac:dyDescent="0.25">
      <c r="C8" s="10" t="s">
        <v>7</v>
      </c>
      <c r="D8" s="14">
        <v>5412881</v>
      </c>
      <c r="E8" s="20">
        <f t="shared" si="0"/>
        <v>0.25279678647262271</v>
      </c>
      <c r="F8" s="14">
        <v>3811668</v>
      </c>
      <c r="G8" s="20">
        <f t="shared" si="1"/>
        <v>0.26031390773062374</v>
      </c>
      <c r="H8" s="10" t="s">
        <v>26</v>
      </c>
      <c r="I8" s="14">
        <v>666100</v>
      </c>
      <c r="J8" s="20">
        <f t="shared" si="2"/>
        <v>3.1108745872930509E-2</v>
      </c>
      <c r="K8" s="14">
        <v>496583</v>
      </c>
      <c r="L8" s="20">
        <f t="shared" si="3"/>
        <v>3.3913620294998496E-2</v>
      </c>
    </row>
    <row r="9" spans="3:12" x14ac:dyDescent="0.25">
      <c r="C9" s="10" t="s">
        <v>8</v>
      </c>
      <c r="D9" s="14">
        <v>1609560</v>
      </c>
      <c r="E9" s="20">
        <f t="shared" si="0"/>
        <v>7.5170984847971828E-2</v>
      </c>
      <c r="F9" s="14">
        <v>1381662</v>
      </c>
      <c r="G9" s="20">
        <f t="shared" si="1"/>
        <v>9.4359171465854083E-2</v>
      </c>
      <c r="H9" s="10" t="s">
        <v>27</v>
      </c>
      <c r="I9" s="14">
        <v>1762233</v>
      </c>
      <c r="J9" s="20">
        <f t="shared" si="2"/>
        <v>8.2301243906158159E-2</v>
      </c>
      <c r="K9" s="14">
        <v>1404852</v>
      </c>
      <c r="L9" s="20">
        <f t="shared" si="3"/>
        <v>9.5942908433573504E-2</v>
      </c>
    </row>
    <row r="10" spans="3:12" x14ac:dyDescent="0.25">
      <c r="C10" s="10" t="s">
        <v>9</v>
      </c>
      <c r="D10" s="14">
        <v>849389</v>
      </c>
      <c r="E10" s="20">
        <f t="shared" si="0"/>
        <v>3.9668858351993054E-2</v>
      </c>
      <c r="F10" s="14">
        <v>961997</v>
      </c>
      <c r="G10" s="20">
        <f t="shared" si="1"/>
        <v>6.5698586103285189E-2</v>
      </c>
      <c r="H10" s="10" t="s">
        <v>28</v>
      </c>
      <c r="I10" s="14">
        <v>1835143</v>
      </c>
      <c r="J10" s="20">
        <f t="shared" si="2"/>
        <v>8.5706346235531181E-2</v>
      </c>
      <c r="K10" s="14">
        <v>1193168</v>
      </c>
      <c r="L10" s="20">
        <f t="shared" si="3"/>
        <v>8.1486169482529139E-2</v>
      </c>
    </row>
    <row r="11" spans="3:12" x14ac:dyDescent="0.25">
      <c r="C11" s="10" t="s">
        <v>10</v>
      </c>
      <c r="D11" s="14">
        <v>24364</v>
      </c>
      <c r="E11" s="20">
        <f t="shared" si="0"/>
        <v>1.1378674139739964E-3</v>
      </c>
      <c r="F11" s="14">
        <v>5435</v>
      </c>
      <c r="G11" s="20">
        <f t="shared" si="1"/>
        <v>3.7117768087775222E-4</v>
      </c>
      <c r="H11" s="10" t="s">
        <v>29</v>
      </c>
      <c r="I11" s="14">
        <v>516678</v>
      </c>
      <c r="J11" s="20">
        <f t="shared" si="2"/>
        <v>2.4130317670220672E-2</v>
      </c>
      <c r="K11" s="14">
        <v>402930</v>
      </c>
      <c r="L11" s="20">
        <f t="shared" si="3"/>
        <v>2.7517685916480718E-2</v>
      </c>
    </row>
    <row r="12" spans="3:12" x14ac:dyDescent="0.25">
      <c r="C12" s="10" t="s">
        <v>11</v>
      </c>
      <c r="D12" s="14">
        <v>141084</v>
      </c>
      <c r="E12" s="20">
        <f t="shared" si="0"/>
        <v>6.5890201212078191E-3</v>
      </c>
      <c r="F12" s="14">
        <v>63651</v>
      </c>
      <c r="G12" s="20">
        <f t="shared" si="1"/>
        <v>4.3469789449033687E-3</v>
      </c>
      <c r="H12" s="10" t="s">
        <v>30</v>
      </c>
      <c r="I12" s="14">
        <v>460373</v>
      </c>
      <c r="J12" s="20">
        <f t="shared" si="2"/>
        <v>2.1500715603901273E-2</v>
      </c>
      <c r="K12" s="14">
        <v>226816</v>
      </c>
      <c r="L12" s="20">
        <f t="shared" si="3"/>
        <v>1.5490163176811086E-2</v>
      </c>
    </row>
    <row r="13" spans="3:12" x14ac:dyDescent="0.25">
      <c r="C13" s="10" t="s">
        <v>12</v>
      </c>
      <c r="D13" s="14"/>
      <c r="E13" s="20"/>
      <c r="F13" s="14"/>
      <c r="G13" s="20"/>
      <c r="H13" s="10" t="s">
        <v>31</v>
      </c>
      <c r="I13" s="14">
        <v>353522</v>
      </c>
      <c r="J13" s="20">
        <f t="shared" si="2"/>
        <v>1.6510472989776519E-2</v>
      </c>
      <c r="K13" s="14">
        <v>246269</v>
      </c>
      <c r="L13" s="20">
        <f t="shared" si="3"/>
        <v>1.6818685610318889E-2</v>
      </c>
    </row>
    <row r="14" spans="3:12" x14ac:dyDescent="0.25">
      <c r="C14" s="9" t="s">
        <v>13</v>
      </c>
      <c r="D14" s="15">
        <f>SUM(D6:D13)</f>
        <v>13984780</v>
      </c>
      <c r="E14" s="12">
        <f t="shared" si="0"/>
        <v>0.65312860998174616</v>
      </c>
      <c r="F14" s="15">
        <f>SUM(F6:F13)</f>
        <v>8896766</v>
      </c>
      <c r="G14" s="12">
        <f t="shared" si="1"/>
        <v>0.60759539488353931</v>
      </c>
      <c r="H14" s="10" t="s">
        <v>32</v>
      </c>
      <c r="I14" s="14">
        <v>66613</v>
      </c>
      <c r="J14" s="20">
        <f t="shared" si="2"/>
        <v>3.1110146957416605E-3</v>
      </c>
      <c r="K14" s="14">
        <v>67059</v>
      </c>
      <c r="L14" s="20">
        <f t="shared" si="3"/>
        <v>4.5797247657739073E-3</v>
      </c>
    </row>
    <row r="15" spans="3:12" x14ac:dyDescent="0.25">
      <c r="C15" s="10"/>
      <c r="D15" s="10"/>
      <c r="E15" s="20"/>
      <c r="F15" s="10"/>
      <c r="G15" s="20"/>
      <c r="H15" s="10" t="s">
        <v>10</v>
      </c>
      <c r="I15" s="14">
        <v>315</v>
      </c>
      <c r="J15" s="20">
        <f t="shared" si="2"/>
        <v>1.4711387103998065E-5</v>
      </c>
      <c r="K15" s="14">
        <v>31428</v>
      </c>
      <c r="L15" s="20">
        <f t="shared" si="3"/>
        <v>2.1463426227462737E-3</v>
      </c>
    </row>
    <row r="16" spans="3:12" x14ac:dyDescent="0.25">
      <c r="C16" s="9" t="s">
        <v>14</v>
      </c>
      <c r="D16" s="10"/>
      <c r="E16" s="20"/>
      <c r="F16" s="10"/>
      <c r="G16" s="20"/>
      <c r="H16" s="10" t="s">
        <v>33</v>
      </c>
      <c r="I16" s="14">
        <v>207149</v>
      </c>
      <c r="J16" s="20">
        <f t="shared" si="2"/>
        <v>9.6744416736701429E-3</v>
      </c>
      <c r="K16" s="14">
        <v>145835</v>
      </c>
      <c r="L16" s="20">
        <f t="shared" si="3"/>
        <v>9.9596498787133392E-3</v>
      </c>
    </row>
    <row r="17" spans="3:12" x14ac:dyDescent="0.25">
      <c r="C17" s="9" t="s">
        <v>15</v>
      </c>
      <c r="D17" s="10"/>
      <c r="E17" s="20"/>
      <c r="F17" s="10"/>
      <c r="G17" s="20"/>
      <c r="H17" s="9" t="s">
        <v>34</v>
      </c>
      <c r="I17" s="15">
        <f>SUM(I6:I16)</f>
        <v>7954100</v>
      </c>
      <c r="J17" s="12">
        <f t="shared" si="2"/>
        <v>0.37147887036162225</v>
      </c>
      <c r="K17" s="15">
        <f>SUM(K6:K16)</f>
        <v>5633411</v>
      </c>
      <c r="L17" s="12">
        <f t="shared" si="3"/>
        <v>0.38472795407750121</v>
      </c>
    </row>
    <row r="18" spans="3:12" x14ac:dyDescent="0.25">
      <c r="C18" s="10" t="s">
        <v>9</v>
      </c>
      <c r="D18" s="14">
        <v>551243</v>
      </c>
      <c r="E18" s="20">
        <f t="shared" si="0"/>
        <v>2.5744600512283191E-2</v>
      </c>
      <c r="F18" s="14">
        <v>661111</v>
      </c>
      <c r="G18" s="20">
        <f t="shared" si="1"/>
        <v>4.514988919646213E-2</v>
      </c>
      <c r="H18" s="10"/>
      <c r="I18" s="10"/>
      <c r="J18" s="20"/>
      <c r="K18" s="10"/>
      <c r="L18" s="20"/>
    </row>
    <row r="19" spans="3:12" x14ac:dyDescent="0.25">
      <c r="C19" s="10" t="s">
        <v>16</v>
      </c>
      <c r="D19" s="14">
        <v>457537</v>
      </c>
      <c r="E19" s="20">
        <f t="shared" si="0"/>
        <v>2.1368266417149086E-2</v>
      </c>
      <c r="F19" s="14">
        <v>276925</v>
      </c>
      <c r="G19" s="20">
        <f t="shared" si="1"/>
        <v>1.8912305294769373E-2</v>
      </c>
      <c r="H19" s="9" t="s">
        <v>14</v>
      </c>
      <c r="I19" s="10"/>
      <c r="J19" s="20"/>
      <c r="K19" s="10"/>
      <c r="L19" s="20"/>
    </row>
    <row r="20" spans="3:12" x14ac:dyDescent="0.25">
      <c r="C20" s="10" t="s">
        <v>17</v>
      </c>
      <c r="D20" s="14">
        <v>125738</v>
      </c>
      <c r="E20" s="20">
        <f t="shared" si="0"/>
        <v>5.8723187037539957E-3</v>
      </c>
      <c r="F20" s="14">
        <v>12847</v>
      </c>
      <c r="G20" s="20">
        <f t="shared" si="1"/>
        <v>8.7737252368656543E-4</v>
      </c>
      <c r="H20" s="10" t="s">
        <v>24</v>
      </c>
      <c r="I20" s="14">
        <v>1054027</v>
      </c>
      <c r="J20" s="20">
        <f t="shared" si="2"/>
        <v>4.9226029254177038E-2</v>
      </c>
      <c r="K20" s="14">
        <v>1545933</v>
      </c>
      <c r="L20" s="20">
        <f t="shared" si="3"/>
        <v>0.10557788881920628</v>
      </c>
    </row>
    <row r="21" spans="3:12" x14ac:dyDescent="0.25">
      <c r="C21" s="9" t="s">
        <v>18</v>
      </c>
      <c r="D21" s="15">
        <f>SUM(D18:D20)</f>
        <v>1134518</v>
      </c>
      <c r="E21" s="12">
        <f t="shared" si="0"/>
        <v>5.2985185633186271E-2</v>
      </c>
      <c r="F21" s="15">
        <f>SUM(F18:F20)</f>
        <v>950883</v>
      </c>
      <c r="G21" s="12">
        <f t="shared" si="1"/>
        <v>6.493956701491807E-2</v>
      </c>
      <c r="H21" s="10" t="s">
        <v>25</v>
      </c>
      <c r="I21" s="14">
        <v>327101</v>
      </c>
      <c r="J21" s="20">
        <f t="shared" si="2"/>
        <v>1.5276537882872606E-2</v>
      </c>
      <c r="K21" s="14">
        <v>420575</v>
      </c>
      <c r="L21" s="20">
        <f t="shared" si="3"/>
        <v>2.8722732867554859E-2</v>
      </c>
    </row>
    <row r="22" spans="3:12" x14ac:dyDescent="0.25">
      <c r="C22" s="10"/>
      <c r="D22" s="10"/>
      <c r="E22" s="20"/>
      <c r="F22" s="10"/>
      <c r="G22" s="20"/>
      <c r="H22" s="10" t="s">
        <v>26</v>
      </c>
      <c r="I22" s="14">
        <v>1994936</v>
      </c>
      <c r="J22" s="20">
        <f t="shared" si="2"/>
        <v>9.3169129345084076E-2</v>
      </c>
      <c r="K22" s="14">
        <v>1365804</v>
      </c>
      <c r="L22" s="20">
        <f t="shared" si="3"/>
        <v>9.3276165824021623E-2</v>
      </c>
    </row>
    <row r="23" spans="3:12" x14ac:dyDescent="0.25">
      <c r="C23" s="9" t="s">
        <v>19</v>
      </c>
      <c r="D23" s="14">
        <v>2650859</v>
      </c>
      <c r="E23" s="20">
        <f t="shared" si="0"/>
        <v>0.12380258065751494</v>
      </c>
      <c r="F23" s="14">
        <v>2154260</v>
      </c>
      <c r="G23" s="20">
        <f t="shared" si="1"/>
        <v>0.14712294955063598</v>
      </c>
      <c r="H23" s="10" t="s">
        <v>35</v>
      </c>
      <c r="I23" s="14">
        <v>3392</v>
      </c>
      <c r="J23" s="20">
        <f t="shared" si="2"/>
        <v>1.5841595256114741E-4</v>
      </c>
      <c r="K23" s="14"/>
      <c r="L23" s="20">
        <f t="shared" si="3"/>
        <v>0</v>
      </c>
    </row>
    <row r="24" spans="3:12" x14ac:dyDescent="0.25">
      <c r="C24" s="9" t="s">
        <v>20</v>
      </c>
      <c r="D24" s="14">
        <v>2434188</v>
      </c>
      <c r="E24" s="20">
        <f t="shared" si="0"/>
        <v>0.11368343476795822</v>
      </c>
      <c r="F24" s="14">
        <v>1700038</v>
      </c>
      <c r="G24" s="20">
        <f t="shared" si="1"/>
        <v>0.11610232975971521</v>
      </c>
      <c r="H24" s="10" t="s">
        <v>27</v>
      </c>
      <c r="I24" s="14">
        <v>58992</v>
      </c>
      <c r="J24" s="20">
        <f t="shared" si="2"/>
        <v>2.7550925334573137E-3</v>
      </c>
      <c r="K24" s="14">
        <v>95503</v>
      </c>
      <c r="L24" s="20">
        <f t="shared" si="3"/>
        <v>6.522278207335413E-3</v>
      </c>
    </row>
    <row r="25" spans="3:12" x14ac:dyDescent="0.25">
      <c r="C25" s="9" t="s">
        <v>21</v>
      </c>
      <c r="D25" s="14">
        <v>1207640</v>
      </c>
      <c r="E25" s="20">
        <f t="shared" si="0"/>
        <v>5.6400188959594359E-2</v>
      </c>
      <c r="F25" s="14">
        <v>940636</v>
      </c>
      <c r="G25" s="20">
        <f t="shared" si="1"/>
        <v>6.4239758791191412E-2</v>
      </c>
      <c r="H25" s="10" t="s">
        <v>32</v>
      </c>
      <c r="I25" s="14">
        <v>86122</v>
      </c>
      <c r="J25" s="20">
        <f t="shared" si="2"/>
        <v>4.0221399370492742E-3</v>
      </c>
      <c r="K25" s="14">
        <v>55237</v>
      </c>
      <c r="L25" s="20">
        <f t="shared" si="3"/>
        <v>3.7723535526484639E-3</v>
      </c>
    </row>
    <row r="26" spans="3:12" x14ac:dyDescent="0.25">
      <c r="C26" s="10"/>
      <c r="D26" s="10"/>
      <c r="E26" s="20"/>
      <c r="F26" s="10"/>
      <c r="G26" s="20"/>
      <c r="H26" s="10" t="s">
        <v>33</v>
      </c>
      <c r="I26" s="14">
        <v>126694</v>
      </c>
      <c r="J26" s="20">
        <f t="shared" si="2"/>
        <v>5.9169665960442245E-3</v>
      </c>
      <c r="K26" s="14">
        <v>24804</v>
      </c>
      <c r="L26" s="20">
        <f t="shared" si="3"/>
        <v>1.6939634216176203E-3</v>
      </c>
    </row>
    <row r="27" spans="3:12" x14ac:dyDescent="0.25">
      <c r="C27" s="9" t="s">
        <v>22</v>
      </c>
      <c r="D27" s="11">
        <f>SUM(D21:D25)</f>
        <v>7427205</v>
      </c>
      <c r="E27" s="12">
        <f>+D27/$D$39</f>
        <v>0.34687139001825379</v>
      </c>
      <c r="F27" s="11">
        <f>SUM(F21:F25)</f>
        <v>5745817</v>
      </c>
      <c r="G27" s="12">
        <f t="shared" si="1"/>
        <v>0.39240460511646069</v>
      </c>
      <c r="H27" s="9" t="s">
        <v>36</v>
      </c>
      <c r="I27" s="15">
        <f>SUM(I20:I26)</f>
        <v>3651264</v>
      </c>
      <c r="J27" s="12">
        <f t="shared" si="2"/>
        <v>0.17052431150124567</v>
      </c>
      <c r="K27" s="15">
        <f>SUM(K20:K26)</f>
        <v>3507856</v>
      </c>
      <c r="L27" s="12">
        <f t="shared" si="3"/>
        <v>0.23956538269238425</v>
      </c>
    </row>
    <row r="28" spans="3:12" x14ac:dyDescent="0.25">
      <c r="C28" s="10"/>
      <c r="D28" s="10"/>
      <c r="E28" s="10"/>
      <c r="F28" s="10"/>
      <c r="G28" s="20"/>
      <c r="H28" s="10"/>
      <c r="I28" s="10"/>
      <c r="J28" s="20"/>
      <c r="K28" s="10"/>
      <c r="L28" s="20"/>
    </row>
    <row r="29" spans="3:12" x14ac:dyDescent="0.25">
      <c r="C29" s="10"/>
      <c r="D29" s="10"/>
      <c r="E29" s="10"/>
      <c r="F29" s="10"/>
      <c r="G29" s="20"/>
      <c r="H29" s="9" t="s">
        <v>37</v>
      </c>
      <c r="I29" s="11">
        <f>+I17+I27</f>
        <v>11605364</v>
      </c>
      <c r="J29" s="12">
        <f t="shared" si="2"/>
        <v>0.54200318186286789</v>
      </c>
      <c r="K29" s="11">
        <f>+K17+K27</f>
        <v>9141267</v>
      </c>
      <c r="L29" s="12">
        <f t="shared" si="3"/>
        <v>0.62429333676988552</v>
      </c>
    </row>
    <row r="30" spans="3:12" x14ac:dyDescent="0.25">
      <c r="C30" s="10"/>
      <c r="D30" s="10"/>
      <c r="E30" s="10"/>
      <c r="F30" s="10"/>
      <c r="G30" s="20"/>
      <c r="H30" s="10"/>
      <c r="I30" s="10"/>
      <c r="J30" s="20"/>
      <c r="K30" s="10"/>
      <c r="L30" s="20"/>
    </row>
    <row r="31" spans="3:12" x14ac:dyDescent="0.25">
      <c r="C31" s="10"/>
      <c r="D31" s="10"/>
      <c r="E31" s="10"/>
      <c r="F31" s="10"/>
      <c r="G31" s="20"/>
      <c r="H31" s="9" t="s">
        <v>38</v>
      </c>
      <c r="I31" s="10"/>
      <c r="J31" s="20"/>
      <c r="K31" s="10"/>
      <c r="L31" s="20"/>
    </row>
    <row r="32" spans="3:12" x14ac:dyDescent="0.25">
      <c r="C32" s="10"/>
      <c r="D32" s="10"/>
      <c r="E32" s="10"/>
      <c r="F32" s="10"/>
      <c r="G32" s="20"/>
      <c r="H32" s="10" t="s">
        <v>39</v>
      </c>
      <c r="I32" s="14">
        <v>8978349</v>
      </c>
      <c r="J32" s="20">
        <f t="shared" si="2"/>
        <v>0.41931418315490132</v>
      </c>
      <c r="K32" s="14">
        <v>3805326</v>
      </c>
      <c r="L32" s="20">
        <f t="shared" si="3"/>
        <v>0.25988078742664461</v>
      </c>
    </row>
    <row r="33" spans="3:12" x14ac:dyDescent="0.25">
      <c r="C33" s="10"/>
      <c r="D33" s="10"/>
      <c r="E33" s="10"/>
      <c r="F33" s="10"/>
      <c r="G33" s="20"/>
      <c r="H33" s="13" t="s">
        <v>40</v>
      </c>
      <c r="I33" s="14">
        <v>-108620</v>
      </c>
      <c r="J33" s="20">
        <f t="shared" si="2"/>
        <v>-5.0728598959881577E-3</v>
      </c>
      <c r="K33" s="14">
        <v>-119461</v>
      </c>
      <c r="L33" s="20">
        <f t="shared" si="3"/>
        <v>-8.1584649375045365E-3</v>
      </c>
    </row>
    <row r="34" spans="3:12" x14ac:dyDescent="0.25">
      <c r="C34" s="10"/>
      <c r="D34" s="10"/>
      <c r="E34" s="10"/>
      <c r="F34" s="10"/>
      <c r="G34" s="20"/>
      <c r="H34" s="13" t="s">
        <v>41</v>
      </c>
      <c r="I34" s="14">
        <v>85966</v>
      </c>
      <c r="J34" s="20">
        <f t="shared" si="2"/>
        <v>4.01485429772158E-3</v>
      </c>
      <c r="K34" s="14">
        <v>94031</v>
      </c>
      <c r="L34" s="20">
        <f t="shared" si="3"/>
        <v>6.4217494959734906E-3</v>
      </c>
    </row>
    <row r="35" spans="3:12" x14ac:dyDescent="0.25">
      <c r="C35" s="10"/>
      <c r="D35" s="10"/>
      <c r="E35" s="10"/>
      <c r="F35" s="10"/>
      <c r="G35" s="20"/>
      <c r="H35" s="13" t="s">
        <v>42</v>
      </c>
      <c r="I35" s="14">
        <v>739901</v>
      </c>
      <c r="J35" s="20">
        <f t="shared" si="2"/>
        <v>3.4555460411540548E-2</v>
      </c>
      <c r="K35" s="14">
        <v>1694515</v>
      </c>
      <c r="L35" s="20">
        <f t="shared" si="3"/>
        <v>0.11572514221022343</v>
      </c>
    </row>
    <row r="36" spans="3:12" x14ac:dyDescent="0.25">
      <c r="C36" s="10"/>
      <c r="D36" s="10"/>
      <c r="E36" s="10"/>
      <c r="F36" s="10"/>
      <c r="G36" s="20"/>
      <c r="H36" s="13" t="s">
        <v>43</v>
      </c>
      <c r="I36" s="14">
        <v>111025</v>
      </c>
      <c r="J36" s="20">
        <f t="shared" si="2"/>
        <v>5.1851801689567784E-3</v>
      </c>
      <c r="K36" s="14">
        <v>26905</v>
      </c>
      <c r="L36" s="20">
        <f t="shared" si="3"/>
        <v>1.8374490347775388E-3</v>
      </c>
    </row>
    <row r="37" spans="3:12" x14ac:dyDescent="0.25">
      <c r="C37" s="10"/>
      <c r="D37" s="10"/>
      <c r="E37" s="10"/>
      <c r="F37" s="10"/>
      <c r="G37" s="20"/>
      <c r="H37" s="9" t="s">
        <v>44</v>
      </c>
      <c r="I37" s="15">
        <f>SUM(I32:I36)</f>
        <v>9806621</v>
      </c>
      <c r="J37" s="12">
        <f t="shared" si="2"/>
        <v>0.45799681813713206</v>
      </c>
      <c r="K37" s="15">
        <f>SUM(K32:K36)</f>
        <v>5501316</v>
      </c>
      <c r="L37" s="12">
        <f t="shared" si="3"/>
        <v>0.37570666323011453</v>
      </c>
    </row>
    <row r="38" spans="3:12" x14ac:dyDescent="0.25">
      <c r="C38" s="10"/>
      <c r="D38" s="10"/>
      <c r="E38" s="10"/>
      <c r="F38" s="10"/>
      <c r="G38" s="20"/>
      <c r="H38" s="10"/>
      <c r="I38" s="14"/>
      <c r="J38" s="20"/>
      <c r="K38" s="14"/>
      <c r="L38" s="20"/>
    </row>
    <row r="39" spans="3:12" x14ac:dyDescent="0.25">
      <c r="C39" s="9" t="s">
        <v>23</v>
      </c>
      <c r="D39" s="11">
        <f>+D27+D14</f>
        <v>21411985</v>
      </c>
      <c r="E39" s="12">
        <f>+D39/$D$39</f>
        <v>1</v>
      </c>
      <c r="F39" s="11">
        <f>+F27+F14</f>
        <v>14642583</v>
      </c>
      <c r="G39" s="12">
        <f t="shared" si="1"/>
        <v>1</v>
      </c>
      <c r="H39" s="9" t="s">
        <v>45</v>
      </c>
      <c r="I39" s="15">
        <f>+I37+I29</f>
        <v>21411985</v>
      </c>
      <c r="J39" s="12">
        <f t="shared" si="2"/>
        <v>1</v>
      </c>
      <c r="K39" s="15">
        <f>+K37+K29</f>
        <v>14642583</v>
      </c>
      <c r="L39" s="12">
        <f t="shared" si="3"/>
        <v>1</v>
      </c>
    </row>
    <row r="41" spans="3:12" x14ac:dyDescent="0.25">
      <c r="C41" s="9" t="s">
        <v>46</v>
      </c>
      <c r="D41" s="17" t="s">
        <v>1</v>
      </c>
      <c r="E41" s="16" t="s">
        <v>70</v>
      </c>
      <c r="F41" s="17" t="s">
        <v>2</v>
      </c>
      <c r="G41" s="16" t="s">
        <v>70</v>
      </c>
    </row>
    <row r="42" spans="3:12" x14ac:dyDescent="0.25">
      <c r="C42" s="9" t="s">
        <v>47</v>
      </c>
      <c r="D42" s="11">
        <f>SUM(D43:D44)</f>
        <v>10571556</v>
      </c>
      <c r="E42" s="12">
        <f>+D42/$D$42</f>
        <v>1</v>
      </c>
      <c r="F42" s="11">
        <f>SUM(F43:F44)</f>
        <v>7537180</v>
      </c>
      <c r="G42" s="12">
        <f>+F42/$F$42</f>
        <v>1</v>
      </c>
    </row>
    <row r="43" spans="3:12" x14ac:dyDescent="0.25">
      <c r="C43" s="13" t="s">
        <v>48</v>
      </c>
      <c r="D43" s="14">
        <v>9547440</v>
      </c>
      <c r="E43" s="12">
        <f t="shared" ref="E43:E70" si="4">+D43/$D$42</f>
        <v>0.90312532989467209</v>
      </c>
      <c r="F43" s="14">
        <v>6660571</v>
      </c>
      <c r="G43" s="12">
        <f t="shared" ref="G43:G70" si="5">+F43/$F$42</f>
        <v>0.88369536086440814</v>
      </c>
    </row>
    <row r="44" spans="3:12" x14ac:dyDescent="0.25">
      <c r="C44" s="10" t="s">
        <v>49</v>
      </c>
      <c r="D44" s="14">
        <v>1024116</v>
      </c>
      <c r="E44" s="12">
        <f t="shared" si="4"/>
        <v>9.6874670105327923E-2</v>
      </c>
      <c r="F44" s="14">
        <v>876609</v>
      </c>
      <c r="G44" s="12">
        <f t="shared" si="5"/>
        <v>0.11630463913559183</v>
      </c>
    </row>
    <row r="45" spans="3:12" x14ac:dyDescent="0.25">
      <c r="C45" s="10"/>
      <c r="D45" s="14"/>
      <c r="E45" s="12"/>
      <c r="F45" s="14"/>
      <c r="G45" s="12"/>
    </row>
    <row r="46" spans="3:12" x14ac:dyDescent="0.25">
      <c r="C46" s="9" t="s">
        <v>50</v>
      </c>
      <c r="D46" s="15">
        <f>SUM(D47:D48)</f>
        <v>-4399178</v>
      </c>
      <c r="E46" s="12">
        <f t="shared" si="4"/>
        <v>-0.41613344336443947</v>
      </c>
      <c r="F46" s="15">
        <f>SUM(F47:F48)</f>
        <v>-3223570</v>
      </c>
      <c r="G46" s="12">
        <f t="shared" si="5"/>
        <v>-0.42768913572450173</v>
      </c>
    </row>
    <row r="47" spans="3:12" x14ac:dyDescent="0.25">
      <c r="C47" s="10" t="s">
        <v>48</v>
      </c>
      <c r="D47" s="14">
        <v>-4374886</v>
      </c>
      <c r="E47" s="12">
        <f t="shared" si="4"/>
        <v>-0.41383557917112673</v>
      </c>
      <c r="F47" s="14">
        <v>-3201309</v>
      </c>
      <c r="G47" s="12">
        <f t="shared" si="5"/>
        <v>-0.42473564383496215</v>
      </c>
    </row>
    <row r="48" spans="3:12" x14ac:dyDescent="0.25">
      <c r="C48" s="10" t="s">
        <v>51</v>
      </c>
      <c r="D48" s="14">
        <v>-24292</v>
      </c>
      <c r="E48" s="12">
        <f t="shared" si="4"/>
        <v>-2.2978641933126967E-3</v>
      </c>
      <c r="F48" s="14">
        <v>-22261</v>
      </c>
      <c r="G48" s="12">
        <f t="shared" si="5"/>
        <v>-2.9534918895395891E-3</v>
      </c>
    </row>
    <row r="49" spans="3:7" x14ac:dyDescent="0.25">
      <c r="C49" s="10"/>
      <c r="D49" s="14"/>
      <c r="E49" s="12"/>
      <c r="F49" s="14"/>
      <c r="G49" s="12"/>
    </row>
    <row r="50" spans="3:7" x14ac:dyDescent="0.25">
      <c r="C50" s="9" t="s">
        <v>52</v>
      </c>
      <c r="D50" s="15">
        <f>+D42+D46</f>
        <v>6172378</v>
      </c>
      <c r="E50" s="12">
        <f t="shared" si="4"/>
        <v>0.58386655663556053</v>
      </c>
      <c r="F50" s="15">
        <f>+F42+F46</f>
        <v>4313610</v>
      </c>
      <c r="G50" s="12">
        <f t="shared" si="5"/>
        <v>0.57231086427549827</v>
      </c>
    </row>
    <row r="51" spans="3:7" x14ac:dyDescent="0.25">
      <c r="C51" s="10"/>
      <c r="D51" s="14"/>
      <c r="E51" s="12"/>
      <c r="F51" s="14"/>
      <c r="G51" s="12"/>
    </row>
    <row r="52" spans="3:7" x14ac:dyDescent="0.25">
      <c r="C52" s="10" t="s">
        <v>53</v>
      </c>
      <c r="D52" s="14">
        <v>-3204715</v>
      </c>
      <c r="E52" s="12">
        <f t="shared" si="4"/>
        <v>-0.30314506208925157</v>
      </c>
      <c r="F52" s="14">
        <v>-2468018</v>
      </c>
      <c r="G52" s="12">
        <f t="shared" si="5"/>
        <v>-0.32744580864461242</v>
      </c>
    </row>
    <row r="53" spans="3:7" x14ac:dyDescent="0.25">
      <c r="C53" s="10" t="s">
        <v>54</v>
      </c>
      <c r="D53" s="14">
        <v>-1181073</v>
      </c>
      <c r="E53" s="12">
        <f t="shared" si="4"/>
        <v>-0.11172177492130771</v>
      </c>
      <c r="F53" s="14">
        <v>-885233</v>
      </c>
      <c r="G53" s="12">
        <f t="shared" si="5"/>
        <v>-0.11744883364865905</v>
      </c>
    </row>
    <row r="54" spans="3:7" x14ac:dyDescent="0.25">
      <c r="C54" s="10" t="s">
        <v>55</v>
      </c>
      <c r="D54" s="14">
        <v>-339801</v>
      </c>
      <c r="E54" s="12">
        <f t="shared" si="4"/>
        <v>-3.2142950384976443E-2</v>
      </c>
      <c r="F54" s="14">
        <v>-412636</v>
      </c>
      <c r="G54" s="12">
        <f t="shared" si="5"/>
        <v>-5.4746735516466367E-2</v>
      </c>
    </row>
    <row r="55" spans="3:7" x14ac:dyDescent="0.25">
      <c r="C55" s="10" t="s">
        <v>56</v>
      </c>
      <c r="D55" s="14">
        <v>-632845</v>
      </c>
      <c r="E55" s="12">
        <f t="shared" si="4"/>
        <v>-5.9862994624443173E-2</v>
      </c>
      <c r="F55" s="14">
        <v>309156</v>
      </c>
      <c r="G55" s="12">
        <f t="shared" si="5"/>
        <v>4.1017462764588349E-2</v>
      </c>
    </row>
    <row r="56" spans="3:7" x14ac:dyDescent="0.25">
      <c r="C56" s="10" t="s">
        <v>57</v>
      </c>
      <c r="D56" s="10"/>
      <c r="E56" s="12"/>
      <c r="F56" s="10"/>
      <c r="G56" s="12"/>
    </row>
    <row r="57" spans="3:7" x14ac:dyDescent="0.25">
      <c r="C57" s="9" t="s">
        <v>58</v>
      </c>
      <c r="D57" s="15">
        <f>SUM(D52:D56)</f>
        <v>-5358434</v>
      </c>
      <c r="E57" s="12">
        <f t="shared" si="4"/>
        <v>-0.50687278201997887</v>
      </c>
      <c r="F57" s="15">
        <f>SUM(F52:F56)</f>
        <v>-3456731</v>
      </c>
      <c r="G57" s="12">
        <f t="shared" si="5"/>
        <v>-0.45862391504514949</v>
      </c>
    </row>
    <row r="58" spans="3:7" x14ac:dyDescent="0.25">
      <c r="C58" s="10"/>
      <c r="D58" s="14"/>
      <c r="E58" s="12"/>
      <c r="F58" s="14"/>
      <c r="G58" s="12"/>
    </row>
    <row r="59" spans="3:7" x14ac:dyDescent="0.25">
      <c r="C59" s="9" t="s">
        <v>64</v>
      </c>
      <c r="D59" s="15">
        <f>+D50+D57</f>
        <v>813944</v>
      </c>
      <c r="E59" s="12">
        <f t="shared" si="4"/>
        <v>7.6993774615581656E-2</v>
      </c>
      <c r="F59" s="15">
        <f>+F50+F57</f>
        <v>856879</v>
      </c>
      <c r="G59" s="12">
        <f t="shared" si="5"/>
        <v>0.11368694923034875</v>
      </c>
    </row>
    <row r="60" spans="3:7" x14ac:dyDescent="0.25">
      <c r="C60" s="9"/>
      <c r="D60" s="14"/>
      <c r="E60" s="12"/>
      <c r="F60" s="14"/>
      <c r="G60" s="12"/>
    </row>
    <row r="61" spans="3:7" x14ac:dyDescent="0.25">
      <c r="C61" s="13" t="s">
        <v>65</v>
      </c>
      <c r="D61" s="14">
        <v>383304</v>
      </c>
      <c r="E61" s="12">
        <f t="shared" si="4"/>
        <v>3.6258049429998759E-2</v>
      </c>
      <c r="F61" s="14">
        <v>712925</v>
      </c>
      <c r="G61" s="12">
        <f t="shared" si="5"/>
        <v>9.458776359328025E-2</v>
      </c>
    </row>
    <row r="62" spans="3:7" x14ac:dyDescent="0.25">
      <c r="C62" s="13" t="s">
        <v>66</v>
      </c>
      <c r="D62" s="14">
        <v>-557395</v>
      </c>
      <c r="E62" s="12">
        <f t="shared" si="4"/>
        <v>-5.2725918492982492E-2</v>
      </c>
      <c r="F62" s="14">
        <v>-369043</v>
      </c>
      <c r="G62" s="12">
        <f t="shared" si="5"/>
        <v>-4.896300738472479E-2</v>
      </c>
    </row>
    <row r="63" spans="3:7" x14ac:dyDescent="0.25">
      <c r="C63" s="9" t="s">
        <v>67</v>
      </c>
      <c r="D63" s="15">
        <f>+D61+D62</f>
        <v>-174091</v>
      </c>
      <c r="E63" s="12">
        <f t="shared" si="4"/>
        <v>-1.6467869062983729E-2</v>
      </c>
      <c r="F63" s="15">
        <f>+F61+F62</f>
        <v>343882</v>
      </c>
      <c r="G63" s="12">
        <f t="shared" si="5"/>
        <v>4.5624756208555453E-2</v>
      </c>
    </row>
    <row r="64" spans="3:7" x14ac:dyDescent="0.25">
      <c r="C64" s="9"/>
      <c r="D64" s="14"/>
      <c r="E64" s="12"/>
      <c r="F64" s="14"/>
      <c r="G64" s="12"/>
    </row>
    <row r="65" spans="3:7" x14ac:dyDescent="0.25">
      <c r="C65" s="9" t="s">
        <v>59</v>
      </c>
      <c r="D65" s="15">
        <f>+D59+D63</f>
        <v>639853</v>
      </c>
      <c r="E65" s="12">
        <f t="shared" si="4"/>
        <v>6.0525905552597931E-2</v>
      </c>
      <c r="F65" s="15">
        <f>+F59+F63</f>
        <v>1200761</v>
      </c>
      <c r="G65" s="12">
        <f t="shared" si="5"/>
        <v>0.15931170543890422</v>
      </c>
    </row>
    <row r="66" spans="3:7" x14ac:dyDescent="0.25">
      <c r="C66" s="13" t="s">
        <v>60</v>
      </c>
      <c r="D66" s="14">
        <v>-195071</v>
      </c>
      <c r="E66" s="12">
        <f t="shared" si="4"/>
        <v>-1.8452439735456162E-2</v>
      </c>
      <c r="F66" s="14">
        <v>-162813</v>
      </c>
      <c r="G66" s="12">
        <f t="shared" si="5"/>
        <v>-2.1601315080706576E-2</v>
      </c>
    </row>
    <row r="67" spans="3:7" x14ac:dyDescent="0.25">
      <c r="C67" s="10" t="s">
        <v>61</v>
      </c>
      <c r="D67" s="14">
        <v>188330</v>
      </c>
      <c r="E67" s="12">
        <f t="shared" si="4"/>
        <v>1.781478525961552E-2</v>
      </c>
      <c r="F67" s="14">
        <v>58321</v>
      </c>
      <c r="G67" s="12">
        <f t="shared" si="5"/>
        <v>7.7377746053563798E-3</v>
      </c>
    </row>
    <row r="68" spans="3:7" x14ac:dyDescent="0.25">
      <c r="C68" s="9" t="s">
        <v>62</v>
      </c>
      <c r="D68" s="15">
        <f>SUM(D66:D67)</f>
        <v>-6741</v>
      </c>
      <c r="E68" s="12">
        <f t="shared" si="4"/>
        <v>-6.3765447584064258E-4</v>
      </c>
      <c r="F68" s="15">
        <f>SUM(F66:F67)</f>
        <v>-104492</v>
      </c>
      <c r="G68" s="12">
        <f t="shared" si="5"/>
        <v>-1.3863540475350197E-2</v>
      </c>
    </row>
    <row r="69" spans="3:7" x14ac:dyDescent="0.25">
      <c r="C69" s="10"/>
      <c r="D69" s="14"/>
      <c r="E69" s="12"/>
      <c r="F69" s="14"/>
      <c r="G69" s="12"/>
    </row>
    <row r="70" spans="3:7" x14ac:dyDescent="0.25">
      <c r="C70" s="9" t="s">
        <v>63</v>
      </c>
      <c r="D70" s="15">
        <f>+D59+D68</f>
        <v>807203</v>
      </c>
      <c r="E70" s="12">
        <f t="shared" si="4"/>
        <v>7.6356120139741024E-2</v>
      </c>
      <c r="F70" s="15">
        <f>+F59+F68</f>
        <v>752387</v>
      </c>
      <c r="G70" s="12">
        <f t="shared" si="5"/>
        <v>9.9823408754998552E-2</v>
      </c>
    </row>
  </sheetData>
  <mergeCells count="1">
    <mergeCell ref="C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84"/>
  <sheetViews>
    <sheetView topLeftCell="D1" workbookViewId="0">
      <selection activeCell="C1" sqref="C1:P1048576"/>
    </sheetView>
  </sheetViews>
  <sheetFormatPr defaultRowHeight="15" x14ac:dyDescent="0.25"/>
  <cols>
    <col min="3" max="3" width="45.42578125" customWidth="1"/>
    <col min="4" max="4" width="13.140625" customWidth="1"/>
    <col min="5" max="5" width="13.140625" hidden="1" customWidth="1"/>
    <col min="6" max="6" width="13.140625" customWidth="1"/>
    <col min="7" max="7" width="13.28515625" bestFit="1" customWidth="1"/>
    <col min="8" max="8" width="13.28515625" hidden="1" customWidth="1"/>
    <col min="9" max="9" width="13.28515625" customWidth="1"/>
    <col min="10" max="10" width="45.42578125" customWidth="1"/>
    <col min="11" max="11" width="13.28515625" bestFit="1" customWidth="1"/>
    <col min="12" max="12" width="13.28515625" hidden="1" customWidth="1"/>
    <col min="13" max="13" width="13.28515625" customWidth="1"/>
    <col min="14" max="14" width="13.28515625" bestFit="1" customWidth="1"/>
    <col min="15" max="15" width="0" hidden="1" customWidth="1"/>
  </cols>
  <sheetData>
    <row r="3" spans="3:16" ht="26.25" x14ac:dyDescent="0.4">
      <c r="C3" s="18" t="s">
        <v>68</v>
      </c>
      <c r="D3" s="18"/>
      <c r="E3" s="18"/>
      <c r="F3" s="18"/>
      <c r="G3" s="18"/>
      <c r="H3" s="18"/>
      <c r="I3" s="18"/>
      <c r="J3" s="18"/>
      <c r="K3" s="18"/>
      <c r="L3" s="16"/>
      <c r="M3" s="16"/>
      <c r="N3" s="19" t="s">
        <v>69</v>
      </c>
      <c r="O3" s="10"/>
    </row>
    <row r="4" spans="3:16" x14ac:dyDescent="0.25">
      <c r="C4" s="9" t="s">
        <v>0</v>
      </c>
      <c r="D4" s="16" t="s">
        <v>1</v>
      </c>
      <c r="E4" s="16" t="s">
        <v>70</v>
      </c>
      <c r="F4" s="16" t="s">
        <v>71</v>
      </c>
      <c r="G4" s="16" t="s">
        <v>2</v>
      </c>
      <c r="H4" s="16" t="s">
        <v>70</v>
      </c>
      <c r="I4" s="16" t="s">
        <v>71</v>
      </c>
      <c r="J4" s="9" t="s">
        <v>3</v>
      </c>
      <c r="K4" s="16" t="s">
        <v>1</v>
      </c>
      <c r="L4" s="16" t="s">
        <v>70</v>
      </c>
      <c r="M4" s="16" t="s">
        <v>71</v>
      </c>
      <c r="N4" s="16" t="s">
        <v>2</v>
      </c>
      <c r="O4" s="16" t="s">
        <v>70</v>
      </c>
      <c r="P4" s="22" t="s">
        <v>71</v>
      </c>
    </row>
    <row r="5" spans="3:16" x14ac:dyDescent="0.25">
      <c r="C5" s="9" t="s">
        <v>4</v>
      </c>
      <c r="D5" s="9"/>
      <c r="E5" s="9"/>
      <c r="F5" s="9"/>
      <c r="G5" s="9"/>
      <c r="H5" s="9"/>
      <c r="I5" s="9"/>
      <c r="J5" s="9" t="s">
        <v>4</v>
      </c>
      <c r="K5" s="9"/>
      <c r="L5" s="9"/>
      <c r="M5" s="9"/>
      <c r="N5" s="9"/>
      <c r="O5" s="10"/>
      <c r="P5" s="10"/>
    </row>
    <row r="6" spans="3:16" x14ac:dyDescent="0.25">
      <c r="C6" s="10" t="s">
        <v>5</v>
      </c>
      <c r="D6" s="14">
        <v>5489417</v>
      </c>
      <c r="E6" s="20">
        <f>+D6/$D$39</f>
        <v>0.25637123321354838</v>
      </c>
      <c r="F6" s="20">
        <f>(+D6-G6)/G6</f>
        <v>1.6560225781057596</v>
      </c>
      <c r="G6" s="14">
        <v>2066781</v>
      </c>
      <c r="H6" s="20">
        <f>+G6/$G$39</f>
        <v>0.14114866209056148</v>
      </c>
      <c r="I6" s="20">
        <v>1</v>
      </c>
      <c r="J6" s="10" t="s">
        <v>24</v>
      </c>
      <c r="K6" s="14">
        <v>1610452</v>
      </c>
      <c r="L6" s="20">
        <f>+K6/$K$39</f>
        <v>7.5212643760025052E-2</v>
      </c>
      <c r="M6" s="20">
        <f>(+K6-N6)/N6</f>
        <v>0.49520045381916494</v>
      </c>
      <c r="N6" s="14">
        <v>1077081</v>
      </c>
      <c r="O6" s="20">
        <f>+N6/$N$39</f>
        <v>7.355812837120336E-2</v>
      </c>
      <c r="P6" s="20">
        <v>1</v>
      </c>
    </row>
    <row r="7" spans="3:16" x14ac:dyDescent="0.25">
      <c r="C7" s="10" t="s">
        <v>6</v>
      </c>
      <c r="D7" s="14">
        <v>458085</v>
      </c>
      <c r="E7" s="20">
        <f t="shared" ref="E7:E25" si="0">+D7/$D$39</f>
        <v>2.1393859560428424E-2</v>
      </c>
      <c r="F7" s="20">
        <f t="shared" ref="F7:F14" si="1">(+D7-G7)/G7</f>
        <v>-0.24354989992932302</v>
      </c>
      <c r="G7" s="14">
        <v>605572</v>
      </c>
      <c r="H7" s="20">
        <f t="shared" ref="H7:H39" si="2">+G7/$G$39</f>
        <v>4.1356910867433705E-2</v>
      </c>
      <c r="I7" s="20">
        <v>1</v>
      </c>
      <c r="J7" s="10" t="s">
        <v>25</v>
      </c>
      <c r="K7" s="14">
        <v>475522</v>
      </c>
      <c r="L7" s="20">
        <f t="shared" ref="L7:L39" si="3">+K7/$K$39</f>
        <v>2.2208216566563074E-2</v>
      </c>
      <c r="M7" s="20">
        <f t="shared" ref="M7:M39" si="4">(+K7-N7)/N7</f>
        <v>0.39289961627464193</v>
      </c>
      <c r="N7" s="14">
        <v>341390</v>
      </c>
      <c r="O7" s="20">
        <f t="shared" ref="O7:O39" si="5">+N7/$N$39</f>
        <v>2.3314875524352501E-2</v>
      </c>
      <c r="P7" s="20">
        <v>1</v>
      </c>
    </row>
    <row r="8" spans="3:16" x14ac:dyDescent="0.25">
      <c r="C8" s="10" t="s">
        <v>7</v>
      </c>
      <c r="D8" s="14">
        <v>5412881</v>
      </c>
      <c r="E8" s="20">
        <f t="shared" si="0"/>
        <v>0.25279678647262271</v>
      </c>
      <c r="F8" s="20">
        <f t="shared" si="1"/>
        <v>0.42008196936354375</v>
      </c>
      <c r="G8" s="14">
        <v>3811668</v>
      </c>
      <c r="H8" s="20">
        <f t="shared" si="2"/>
        <v>0.26031390773062374</v>
      </c>
      <c r="I8" s="20">
        <v>1</v>
      </c>
      <c r="J8" s="10" t="s">
        <v>26</v>
      </c>
      <c r="K8" s="14">
        <v>666100</v>
      </c>
      <c r="L8" s="20">
        <f t="shared" si="3"/>
        <v>3.1108745872930509E-2</v>
      </c>
      <c r="M8" s="20">
        <f t="shared" si="4"/>
        <v>0.34136690140419629</v>
      </c>
      <c r="N8" s="14">
        <v>496583</v>
      </c>
      <c r="O8" s="20">
        <f t="shared" si="5"/>
        <v>3.3913620294998496E-2</v>
      </c>
      <c r="P8" s="20">
        <v>1</v>
      </c>
    </row>
    <row r="9" spans="3:16" x14ac:dyDescent="0.25">
      <c r="C9" s="10" t="s">
        <v>8</v>
      </c>
      <c r="D9" s="14">
        <v>1609560</v>
      </c>
      <c r="E9" s="20">
        <f t="shared" si="0"/>
        <v>7.5170984847971828E-2</v>
      </c>
      <c r="F9" s="20">
        <f t="shared" si="1"/>
        <v>0.16494482731666646</v>
      </c>
      <c r="G9" s="14">
        <v>1381662</v>
      </c>
      <c r="H9" s="20">
        <f t="shared" si="2"/>
        <v>9.4359171465854083E-2</v>
      </c>
      <c r="I9" s="20">
        <v>1</v>
      </c>
      <c r="J9" s="10" t="s">
        <v>27</v>
      </c>
      <c r="K9" s="14">
        <v>1762233</v>
      </c>
      <c r="L9" s="20">
        <f t="shared" si="3"/>
        <v>8.2301243906158159E-2</v>
      </c>
      <c r="M9" s="20">
        <f t="shared" si="4"/>
        <v>0.25439049807381847</v>
      </c>
      <c r="N9" s="14">
        <v>1404852</v>
      </c>
      <c r="O9" s="20">
        <f t="shared" si="5"/>
        <v>9.5942908433573504E-2</v>
      </c>
      <c r="P9" s="20">
        <v>1</v>
      </c>
    </row>
    <row r="10" spans="3:16" x14ac:dyDescent="0.25">
      <c r="C10" s="10" t="s">
        <v>9</v>
      </c>
      <c r="D10" s="14">
        <v>849389</v>
      </c>
      <c r="E10" s="20">
        <f t="shared" si="0"/>
        <v>3.9668858351993054E-2</v>
      </c>
      <c r="F10" s="20">
        <f t="shared" si="1"/>
        <v>-0.11705649809718742</v>
      </c>
      <c r="G10" s="14">
        <v>961997</v>
      </c>
      <c r="H10" s="20">
        <f t="shared" si="2"/>
        <v>6.5698586103285189E-2</v>
      </c>
      <c r="I10" s="20">
        <v>1</v>
      </c>
      <c r="J10" s="10" t="s">
        <v>28</v>
      </c>
      <c r="K10" s="14">
        <v>1835143</v>
      </c>
      <c r="L10" s="20">
        <f t="shared" si="3"/>
        <v>8.5706346235531181E-2</v>
      </c>
      <c r="M10" s="20">
        <f t="shared" si="4"/>
        <v>0.53804242151985304</v>
      </c>
      <c r="N10" s="14">
        <v>1193168</v>
      </c>
      <c r="O10" s="20">
        <f t="shared" si="5"/>
        <v>8.1486169482529139E-2</v>
      </c>
      <c r="P10" s="20">
        <v>1</v>
      </c>
    </row>
    <row r="11" spans="3:16" x14ac:dyDescent="0.25">
      <c r="C11" s="10" t="s">
        <v>10</v>
      </c>
      <c r="D11" s="14">
        <v>24364</v>
      </c>
      <c r="E11" s="20">
        <f t="shared" si="0"/>
        <v>1.1378674139739964E-3</v>
      </c>
      <c r="F11" s="20">
        <f t="shared" si="1"/>
        <v>3.4827966881324746</v>
      </c>
      <c r="G11" s="14">
        <v>5435</v>
      </c>
      <c r="H11" s="20">
        <f t="shared" si="2"/>
        <v>3.7117768087775222E-4</v>
      </c>
      <c r="I11" s="20">
        <v>1</v>
      </c>
      <c r="J11" s="10" t="s">
        <v>29</v>
      </c>
      <c r="K11" s="14">
        <v>516678</v>
      </c>
      <c r="L11" s="20">
        <f t="shared" si="3"/>
        <v>2.4130317670220672E-2</v>
      </c>
      <c r="M11" s="20">
        <f t="shared" si="4"/>
        <v>0.28230213684759137</v>
      </c>
      <c r="N11" s="14">
        <v>402930</v>
      </c>
      <c r="O11" s="20">
        <f t="shared" si="5"/>
        <v>2.7517685916480718E-2</v>
      </c>
      <c r="P11" s="20">
        <v>1</v>
      </c>
    </row>
    <row r="12" spans="3:16" x14ac:dyDescent="0.25">
      <c r="C12" s="10" t="s">
        <v>11</v>
      </c>
      <c r="D12" s="14">
        <v>141084</v>
      </c>
      <c r="E12" s="20">
        <f t="shared" si="0"/>
        <v>6.5890201212078191E-3</v>
      </c>
      <c r="F12" s="20">
        <f t="shared" si="1"/>
        <v>1.2165244850827166</v>
      </c>
      <c r="G12" s="14">
        <v>63651</v>
      </c>
      <c r="H12" s="20">
        <f t="shared" si="2"/>
        <v>4.3469789449033687E-3</v>
      </c>
      <c r="I12" s="20">
        <v>1</v>
      </c>
      <c r="J12" s="10" t="s">
        <v>30</v>
      </c>
      <c r="K12" s="14">
        <v>460373</v>
      </c>
      <c r="L12" s="20">
        <f t="shared" si="3"/>
        <v>2.1500715603901273E-2</v>
      </c>
      <c r="M12" s="20">
        <f t="shared" si="4"/>
        <v>1.029720125564334</v>
      </c>
      <c r="N12" s="14">
        <v>226816</v>
      </c>
      <c r="O12" s="20">
        <f t="shared" si="5"/>
        <v>1.5490163176811086E-2</v>
      </c>
      <c r="P12" s="20">
        <v>1</v>
      </c>
    </row>
    <row r="13" spans="3:16" x14ac:dyDescent="0.25">
      <c r="C13" s="10" t="s">
        <v>12</v>
      </c>
      <c r="D13" s="14"/>
      <c r="E13" s="20"/>
      <c r="F13" s="20"/>
      <c r="G13" s="14"/>
      <c r="H13" s="20"/>
      <c r="I13" s="20"/>
      <c r="J13" s="10" t="s">
        <v>31</v>
      </c>
      <c r="K13" s="14">
        <v>353522</v>
      </c>
      <c r="L13" s="20">
        <f t="shared" si="3"/>
        <v>1.6510472989776519E-2</v>
      </c>
      <c r="M13" s="20">
        <f t="shared" si="4"/>
        <v>0.43551157474144125</v>
      </c>
      <c r="N13" s="14">
        <v>246269</v>
      </c>
      <c r="O13" s="20">
        <f t="shared" si="5"/>
        <v>1.6818685610318889E-2</v>
      </c>
      <c r="P13" s="20">
        <v>1</v>
      </c>
    </row>
    <row r="14" spans="3:16" x14ac:dyDescent="0.25">
      <c r="C14" s="9" t="s">
        <v>13</v>
      </c>
      <c r="D14" s="15">
        <f>SUM(D6:D13)</f>
        <v>13984780</v>
      </c>
      <c r="E14" s="12">
        <f t="shared" si="0"/>
        <v>0.65312860998174616</v>
      </c>
      <c r="F14" s="12">
        <f t="shared" si="1"/>
        <v>0.57189477614674811</v>
      </c>
      <c r="G14" s="15">
        <f>SUM(G6:G13)</f>
        <v>8896766</v>
      </c>
      <c r="H14" s="12">
        <f t="shared" si="2"/>
        <v>0.60759539488353931</v>
      </c>
      <c r="I14" s="12">
        <v>1</v>
      </c>
      <c r="J14" s="10" t="s">
        <v>32</v>
      </c>
      <c r="K14" s="14">
        <v>66613</v>
      </c>
      <c r="L14" s="20">
        <f t="shared" si="3"/>
        <v>3.1110146957416605E-3</v>
      </c>
      <c r="M14" s="20">
        <f t="shared" si="4"/>
        <v>-6.6508596907201125E-3</v>
      </c>
      <c r="N14" s="14">
        <v>67059</v>
      </c>
      <c r="O14" s="20">
        <f t="shared" si="5"/>
        <v>4.5797247657739073E-3</v>
      </c>
      <c r="P14" s="20">
        <v>1</v>
      </c>
    </row>
    <row r="15" spans="3:16" x14ac:dyDescent="0.25">
      <c r="C15" s="10"/>
      <c r="D15" s="10"/>
      <c r="E15" s="20"/>
      <c r="F15" s="20"/>
      <c r="G15" s="10"/>
      <c r="H15" s="20"/>
      <c r="I15" s="20"/>
      <c r="J15" s="10" t="s">
        <v>10</v>
      </c>
      <c r="K15" s="14">
        <v>315</v>
      </c>
      <c r="L15" s="20">
        <f t="shared" si="3"/>
        <v>1.4711387103998065E-5</v>
      </c>
      <c r="M15" s="20">
        <f t="shared" si="4"/>
        <v>-0.98997709049255445</v>
      </c>
      <c r="N15" s="14">
        <v>31428</v>
      </c>
      <c r="O15" s="20">
        <f t="shared" si="5"/>
        <v>2.1463426227462737E-3</v>
      </c>
      <c r="P15" s="20">
        <v>1</v>
      </c>
    </row>
    <row r="16" spans="3:16" x14ac:dyDescent="0.25">
      <c r="C16" s="9" t="s">
        <v>14</v>
      </c>
      <c r="D16" s="10"/>
      <c r="E16" s="20"/>
      <c r="F16" s="20"/>
      <c r="G16" s="10"/>
      <c r="H16" s="20"/>
      <c r="I16" s="20"/>
      <c r="J16" s="10" t="s">
        <v>33</v>
      </c>
      <c r="K16" s="14">
        <v>207149</v>
      </c>
      <c r="L16" s="20">
        <f t="shared" si="3"/>
        <v>9.6744416736701429E-3</v>
      </c>
      <c r="M16" s="20">
        <f t="shared" si="4"/>
        <v>0.42043405218226076</v>
      </c>
      <c r="N16" s="14">
        <v>145835</v>
      </c>
      <c r="O16" s="20">
        <f t="shared" si="5"/>
        <v>9.9596498787133392E-3</v>
      </c>
      <c r="P16" s="20">
        <v>1</v>
      </c>
    </row>
    <row r="17" spans="3:16" x14ac:dyDescent="0.25">
      <c r="C17" s="9" t="s">
        <v>15</v>
      </c>
      <c r="D17" s="10"/>
      <c r="E17" s="20"/>
      <c r="F17" s="20"/>
      <c r="G17" s="10"/>
      <c r="H17" s="20"/>
      <c r="I17" s="20"/>
      <c r="J17" s="9" t="s">
        <v>34</v>
      </c>
      <c r="K17" s="15">
        <f>SUM(K6:K16)</f>
        <v>7954100</v>
      </c>
      <c r="L17" s="12">
        <f t="shared" si="3"/>
        <v>0.37147887036162225</v>
      </c>
      <c r="M17" s="12">
        <f t="shared" si="4"/>
        <v>0.4119509476585323</v>
      </c>
      <c r="N17" s="15">
        <f>SUM(N6:N16)</f>
        <v>5633411</v>
      </c>
      <c r="O17" s="12">
        <f t="shared" si="5"/>
        <v>0.38472795407750121</v>
      </c>
      <c r="P17" s="12">
        <v>1</v>
      </c>
    </row>
    <row r="18" spans="3:16" x14ac:dyDescent="0.25">
      <c r="C18" s="10" t="s">
        <v>9</v>
      </c>
      <c r="D18" s="14">
        <v>551243</v>
      </c>
      <c r="E18" s="20">
        <f t="shared" si="0"/>
        <v>2.5744600512283191E-2</v>
      </c>
      <c r="F18" s="20">
        <f t="shared" ref="F18:F27" si="6">(+D18-G18)/G18</f>
        <v>-0.1661869186868771</v>
      </c>
      <c r="G18" s="14">
        <v>661111</v>
      </c>
      <c r="H18" s="20">
        <f t="shared" si="2"/>
        <v>4.514988919646213E-2</v>
      </c>
      <c r="I18" s="20">
        <v>1</v>
      </c>
      <c r="J18" s="10"/>
      <c r="K18" s="10"/>
      <c r="L18" s="20"/>
      <c r="M18" s="20"/>
      <c r="N18" s="10"/>
      <c r="O18" s="20"/>
      <c r="P18" s="20"/>
    </row>
    <row r="19" spans="3:16" x14ac:dyDescent="0.25">
      <c r="C19" s="10" t="s">
        <v>16</v>
      </c>
      <c r="D19" s="14">
        <v>457537</v>
      </c>
      <c r="E19" s="20">
        <f t="shared" si="0"/>
        <v>2.1368266417149086E-2</v>
      </c>
      <c r="F19" s="20">
        <f t="shared" si="6"/>
        <v>0.65220547079534175</v>
      </c>
      <c r="G19" s="14">
        <v>276925</v>
      </c>
      <c r="H19" s="20">
        <f t="shared" si="2"/>
        <v>1.8912305294769373E-2</v>
      </c>
      <c r="I19" s="20">
        <v>1</v>
      </c>
      <c r="J19" s="9" t="s">
        <v>14</v>
      </c>
      <c r="K19" s="10"/>
      <c r="L19" s="20"/>
      <c r="M19" s="20"/>
      <c r="N19" s="10"/>
      <c r="O19" s="20"/>
      <c r="P19" s="20"/>
    </row>
    <row r="20" spans="3:16" x14ac:dyDescent="0.25">
      <c r="C20" s="10" t="s">
        <v>17</v>
      </c>
      <c r="D20" s="14">
        <v>125738</v>
      </c>
      <c r="E20" s="20">
        <f t="shared" si="0"/>
        <v>5.8723187037539957E-3</v>
      </c>
      <c r="F20" s="20">
        <f t="shared" si="6"/>
        <v>8.7873433486417056</v>
      </c>
      <c r="G20" s="14">
        <v>12847</v>
      </c>
      <c r="H20" s="20">
        <f t="shared" si="2"/>
        <v>8.7737252368656543E-4</v>
      </c>
      <c r="I20" s="20">
        <v>1</v>
      </c>
      <c r="J20" s="10" t="s">
        <v>24</v>
      </c>
      <c r="K20" s="14">
        <v>1054027</v>
      </c>
      <c r="L20" s="20">
        <f t="shared" si="3"/>
        <v>4.9226029254177038E-2</v>
      </c>
      <c r="M20" s="20">
        <f t="shared" si="4"/>
        <v>-0.31819360864927521</v>
      </c>
      <c r="N20" s="14">
        <v>1545933</v>
      </c>
      <c r="O20" s="20">
        <f t="shared" si="5"/>
        <v>0.10557788881920628</v>
      </c>
      <c r="P20" s="20">
        <v>1</v>
      </c>
    </row>
    <row r="21" spans="3:16" x14ac:dyDescent="0.25">
      <c r="C21" s="9" t="s">
        <v>18</v>
      </c>
      <c r="D21" s="15">
        <f>SUM(D18:D20)</f>
        <v>1134518</v>
      </c>
      <c r="E21" s="12">
        <f t="shared" si="0"/>
        <v>5.2985185633186271E-2</v>
      </c>
      <c r="F21" s="12">
        <f t="shared" si="6"/>
        <v>0.19312049957776087</v>
      </c>
      <c r="G21" s="15">
        <f>SUM(G18:G20)</f>
        <v>950883</v>
      </c>
      <c r="H21" s="12">
        <f t="shared" si="2"/>
        <v>6.493956701491807E-2</v>
      </c>
      <c r="I21" s="12">
        <v>1</v>
      </c>
      <c r="J21" s="10" t="s">
        <v>25</v>
      </c>
      <c r="K21" s="14">
        <v>327101</v>
      </c>
      <c r="L21" s="20">
        <f t="shared" si="3"/>
        <v>1.5276537882872606E-2</v>
      </c>
      <c r="M21" s="20">
        <f t="shared" si="4"/>
        <v>-0.22225286809724781</v>
      </c>
      <c r="N21" s="14">
        <v>420575</v>
      </c>
      <c r="O21" s="20">
        <f t="shared" si="5"/>
        <v>2.8722732867554859E-2</v>
      </c>
      <c r="P21" s="20">
        <v>1</v>
      </c>
    </row>
    <row r="22" spans="3:16" x14ac:dyDescent="0.25">
      <c r="C22" s="10"/>
      <c r="D22" s="10"/>
      <c r="E22" s="20"/>
      <c r="F22" s="20"/>
      <c r="G22" s="10"/>
      <c r="H22" s="20"/>
      <c r="I22" s="20"/>
      <c r="J22" s="10" t="s">
        <v>26</v>
      </c>
      <c r="K22" s="14">
        <v>1994936</v>
      </c>
      <c r="L22" s="20">
        <f t="shared" si="3"/>
        <v>9.3169129345084076E-2</v>
      </c>
      <c r="M22" s="20">
        <f t="shared" si="4"/>
        <v>0.46063124723606025</v>
      </c>
      <c r="N22" s="14">
        <v>1365804</v>
      </c>
      <c r="O22" s="20">
        <f t="shared" si="5"/>
        <v>9.3276165824021623E-2</v>
      </c>
      <c r="P22" s="20">
        <v>1</v>
      </c>
    </row>
    <row r="23" spans="3:16" x14ac:dyDescent="0.25">
      <c r="C23" s="9" t="s">
        <v>19</v>
      </c>
      <c r="D23" s="14">
        <v>2650859</v>
      </c>
      <c r="E23" s="20">
        <f t="shared" si="0"/>
        <v>0.12380258065751494</v>
      </c>
      <c r="F23" s="20">
        <f t="shared" si="6"/>
        <v>0.23051952874769063</v>
      </c>
      <c r="G23" s="14">
        <v>2154260</v>
      </c>
      <c r="H23" s="20">
        <f t="shared" si="2"/>
        <v>0.14712294955063598</v>
      </c>
      <c r="I23" s="20">
        <v>1</v>
      </c>
      <c r="J23" s="10" t="s">
        <v>35</v>
      </c>
      <c r="K23" s="14">
        <v>3392</v>
      </c>
      <c r="L23" s="20">
        <f t="shared" si="3"/>
        <v>1.5841595256114741E-4</v>
      </c>
      <c r="M23" s="20"/>
      <c r="N23" s="14"/>
      <c r="O23" s="20">
        <f t="shared" si="5"/>
        <v>0</v>
      </c>
      <c r="P23" s="20"/>
    </row>
    <row r="24" spans="3:16" x14ac:dyDescent="0.25">
      <c r="C24" s="9" t="s">
        <v>20</v>
      </c>
      <c r="D24" s="14">
        <v>2434188</v>
      </c>
      <c r="E24" s="20">
        <f t="shared" si="0"/>
        <v>0.11368343476795822</v>
      </c>
      <c r="F24" s="20">
        <f t="shared" si="6"/>
        <v>0.43184328820885182</v>
      </c>
      <c r="G24" s="14">
        <v>1700038</v>
      </c>
      <c r="H24" s="20">
        <f t="shared" si="2"/>
        <v>0.11610232975971521</v>
      </c>
      <c r="I24" s="20">
        <v>1</v>
      </c>
      <c r="J24" s="10" t="s">
        <v>27</v>
      </c>
      <c r="K24" s="14">
        <v>58992</v>
      </c>
      <c r="L24" s="20">
        <f t="shared" si="3"/>
        <v>2.7550925334573137E-3</v>
      </c>
      <c r="M24" s="20">
        <f t="shared" si="4"/>
        <v>-0.38230212663476543</v>
      </c>
      <c r="N24" s="14">
        <v>95503</v>
      </c>
      <c r="O24" s="20">
        <f t="shared" si="5"/>
        <v>6.522278207335413E-3</v>
      </c>
      <c r="P24" s="20">
        <v>1</v>
      </c>
    </row>
    <row r="25" spans="3:16" x14ac:dyDescent="0.25">
      <c r="C25" s="9" t="s">
        <v>21</v>
      </c>
      <c r="D25" s="14">
        <v>1207640</v>
      </c>
      <c r="E25" s="20">
        <f t="shared" si="0"/>
        <v>5.6400188959594359E-2</v>
      </c>
      <c r="F25" s="20">
        <f t="shared" si="6"/>
        <v>0.28385475359225038</v>
      </c>
      <c r="G25" s="14">
        <v>940636</v>
      </c>
      <c r="H25" s="20">
        <f t="shared" si="2"/>
        <v>6.4239758791191412E-2</v>
      </c>
      <c r="I25" s="20">
        <v>1</v>
      </c>
      <c r="J25" s="10" t="s">
        <v>32</v>
      </c>
      <c r="K25" s="14">
        <v>86122</v>
      </c>
      <c r="L25" s="20">
        <f t="shared" si="3"/>
        <v>4.0221399370492742E-3</v>
      </c>
      <c r="M25" s="20">
        <f t="shared" si="4"/>
        <v>0.55913608631895284</v>
      </c>
      <c r="N25" s="14">
        <v>55237</v>
      </c>
      <c r="O25" s="20">
        <f t="shared" si="5"/>
        <v>3.7723535526484639E-3</v>
      </c>
      <c r="P25" s="20">
        <v>1</v>
      </c>
    </row>
    <row r="26" spans="3:16" x14ac:dyDescent="0.25">
      <c r="C26" s="10"/>
      <c r="D26" s="10"/>
      <c r="E26" s="20"/>
      <c r="F26" s="20"/>
      <c r="G26" s="10"/>
      <c r="H26" s="20"/>
      <c r="I26" s="20"/>
      <c r="J26" s="10" t="s">
        <v>33</v>
      </c>
      <c r="K26" s="14">
        <v>126694</v>
      </c>
      <c r="L26" s="20">
        <f t="shared" si="3"/>
        <v>5.9169665960442245E-3</v>
      </c>
      <c r="M26" s="20">
        <f t="shared" si="4"/>
        <v>4.1078051927108534</v>
      </c>
      <c r="N26" s="14">
        <v>24804</v>
      </c>
      <c r="O26" s="20">
        <f t="shared" si="5"/>
        <v>1.6939634216176203E-3</v>
      </c>
      <c r="P26" s="20">
        <v>1</v>
      </c>
    </row>
    <row r="27" spans="3:16" x14ac:dyDescent="0.25">
      <c r="C27" s="9" t="s">
        <v>22</v>
      </c>
      <c r="D27" s="11">
        <f>SUM(D21:D25)</f>
        <v>7427205</v>
      </c>
      <c r="E27" s="12">
        <f>+D27/$D$39</f>
        <v>0.34687139001825379</v>
      </c>
      <c r="F27" s="12">
        <f t="shared" si="6"/>
        <v>0.29262818499092469</v>
      </c>
      <c r="G27" s="11">
        <f>SUM(G21:G25)</f>
        <v>5745817</v>
      </c>
      <c r="H27" s="12">
        <f t="shared" si="2"/>
        <v>0.39240460511646069</v>
      </c>
      <c r="I27" s="12">
        <v>1</v>
      </c>
      <c r="J27" s="9" t="s">
        <v>36</v>
      </c>
      <c r="K27" s="15">
        <f>SUM(K20:K26)</f>
        <v>3651264</v>
      </c>
      <c r="L27" s="12">
        <f t="shared" si="3"/>
        <v>0.17052431150124567</v>
      </c>
      <c r="M27" s="12">
        <f t="shared" si="4"/>
        <v>4.0881951824704318E-2</v>
      </c>
      <c r="N27" s="15">
        <f>SUM(N20:N26)</f>
        <v>3507856</v>
      </c>
      <c r="O27" s="12">
        <f t="shared" si="5"/>
        <v>0.23956538269238425</v>
      </c>
      <c r="P27" s="20">
        <v>1</v>
      </c>
    </row>
    <row r="28" spans="3:16" x14ac:dyDescent="0.25">
      <c r="C28" s="10"/>
      <c r="D28" s="10"/>
      <c r="E28" s="10"/>
      <c r="F28" s="10"/>
      <c r="G28" s="10"/>
      <c r="H28" s="20"/>
      <c r="I28" s="20"/>
      <c r="J28" s="10"/>
      <c r="K28" s="10"/>
      <c r="L28" s="20"/>
      <c r="M28" s="20"/>
      <c r="N28" s="10"/>
      <c r="O28" s="20"/>
      <c r="P28" s="20"/>
    </row>
    <row r="29" spans="3:16" x14ac:dyDescent="0.25">
      <c r="C29" s="10"/>
      <c r="D29" s="10"/>
      <c r="E29" s="10"/>
      <c r="F29" s="10"/>
      <c r="G29" s="10"/>
      <c r="H29" s="20"/>
      <c r="I29" s="20"/>
      <c r="J29" s="9" t="s">
        <v>37</v>
      </c>
      <c r="K29" s="11">
        <f>+K17+K27</f>
        <v>11605364</v>
      </c>
      <c r="L29" s="12">
        <f t="shared" si="3"/>
        <v>0.54200318186286789</v>
      </c>
      <c r="M29" s="12">
        <f t="shared" si="4"/>
        <v>0.26955749131931056</v>
      </c>
      <c r="N29" s="11">
        <f>+N17+N27</f>
        <v>9141267</v>
      </c>
      <c r="O29" s="12">
        <f t="shared" si="5"/>
        <v>0.62429333676988552</v>
      </c>
      <c r="P29" s="12">
        <v>1</v>
      </c>
    </row>
    <row r="30" spans="3:16" x14ac:dyDescent="0.25">
      <c r="C30" s="10"/>
      <c r="D30" s="10"/>
      <c r="E30" s="10"/>
      <c r="F30" s="10"/>
      <c r="G30" s="10"/>
      <c r="H30" s="20"/>
      <c r="I30" s="20"/>
      <c r="J30" s="10"/>
      <c r="K30" s="10"/>
      <c r="L30" s="20"/>
      <c r="M30" s="20"/>
      <c r="N30" s="10"/>
      <c r="O30" s="20"/>
      <c r="P30" s="20"/>
    </row>
    <row r="31" spans="3:16" x14ac:dyDescent="0.25">
      <c r="C31" s="10"/>
      <c r="D31" s="10"/>
      <c r="E31" s="10"/>
      <c r="F31" s="10"/>
      <c r="G31" s="10"/>
      <c r="H31" s="20"/>
      <c r="I31" s="20"/>
      <c r="J31" s="9" t="s">
        <v>38</v>
      </c>
      <c r="K31" s="10"/>
      <c r="L31" s="20"/>
      <c r="M31" s="20"/>
      <c r="N31" s="10"/>
      <c r="O31" s="20"/>
      <c r="P31" s="20"/>
    </row>
    <row r="32" spans="3:16" x14ac:dyDescent="0.25">
      <c r="C32" s="10"/>
      <c r="D32" s="10"/>
      <c r="E32" s="10"/>
      <c r="F32" s="10"/>
      <c r="G32" s="10"/>
      <c r="H32" s="20"/>
      <c r="I32" s="20"/>
      <c r="J32" s="10" t="s">
        <v>39</v>
      </c>
      <c r="K32" s="14">
        <v>8978349</v>
      </c>
      <c r="L32" s="20">
        <f t="shared" si="3"/>
        <v>0.41931418315490132</v>
      </c>
      <c r="M32" s="20">
        <f t="shared" si="4"/>
        <v>1.3594165125405813</v>
      </c>
      <c r="N32" s="14">
        <v>3805326</v>
      </c>
      <c r="O32" s="20">
        <f t="shared" si="5"/>
        <v>0.25988078742664461</v>
      </c>
      <c r="P32" s="20">
        <v>1</v>
      </c>
    </row>
    <row r="33" spans="3:16" x14ac:dyDescent="0.25">
      <c r="C33" s="10"/>
      <c r="D33" s="10"/>
      <c r="E33" s="10"/>
      <c r="F33" s="10"/>
      <c r="G33" s="10"/>
      <c r="H33" s="20"/>
      <c r="I33" s="20"/>
      <c r="J33" s="13" t="s">
        <v>40</v>
      </c>
      <c r="K33" s="14">
        <v>-108620</v>
      </c>
      <c r="L33" s="20">
        <f t="shared" si="3"/>
        <v>-5.0728598959881577E-3</v>
      </c>
      <c r="M33" s="20">
        <f t="shared" si="4"/>
        <v>-9.0749282192514713E-2</v>
      </c>
      <c r="N33" s="14">
        <v>-119461</v>
      </c>
      <c r="O33" s="20">
        <f t="shared" si="5"/>
        <v>-8.1584649375045365E-3</v>
      </c>
      <c r="P33" s="20">
        <v>1</v>
      </c>
    </row>
    <row r="34" spans="3:16" x14ac:dyDescent="0.25">
      <c r="C34" s="10"/>
      <c r="D34" s="10"/>
      <c r="E34" s="10"/>
      <c r="F34" s="10"/>
      <c r="G34" s="10"/>
      <c r="H34" s="20"/>
      <c r="I34" s="20"/>
      <c r="J34" s="13" t="s">
        <v>41</v>
      </c>
      <c r="K34" s="14">
        <v>85966</v>
      </c>
      <c r="L34" s="20">
        <f t="shared" si="3"/>
        <v>4.01485429772158E-3</v>
      </c>
      <c r="M34" s="20">
        <f t="shared" si="4"/>
        <v>-8.5769586625687275E-2</v>
      </c>
      <c r="N34" s="14">
        <v>94031</v>
      </c>
      <c r="O34" s="20">
        <f t="shared" si="5"/>
        <v>6.4217494959734906E-3</v>
      </c>
      <c r="P34" s="20">
        <v>1</v>
      </c>
    </row>
    <row r="35" spans="3:16" x14ac:dyDescent="0.25">
      <c r="C35" s="10"/>
      <c r="D35" s="10"/>
      <c r="E35" s="10"/>
      <c r="F35" s="10"/>
      <c r="G35" s="10"/>
      <c r="H35" s="20"/>
      <c r="I35" s="20"/>
      <c r="J35" s="13" t="s">
        <v>42</v>
      </c>
      <c r="K35" s="14">
        <v>739901</v>
      </c>
      <c r="L35" s="20">
        <f t="shared" si="3"/>
        <v>3.4555460411540548E-2</v>
      </c>
      <c r="M35" s="20">
        <f t="shared" si="4"/>
        <v>-0.56335529635323378</v>
      </c>
      <c r="N35" s="14">
        <v>1694515</v>
      </c>
      <c r="O35" s="20">
        <f t="shared" si="5"/>
        <v>0.11572514221022343</v>
      </c>
      <c r="P35" s="20">
        <v>1</v>
      </c>
    </row>
    <row r="36" spans="3:16" x14ac:dyDescent="0.25">
      <c r="C36" s="10"/>
      <c r="D36" s="10"/>
      <c r="E36" s="10"/>
      <c r="F36" s="10"/>
      <c r="G36" s="10"/>
      <c r="H36" s="20"/>
      <c r="I36" s="20"/>
      <c r="J36" s="13" t="s">
        <v>43</v>
      </c>
      <c r="K36" s="14">
        <v>111025</v>
      </c>
      <c r="L36" s="20">
        <f t="shared" si="3"/>
        <v>5.1851801689567784E-3</v>
      </c>
      <c r="M36" s="20">
        <f t="shared" si="4"/>
        <v>3.126556402155733</v>
      </c>
      <c r="N36" s="14">
        <v>26905</v>
      </c>
      <c r="O36" s="20">
        <f t="shared" si="5"/>
        <v>1.8374490347775388E-3</v>
      </c>
      <c r="P36" s="20">
        <v>1</v>
      </c>
    </row>
    <row r="37" spans="3:16" x14ac:dyDescent="0.25">
      <c r="C37" s="10"/>
      <c r="D37" s="10"/>
      <c r="E37" s="10"/>
      <c r="F37" s="10"/>
      <c r="G37" s="10"/>
      <c r="H37" s="20"/>
      <c r="I37" s="20"/>
      <c r="J37" s="9" t="s">
        <v>44</v>
      </c>
      <c r="K37" s="15">
        <f>SUM(K32:K36)</f>
        <v>9806621</v>
      </c>
      <c r="L37" s="12">
        <f t="shared" si="3"/>
        <v>0.45799681813713206</v>
      </c>
      <c r="M37" s="12">
        <f t="shared" si="4"/>
        <v>0.78259547351942704</v>
      </c>
      <c r="N37" s="15">
        <f>SUM(N32:N36)</f>
        <v>5501316</v>
      </c>
      <c r="O37" s="12">
        <f t="shared" si="5"/>
        <v>0.37570666323011453</v>
      </c>
      <c r="P37" s="20">
        <v>1</v>
      </c>
    </row>
    <row r="38" spans="3:16" x14ac:dyDescent="0.25">
      <c r="C38" s="10"/>
      <c r="D38" s="10"/>
      <c r="E38" s="10"/>
      <c r="F38" s="10"/>
      <c r="G38" s="10"/>
      <c r="H38" s="20"/>
      <c r="I38" s="20"/>
      <c r="J38" s="10"/>
      <c r="K38" s="14"/>
      <c r="L38" s="20"/>
      <c r="M38" s="20"/>
      <c r="N38" s="14"/>
      <c r="O38" s="20"/>
      <c r="P38" s="20"/>
    </row>
    <row r="39" spans="3:16" x14ac:dyDescent="0.25">
      <c r="C39" s="9" t="s">
        <v>23</v>
      </c>
      <c r="D39" s="11">
        <f>+D27+D14</f>
        <v>21411985</v>
      </c>
      <c r="E39" s="12">
        <f>+D39/$D$39</f>
        <v>1</v>
      </c>
      <c r="F39" s="12">
        <f t="shared" ref="F39" si="7">(+D39-G39)/G39</f>
        <v>0.46230927972202718</v>
      </c>
      <c r="G39" s="11">
        <f>+G27+G14</f>
        <v>14642583</v>
      </c>
      <c r="H39" s="12">
        <f t="shared" si="2"/>
        <v>1</v>
      </c>
      <c r="I39" s="12">
        <v>1</v>
      </c>
      <c r="J39" s="9" t="s">
        <v>45</v>
      </c>
      <c r="K39" s="15">
        <f>+K37+K29</f>
        <v>21411985</v>
      </c>
      <c r="L39" s="12">
        <f t="shared" si="3"/>
        <v>1</v>
      </c>
      <c r="M39" s="12">
        <f t="shared" si="4"/>
        <v>0.46230927972202718</v>
      </c>
      <c r="N39" s="15">
        <f>+N37+N29</f>
        <v>14642583</v>
      </c>
      <c r="O39" s="12">
        <f t="shared" si="5"/>
        <v>1</v>
      </c>
      <c r="P39" s="12">
        <v>1</v>
      </c>
    </row>
    <row r="41" spans="3:16" x14ac:dyDescent="0.25">
      <c r="C41" s="9" t="s">
        <v>46</v>
      </c>
      <c r="D41" s="17" t="s">
        <v>1</v>
      </c>
      <c r="E41" s="16" t="s">
        <v>70</v>
      </c>
      <c r="F41" s="16" t="s">
        <v>71</v>
      </c>
      <c r="G41" s="17" t="s">
        <v>2</v>
      </c>
      <c r="H41" s="16" t="s">
        <v>70</v>
      </c>
      <c r="I41" s="16" t="s">
        <v>71</v>
      </c>
    </row>
    <row r="42" spans="3:16" x14ac:dyDescent="0.25">
      <c r="C42" s="9" t="s">
        <v>47</v>
      </c>
      <c r="D42" s="11">
        <f>SUM(D43:D44)</f>
        <v>10571556</v>
      </c>
      <c r="E42" s="12">
        <f>+D42/$D$42</f>
        <v>1</v>
      </c>
      <c r="F42" s="12">
        <f>(+D42-G42)/G42</f>
        <v>0.40258770521600917</v>
      </c>
      <c r="G42" s="11">
        <f>SUM(G43:G44)</f>
        <v>7537180</v>
      </c>
      <c r="H42" s="12">
        <f>+G42/$G$42</f>
        <v>1</v>
      </c>
      <c r="I42" s="12">
        <v>1</v>
      </c>
    </row>
    <row r="43" spans="3:16" x14ac:dyDescent="0.25">
      <c r="C43" s="13" t="s">
        <v>48</v>
      </c>
      <c r="D43" s="14">
        <v>9547440</v>
      </c>
      <c r="E43" s="12">
        <f t="shared" ref="E43:E70" si="8">+D43/$D$42</f>
        <v>0.90312532989467209</v>
      </c>
      <c r="F43" s="21">
        <f t="shared" ref="F43:F70" si="9">(+D43-G43)/G43</f>
        <v>0.43342665366077471</v>
      </c>
      <c r="G43" s="14">
        <v>6660571</v>
      </c>
      <c r="H43" s="12">
        <f t="shared" ref="H43:H70" si="10">+G43/$G$42</f>
        <v>0.88369536086440814</v>
      </c>
      <c r="I43" s="21">
        <v>1</v>
      </c>
    </row>
    <row r="44" spans="3:16" x14ac:dyDescent="0.25">
      <c r="C44" s="10" t="s">
        <v>49</v>
      </c>
      <c r="D44" s="14">
        <v>1024116</v>
      </c>
      <c r="E44" s="12">
        <f t="shared" si="8"/>
        <v>9.6874670105327923E-2</v>
      </c>
      <c r="F44" s="21">
        <f t="shared" si="9"/>
        <v>0.16827000407251122</v>
      </c>
      <c r="G44" s="14">
        <v>876609</v>
      </c>
      <c r="H44" s="12">
        <f t="shared" si="10"/>
        <v>0.11630463913559183</v>
      </c>
      <c r="I44" s="21">
        <v>1</v>
      </c>
    </row>
    <row r="45" spans="3:16" x14ac:dyDescent="0.25">
      <c r="C45" s="10"/>
      <c r="D45" s="14"/>
      <c r="E45" s="12"/>
      <c r="F45" s="21"/>
      <c r="G45" s="14"/>
      <c r="H45" s="12"/>
      <c r="I45" s="21"/>
    </row>
    <row r="46" spans="3:16" x14ac:dyDescent="0.25">
      <c r="C46" s="9" t="s">
        <v>50</v>
      </c>
      <c r="D46" s="15">
        <f>SUM(D47:D48)</f>
        <v>-4399178</v>
      </c>
      <c r="E46" s="12">
        <f t="shared" si="8"/>
        <v>-0.41613344336443947</v>
      </c>
      <c r="F46" s="12">
        <f t="shared" si="9"/>
        <v>0.36469132049249747</v>
      </c>
      <c r="G46" s="15">
        <f>SUM(G47:G48)</f>
        <v>-3223570</v>
      </c>
      <c r="H46" s="12">
        <f t="shared" si="10"/>
        <v>-0.42768913572450173</v>
      </c>
      <c r="I46" s="12">
        <v>1</v>
      </c>
    </row>
    <row r="47" spans="3:16" x14ac:dyDescent="0.25">
      <c r="C47" s="10" t="s">
        <v>48</v>
      </c>
      <c r="D47" s="14">
        <v>-4374886</v>
      </c>
      <c r="E47" s="12">
        <f t="shared" si="8"/>
        <v>-0.41383557917112673</v>
      </c>
      <c r="F47" s="21">
        <f t="shared" si="9"/>
        <v>0.3665928531110243</v>
      </c>
      <c r="G47" s="14">
        <v>-3201309</v>
      </c>
      <c r="H47" s="12">
        <f t="shared" si="10"/>
        <v>-0.42473564383496215</v>
      </c>
      <c r="I47" s="21">
        <v>1</v>
      </c>
    </row>
    <row r="48" spans="3:16" x14ac:dyDescent="0.25">
      <c r="C48" s="10" t="s">
        <v>51</v>
      </c>
      <c r="D48" s="14">
        <v>-24292</v>
      </c>
      <c r="E48" s="12">
        <f t="shared" si="8"/>
        <v>-2.2978641933126967E-3</v>
      </c>
      <c r="F48" s="21">
        <f t="shared" si="9"/>
        <v>9.1235793540272225E-2</v>
      </c>
      <c r="G48" s="14">
        <v>-22261</v>
      </c>
      <c r="H48" s="12">
        <f t="shared" si="10"/>
        <v>-2.9534918895395891E-3</v>
      </c>
      <c r="I48" s="21">
        <v>1</v>
      </c>
    </row>
    <row r="49" spans="3:9" x14ac:dyDescent="0.25">
      <c r="C49" s="10"/>
      <c r="D49" s="14"/>
      <c r="E49" s="12"/>
      <c r="F49" s="21"/>
      <c r="G49" s="14"/>
      <c r="H49" s="12"/>
      <c r="I49" s="21"/>
    </row>
    <row r="50" spans="3:9" x14ac:dyDescent="0.25">
      <c r="C50" s="9" t="s">
        <v>52</v>
      </c>
      <c r="D50" s="15">
        <f>+D42+D46</f>
        <v>6172378</v>
      </c>
      <c r="E50" s="12">
        <f t="shared" si="8"/>
        <v>0.58386655663556053</v>
      </c>
      <c r="F50" s="12">
        <f t="shared" si="9"/>
        <v>0.430907754757616</v>
      </c>
      <c r="G50" s="15">
        <f>+G42+G46</f>
        <v>4313610</v>
      </c>
      <c r="H50" s="12">
        <f t="shared" si="10"/>
        <v>0.57231086427549827</v>
      </c>
      <c r="I50" s="12">
        <v>1</v>
      </c>
    </row>
    <row r="51" spans="3:9" x14ac:dyDescent="0.25">
      <c r="C51" s="10"/>
      <c r="D51" s="14"/>
      <c r="E51" s="12"/>
      <c r="F51" s="21"/>
      <c r="G51" s="14"/>
      <c r="H51" s="12"/>
      <c r="I51" s="21"/>
    </row>
    <row r="52" spans="3:9" x14ac:dyDescent="0.25">
      <c r="C52" s="10" t="s">
        <v>53</v>
      </c>
      <c r="D52" s="14">
        <v>-3204715</v>
      </c>
      <c r="E52" s="12">
        <f t="shared" si="8"/>
        <v>-0.30314506208925157</v>
      </c>
      <c r="F52" s="21">
        <f t="shared" si="9"/>
        <v>0.29849741776599686</v>
      </c>
      <c r="G52" s="14">
        <v>-2468018</v>
      </c>
      <c r="H52" s="12">
        <f t="shared" si="10"/>
        <v>-0.32744580864461242</v>
      </c>
      <c r="I52" s="21">
        <v>1</v>
      </c>
    </row>
    <row r="53" spans="3:9" x14ac:dyDescent="0.25">
      <c r="C53" s="10" t="s">
        <v>54</v>
      </c>
      <c r="D53" s="14">
        <v>-1181073</v>
      </c>
      <c r="E53" s="12">
        <f t="shared" si="8"/>
        <v>-0.11172177492130771</v>
      </c>
      <c r="F53" s="21">
        <f t="shared" si="9"/>
        <v>0.33419450020503078</v>
      </c>
      <c r="G53" s="14">
        <v>-885233</v>
      </c>
      <c r="H53" s="12">
        <f t="shared" si="10"/>
        <v>-0.11744883364865905</v>
      </c>
      <c r="I53" s="21">
        <v>1</v>
      </c>
    </row>
    <row r="54" spans="3:9" x14ac:dyDescent="0.25">
      <c r="C54" s="10" t="s">
        <v>55</v>
      </c>
      <c r="D54" s="14">
        <v>-339801</v>
      </c>
      <c r="E54" s="12">
        <f t="shared" si="8"/>
        <v>-3.2142950384976443E-2</v>
      </c>
      <c r="F54" s="21">
        <f t="shared" si="9"/>
        <v>-0.1765115016624822</v>
      </c>
      <c r="G54" s="14">
        <v>-412636</v>
      </c>
      <c r="H54" s="12">
        <f t="shared" si="10"/>
        <v>-5.4746735516466367E-2</v>
      </c>
      <c r="I54" s="21">
        <v>1</v>
      </c>
    </row>
    <row r="55" spans="3:9" x14ac:dyDescent="0.25">
      <c r="C55" s="10" t="s">
        <v>56</v>
      </c>
      <c r="D55" s="14">
        <v>-632845</v>
      </c>
      <c r="E55" s="12">
        <f t="shared" si="8"/>
        <v>-5.9862994624443173E-2</v>
      </c>
      <c r="F55" s="21">
        <f t="shared" si="9"/>
        <v>-3.0470086299473405</v>
      </c>
      <c r="G55" s="14">
        <v>309156</v>
      </c>
      <c r="H55" s="12">
        <f t="shared" si="10"/>
        <v>4.1017462764588349E-2</v>
      </c>
      <c r="I55" s="21">
        <v>1</v>
      </c>
    </row>
    <row r="56" spans="3:9" x14ac:dyDescent="0.25">
      <c r="C56" s="10" t="s">
        <v>57</v>
      </c>
      <c r="D56" s="10"/>
      <c r="E56" s="12"/>
      <c r="F56" s="21"/>
      <c r="G56" s="10"/>
      <c r="H56" s="12"/>
      <c r="I56" s="21"/>
    </row>
    <row r="57" spans="3:9" x14ac:dyDescent="0.25">
      <c r="C57" s="9" t="s">
        <v>58</v>
      </c>
      <c r="D57" s="15">
        <f>SUM(D52:D56)</f>
        <v>-5358434</v>
      </c>
      <c r="E57" s="12">
        <f t="shared" si="8"/>
        <v>-0.50687278201997887</v>
      </c>
      <c r="F57" s="12">
        <f t="shared" si="9"/>
        <v>0.55014492015722372</v>
      </c>
      <c r="G57" s="15">
        <f>SUM(G52:G56)</f>
        <v>-3456731</v>
      </c>
      <c r="H57" s="12">
        <f t="shared" si="10"/>
        <v>-0.45862391504514949</v>
      </c>
      <c r="I57" s="12">
        <v>1</v>
      </c>
    </row>
    <row r="58" spans="3:9" x14ac:dyDescent="0.25">
      <c r="C58" s="10"/>
      <c r="D58" s="14"/>
      <c r="E58" s="12"/>
      <c r="F58" s="21"/>
      <c r="G58" s="14"/>
      <c r="H58" s="12"/>
      <c r="I58" s="21"/>
    </row>
    <row r="59" spans="3:9" x14ac:dyDescent="0.25">
      <c r="C59" s="9" t="s">
        <v>64</v>
      </c>
      <c r="D59" s="15">
        <f>+D50+D57</f>
        <v>813944</v>
      </c>
      <c r="E59" s="12">
        <f t="shared" si="8"/>
        <v>7.6993774615581656E-2</v>
      </c>
      <c r="F59" s="12">
        <f t="shared" si="9"/>
        <v>-5.010625770966496E-2</v>
      </c>
      <c r="G59" s="15">
        <f>+G50+G57</f>
        <v>856879</v>
      </c>
      <c r="H59" s="12">
        <f t="shared" si="10"/>
        <v>0.11368694923034875</v>
      </c>
      <c r="I59" s="12">
        <v>1</v>
      </c>
    </row>
    <row r="60" spans="3:9" x14ac:dyDescent="0.25">
      <c r="C60" s="9"/>
      <c r="D60" s="14"/>
      <c r="E60" s="12"/>
      <c r="F60" s="21"/>
      <c r="G60" s="14"/>
      <c r="H60" s="12"/>
      <c r="I60" s="21"/>
    </row>
    <row r="61" spans="3:9" x14ac:dyDescent="0.25">
      <c r="C61" s="13" t="s">
        <v>65</v>
      </c>
      <c r="D61" s="14">
        <v>383304</v>
      </c>
      <c r="E61" s="12">
        <f t="shared" si="8"/>
        <v>3.6258049429998759E-2</v>
      </c>
      <c r="F61" s="21">
        <f t="shared" si="9"/>
        <v>-0.46235017708735138</v>
      </c>
      <c r="G61" s="14">
        <v>712925</v>
      </c>
      <c r="H61" s="12">
        <f t="shared" si="10"/>
        <v>9.458776359328025E-2</v>
      </c>
      <c r="I61" s="21">
        <v>1</v>
      </c>
    </row>
    <row r="62" spans="3:9" x14ac:dyDescent="0.25">
      <c r="C62" s="13" t="s">
        <v>66</v>
      </c>
      <c r="D62" s="14">
        <v>-557395</v>
      </c>
      <c r="E62" s="12">
        <f t="shared" si="8"/>
        <v>-5.2725918492982492E-2</v>
      </c>
      <c r="F62" s="21">
        <f t="shared" si="9"/>
        <v>0.51037954926661666</v>
      </c>
      <c r="G62" s="14">
        <v>-369043</v>
      </c>
      <c r="H62" s="12">
        <f t="shared" si="10"/>
        <v>-4.896300738472479E-2</v>
      </c>
      <c r="I62" s="21">
        <v>1</v>
      </c>
    </row>
    <row r="63" spans="3:9" x14ac:dyDescent="0.25">
      <c r="C63" s="9" t="s">
        <v>67</v>
      </c>
      <c r="D63" s="15">
        <f>+D61+D62</f>
        <v>-174091</v>
      </c>
      <c r="E63" s="12">
        <f t="shared" si="8"/>
        <v>-1.6467869062983729E-2</v>
      </c>
      <c r="F63" s="12">
        <f t="shared" si="9"/>
        <v>-1.5062521446310071</v>
      </c>
      <c r="G63" s="15">
        <f>+G61+G62</f>
        <v>343882</v>
      </c>
      <c r="H63" s="12">
        <f t="shared" si="10"/>
        <v>4.5624756208555453E-2</v>
      </c>
      <c r="I63" s="12">
        <v>1</v>
      </c>
    </row>
    <row r="64" spans="3:9" x14ac:dyDescent="0.25">
      <c r="C64" s="9"/>
      <c r="D64" s="14"/>
      <c r="E64" s="12"/>
      <c r="F64" s="21"/>
      <c r="G64" s="14"/>
      <c r="H64" s="12"/>
      <c r="I64" s="21"/>
    </row>
    <row r="65" spans="3:9" x14ac:dyDescent="0.25">
      <c r="C65" s="9" t="s">
        <v>59</v>
      </c>
      <c r="D65" s="15">
        <f>+D59+D63</f>
        <v>639853</v>
      </c>
      <c r="E65" s="12">
        <f t="shared" si="8"/>
        <v>6.0525905552597931E-2</v>
      </c>
      <c r="F65" s="21">
        <f t="shared" si="9"/>
        <v>-0.46712709689938298</v>
      </c>
      <c r="G65" s="15">
        <f>+G59+G63</f>
        <v>1200761</v>
      </c>
      <c r="H65" s="12">
        <f t="shared" si="10"/>
        <v>0.15931170543890422</v>
      </c>
      <c r="I65" s="21">
        <v>1</v>
      </c>
    </row>
    <row r="66" spans="3:9" x14ac:dyDescent="0.25">
      <c r="C66" s="13" t="s">
        <v>60</v>
      </c>
      <c r="D66" s="14">
        <v>-195071</v>
      </c>
      <c r="E66" s="12">
        <f t="shared" si="8"/>
        <v>-1.8452439735456162E-2</v>
      </c>
      <c r="F66" s="21">
        <f t="shared" si="9"/>
        <v>0.19812914202182871</v>
      </c>
      <c r="G66" s="14">
        <v>-162813</v>
      </c>
      <c r="H66" s="12">
        <f t="shared" si="10"/>
        <v>-2.1601315080706576E-2</v>
      </c>
      <c r="I66" s="21">
        <v>1</v>
      </c>
    </row>
    <row r="67" spans="3:9" x14ac:dyDescent="0.25">
      <c r="C67" s="10" t="s">
        <v>61</v>
      </c>
      <c r="D67" s="14">
        <v>188330</v>
      </c>
      <c r="E67" s="12">
        <f t="shared" si="8"/>
        <v>1.781478525961552E-2</v>
      </c>
      <c r="F67" s="21">
        <f t="shared" si="9"/>
        <v>2.2291970302292485</v>
      </c>
      <c r="G67" s="14">
        <v>58321</v>
      </c>
      <c r="H67" s="12">
        <f t="shared" si="10"/>
        <v>7.7377746053563798E-3</v>
      </c>
      <c r="I67" s="21">
        <v>1</v>
      </c>
    </row>
    <row r="68" spans="3:9" x14ac:dyDescent="0.25">
      <c r="C68" s="9" t="s">
        <v>62</v>
      </c>
      <c r="D68" s="15">
        <f>SUM(D66:D67)</f>
        <v>-6741</v>
      </c>
      <c r="E68" s="12">
        <f t="shared" si="8"/>
        <v>-6.3765447584064258E-4</v>
      </c>
      <c r="F68" s="12">
        <f t="shared" si="9"/>
        <v>-0.93548788423994178</v>
      </c>
      <c r="G68" s="15">
        <f>SUM(G66:G67)</f>
        <v>-104492</v>
      </c>
      <c r="H68" s="12">
        <f t="shared" si="10"/>
        <v>-1.3863540475350197E-2</v>
      </c>
      <c r="I68" s="12">
        <v>1</v>
      </c>
    </row>
    <row r="69" spans="3:9" x14ac:dyDescent="0.25">
      <c r="C69" s="10"/>
      <c r="D69" s="14"/>
      <c r="E69" s="12"/>
      <c r="F69" s="21"/>
      <c r="G69" s="14"/>
      <c r="H69" s="12"/>
      <c r="I69" s="21"/>
    </row>
    <row r="70" spans="3:9" x14ac:dyDescent="0.25">
      <c r="C70" s="9" t="s">
        <v>63</v>
      </c>
      <c r="D70" s="15">
        <f>+D59+D68</f>
        <v>807203</v>
      </c>
      <c r="E70" s="12">
        <f t="shared" si="8"/>
        <v>7.6356120139741024E-2</v>
      </c>
      <c r="F70" s="12">
        <f t="shared" si="9"/>
        <v>7.2856123245085308E-2</v>
      </c>
      <c r="G70" s="15">
        <f>+G59+G68</f>
        <v>752387</v>
      </c>
      <c r="H70" s="12">
        <f t="shared" si="10"/>
        <v>9.9823408754998552E-2</v>
      </c>
      <c r="I70" s="12">
        <v>1</v>
      </c>
    </row>
    <row r="71" spans="3:9" x14ac:dyDescent="0.25">
      <c r="I71" s="7"/>
    </row>
    <row r="72" spans="3:9" x14ac:dyDescent="0.25">
      <c r="I72" s="7"/>
    </row>
    <row r="73" spans="3:9" x14ac:dyDescent="0.25">
      <c r="I73" s="7"/>
    </row>
    <row r="74" spans="3:9" x14ac:dyDescent="0.25">
      <c r="I74" s="7"/>
    </row>
    <row r="75" spans="3:9" x14ac:dyDescent="0.25">
      <c r="I75" s="7"/>
    </row>
    <row r="76" spans="3:9" x14ac:dyDescent="0.25">
      <c r="I76" s="7"/>
    </row>
    <row r="77" spans="3:9" x14ac:dyDescent="0.25">
      <c r="I77" s="7"/>
    </row>
    <row r="78" spans="3:9" x14ac:dyDescent="0.25">
      <c r="I78" s="7"/>
    </row>
    <row r="79" spans="3:9" x14ac:dyDescent="0.25">
      <c r="I79" s="7"/>
    </row>
    <row r="80" spans="3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</sheetData>
  <mergeCells count="1">
    <mergeCell ref="C3:K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84"/>
  <sheetViews>
    <sheetView tabSelected="1" workbookViewId="0">
      <selection activeCell="B2" sqref="B2"/>
    </sheetView>
  </sheetViews>
  <sheetFormatPr defaultRowHeight="15" x14ac:dyDescent="0.25"/>
  <cols>
    <col min="3" max="3" width="45.42578125" customWidth="1"/>
    <col min="4" max="6" width="13.140625" customWidth="1"/>
    <col min="7" max="7" width="13.28515625" bestFit="1" customWidth="1"/>
    <col min="8" max="9" width="13.28515625" customWidth="1"/>
    <col min="10" max="10" width="45.42578125" customWidth="1"/>
    <col min="11" max="11" width="13.28515625" bestFit="1" customWidth="1"/>
    <col min="12" max="13" width="13.28515625" customWidth="1"/>
    <col min="14" max="14" width="13.28515625" bestFit="1" customWidth="1"/>
    <col min="15" max="15" width="9.140625" customWidth="1"/>
  </cols>
  <sheetData>
    <row r="3" spans="3:16" ht="26.25" x14ac:dyDescent="0.4">
      <c r="C3" s="18" t="s">
        <v>68</v>
      </c>
      <c r="D3" s="18"/>
      <c r="E3" s="18"/>
      <c r="F3" s="18"/>
      <c r="G3" s="18"/>
      <c r="H3" s="18"/>
      <c r="I3" s="18"/>
      <c r="J3" s="18"/>
      <c r="K3" s="18"/>
      <c r="L3" s="16"/>
      <c r="M3" s="16"/>
      <c r="N3" s="19" t="s">
        <v>69</v>
      </c>
      <c r="O3" s="10"/>
    </row>
    <row r="4" spans="3:16" x14ac:dyDescent="0.25">
      <c r="C4" s="9" t="s">
        <v>0</v>
      </c>
      <c r="D4" s="16" t="s">
        <v>1</v>
      </c>
      <c r="E4" s="16" t="s">
        <v>70</v>
      </c>
      <c r="F4" s="16" t="s">
        <v>71</v>
      </c>
      <c r="G4" s="16" t="s">
        <v>2</v>
      </c>
      <c r="H4" s="16" t="s">
        <v>70</v>
      </c>
      <c r="I4" s="16" t="s">
        <v>71</v>
      </c>
      <c r="J4" s="9" t="s">
        <v>3</v>
      </c>
      <c r="K4" s="16" t="s">
        <v>1</v>
      </c>
      <c r="L4" s="16" t="s">
        <v>70</v>
      </c>
      <c r="M4" s="16" t="s">
        <v>71</v>
      </c>
      <c r="N4" s="16" t="s">
        <v>2</v>
      </c>
      <c r="O4" s="16" t="s">
        <v>70</v>
      </c>
      <c r="P4" s="22" t="s">
        <v>71</v>
      </c>
    </row>
    <row r="5" spans="3:16" x14ac:dyDescent="0.25">
      <c r="C5" s="9" t="s">
        <v>4</v>
      </c>
      <c r="D5" s="9"/>
      <c r="E5" s="9"/>
      <c r="F5" s="9"/>
      <c r="G5" s="9"/>
      <c r="H5" s="9"/>
      <c r="I5" s="9"/>
      <c r="J5" s="9" t="s">
        <v>4</v>
      </c>
      <c r="K5" s="9"/>
      <c r="L5" s="9"/>
      <c r="M5" s="9"/>
      <c r="N5" s="9"/>
      <c r="O5" s="10"/>
      <c r="P5" s="10"/>
    </row>
    <row r="6" spans="3:16" x14ac:dyDescent="0.25">
      <c r="C6" s="10" t="s">
        <v>5</v>
      </c>
      <c r="D6" s="14">
        <v>5489417</v>
      </c>
      <c r="E6" s="20">
        <f>+D6/$D$39</f>
        <v>0.25637123321354838</v>
      </c>
      <c r="F6" s="20">
        <f>(+D6-G6)/G6</f>
        <v>1.6560225781057596</v>
      </c>
      <c r="G6" s="14">
        <v>2066781</v>
      </c>
      <c r="H6" s="20">
        <f>+G6/$G$39</f>
        <v>0.14114866209056148</v>
      </c>
      <c r="I6" s="20">
        <v>1</v>
      </c>
      <c r="J6" s="10" t="s">
        <v>24</v>
      </c>
      <c r="K6" s="14">
        <v>1610452</v>
      </c>
      <c r="L6" s="20">
        <f>+K6/$K$39</f>
        <v>7.5212643760025052E-2</v>
      </c>
      <c r="M6" s="20">
        <f>(+K6-N6)/N6</f>
        <v>0.49520045381916494</v>
      </c>
      <c r="N6" s="14">
        <v>1077081</v>
      </c>
      <c r="O6" s="20">
        <f>+N6/$N$39</f>
        <v>7.355812837120336E-2</v>
      </c>
      <c r="P6" s="20">
        <v>1</v>
      </c>
    </row>
    <row r="7" spans="3:16" x14ac:dyDescent="0.25">
      <c r="C7" s="10" t="s">
        <v>6</v>
      </c>
      <c r="D7" s="14">
        <v>458085</v>
      </c>
      <c r="E7" s="20">
        <f t="shared" ref="E7:E25" si="0">+D7/$D$39</f>
        <v>2.1393859560428424E-2</v>
      </c>
      <c r="F7" s="20">
        <f t="shared" ref="F7:F14" si="1">(+D7-G7)/G7</f>
        <v>-0.24354989992932302</v>
      </c>
      <c r="G7" s="14">
        <v>605572</v>
      </c>
      <c r="H7" s="20">
        <f t="shared" ref="H7:H39" si="2">+G7/$G$39</f>
        <v>4.1356910867433705E-2</v>
      </c>
      <c r="I7" s="20">
        <v>1</v>
      </c>
      <c r="J7" s="10" t="s">
        <v>25</v>
      </c>
      <c r="K7" s="14">
        <v>475522</v>
      </c>
      <c r="L7" s="20">
        <f t="shared" ref="L7:L39" si="3">+K7/$K$39</f>
        <v>2.2208216566563074E-2</v>
      </c>
      <c r="M7" s="20">
        <f t="shared" ref="M7:M39" si="4">(+K7-N7)/N7</f>
        <v>0.39289961627464193</v>
      </c>
      <c r="N7" s="14">
        <v>341390</v>
      </c>
      <c r="O7" s="20">
        <f t="shared" ref="O7:O39" si="5">+N7/$N$39</f>
        <v>2.3314875524352501E-2</v>
      </c>
      <c r="P7" s="20">
        <v>1</v>
      </c>
    </row>
    <row r="8" spans="3:16" x14ac:dyDescent="0.25">
      <c r="C8" s="10" t="s">
        <v>7</v>
      </c>
      <c r="D8" s="14">
        <v>5412881</v>
      </c>
      <c r="E8" s="20">
        <f t="shared" si="0"/>
        <v>0.25279678647262271</v>
      </c>
      <c r="F8" s="20">
        <f t="shared" si="1"/>
        <v>0.42008196936354375</v>
      </c>
      <c r="G8" s="14">
        <v>3811668</v>
      </c>
      <c r="H8" s="20">
        <f t="shared" si="2"/>
        <v>0.26031390773062374</v>
      </c>
      <c r="I8" s="20">
        <v>1</v>
      </c>
      <c r="J8" s="10" t="s">
        <v>26</v>
      </c>
      <c r="K8" s="14">
        <v>666100</v>
      </c>
      <c r="L8" s="20">
        <f t="shared" si="3"/>
        <v>3.1108745872930509E-2</v>
      </c>
      <c r="M8" s="20">
        <f t="shared" si="4"/>
        <v>0.34136690140419629</v>
      </c>
      <c r="N8" s="14">
        <v>496583</v>
      </c>
      <c r="O8" s="20">
        <f t="shared" si="5"/>
        <v>3.3913620294998496E-2</v>
      </c>
      <c r="P8" s="20">
        <v>1</v>
      </c>
    </row>
    <row r="9" spans="3:16" x14ac:dyDescent="0.25">
      <c r="C9" s="10" t="s">
        <v>8</v>
      </c>
      <c r="D9" s="14">
        <v>1609560</v>
      </c>
      <c r="E9" s="20">
        <f t="shared" si="0"/>
        <v>7.5170984847971828E-2</v>
      </c>
      <c r="F9" s="20">
        <f t="shared" si="1"/>
        <v>0.16494482731666646</v>
      </c>
      <c r="G9" s="14">
        <v>1381662</v>
      </c>
      <c r="H9" s="20">
        <f t="shared" si="2"/>
        <v>9.4359171465854083E-2</v>
      </c>
      <c r="I9" s="20">
        <v>1</v>
      </c>
      <c r="J9" s="10" t="s">
        <v>27</v>
      </c>
      <c r="K9" s="14">
        <v>1762233</v>
      </c>
      <c r="L9" s="20">
        <f t="shared" si="3"/>
        <v>8.2301243906158159E-2</v>
      </c>
      <c r="M9" s="20">
        <f t="shared" si="4"/>
        <v>0.25439049807381847</v>
      </c>
      <c r="N9" s="14">
        <v>1404852</v>
      </c>
      <c r="O9" s="20">
        <f t="shared" si="5"/>
        <v>9.5942908433573504E-2</v>
      </c>
      <c r="P9" s="20">
        <v>1</v>
      </c>
    </row>
    <row r="10" spans="3:16" x14ac:dyDescent="0.25">
      <c r="C10" s="10" t="s">
        <v>9</v>
      </c>
      <c r="D10" s="14">
        <v>849389</v>
      </c>
      <c r="E10" s="20">
        <f t="shared" si="0"/>
        <v>3.9668858351993054E-2</v>
      </c>
      <c r="F10" s="20">
        <f t="shared" si="1"/>
        <v>-0.11705649809718742</v>
      </c>
      <c r="G10" s="14">
        <v>961997</v>
      </c>
      <c r="H10" s="20">
        <f t="shared" si="2"/>
        <v>6.5698586103285189E-2</v>
      </c>
      <c r="I10" s="20">
        <v>1</v>
      </c>
      <c r="J10" s="10" t="s">
        <v>28</v>
      </c>
      <c r="K10" s="14">
        <v>1835143</v>
      </c>
      <c r="L10" s="20">
        <f t="shared" si="3"/>
        <v>8.5706346235531181E-2</v>
      </c>
      <c r="M10" s="20">
        <f t="shared" si="4"/>
        <v>0.53804242151985304</v>
      </c>
      <c r="N10" s="14">
        <v>1193168</v>
      </c>
      <c r="O10" s="20">
        <f t="shared" si="5"/>
        <v>8.1486169482529139E-2</v>
      </c>
      <c r="P10" s="20">
        <v>1</v>
      </c>
    </row>
    <row r="11" spans="3:16" x14ac:dyDescent="0.25">
      <c r="C11" s="10" t="s">
        <v>10</v>
      </c>
      <c r="D11" s="14">
        <v>24364</v>
      </c>
      <c r="E11" s="20">
        <f t="shared" si="0"/>
        <v>1.1378674139739964E-3</v>
      </c>
      <c r="F11" s="20">
        <f t="shared" si="1"/>
        <v>3.4827966881324746</v>
      </c>
      <c r="G11" s="14">
        <v>5435</v>
      </c>
      <c r="H11" s="20">
        <f t="shared" si="2"/>
        <v>3.7117768087775222E-4</v>
      </c>
      <c r="I11" s="20">
        <v>1</v>
      </c>
      <c r="J11" s="10" t="s">
        <v>29</v>
      </c>
      <c r="K11" s="14">
        <v>516678</v>
      </c>
      <c r="L11" s="20">
        <f t="shared" si="3"/>
        <v>2.4130317670220672E-2</v>
      </c>
      <c r="M11" s="20">
        <f t="shared" si="4"/>
        <v>0.28230213684759137</v>
      </c>
      <c r="N11" s="14">
        <v>402930</v>
      </c>
      <c r="O11" s="20">
        <f t="shared" si="5"/>
        <v>2.7517685916480718E-2</v>
      </c>
      <c r="P11" s="20">
        <v>1</v>
      </c>
    </row>
    <row r="12" spans="3:16" x14ac:dyDescent="0.25">
      <c r="C12" s="10" t="s">
        <v>11</v>
      </c>
      <c r="D12" s="14">
        <v>141084</v>
      </c>
      <c r="E12" s="20">
        <f t="shared" si="0"/>
        <v>6.5890201212078191E-3</v>
      </c>
      <c r="F12" s="20">
        <f t="shared" si="1"/>
        <v>1.2165244850827166</v>
      </c>
      <c r="G12" s="14">
        <v>63651</v>
      </c>
      <c r="H12" s="20">
        <f t="shared" si="2"/>
        <v>4.3469789449033687E-3</v>
      </c>
      <c r="I12" s="20">
        <v>1</v>
      </c>
      <c r="J12" s="10" t="s">
        <v>30</v>
      </c>
      <c r="K12" s="14">
        <v>460373</v>
      </c>
      <c r="L12" s="20">
        <f t="shared" si="3"/>
        <v>2.1500715603901273E-2</v>
      </c>
      <c r="M12" s="20">
        <f t="shared" si="4"/>
        <v>1.029720125564334</v>
      </c>
      <c r="N12" s="14">
        <v>226816</v>
      </c>
      <c r="O12" s="20">
        <f t="shared" si="5"/>
        <v>1.5490163176811086E-2</v>
      </c>
      <c r="P12" s="20">
        <v>1</v>
      </c>
    </row>
    <row r="13" spans="3:16" x14ac:dyDescent="0.25">
      <c r="C13" s="10" t="s">
        <v>12</v>
      </c>
      <c r="D13" s="14"/>
      <c r="E13" s="20"/>
      <c r="F13" s="20"/>
      <c r="G13" s="14"/>
      <c r="H13" s="20"/>
      <c r="I13" s="20"/>
      <c r="J13" s="10" t="s">
        <v>31</v>
      </c>
      <c r="K13" s="14">
        <v>353522</v>
      </c>
      <c r="L13" s="20">
        <f t="shared" si="3"/>
        <v>1.6510472989776519E-2</v>
      </c>
      <c r="M13" s="20">
        <f t="shared" si="4"/>
        <v>0.43551157474144125</v>
      </c>
      <c r="N13" s="14">
        <v>246269</v>
      </c>
      <c r="O13" s="20">
        <f t="shared" si="5"/>
        <v>1.6818685610318889E-2</v>
      </c>
      <c r="P13" s="20">
        <v>1</v>
      </c>
    </row>
    <row r="14" spans="3:16" x14ac:dyDescent="0.25">
      <c r="C14" s="9" t="s">
        <v>13</v>
      </c>
      <c r="D14" s="15">
        <f>SUM(D6:D13)</f>
        <v>13984780</v>
      </c>
      <c r="E14" s="12">
        <f t="shared" si="0"/>
        <v>0.65312860998174616</v>
      </c>
      <c r="F14" s="12">
        <f t="shared" si="1"/>
        <v>0.57189477614674811</v>
      </c>
      <c r="G14" s="15">
        <f>SUM(G6:G13)</f>
        <v>8896766</v>
      </c>
      <c r="H14" s="12">
        <f t="shared" si="2"/>
        <v>0.60759539488353931</v>
      </c>
      <c r="I14" s="12">
        <v>1</v>
      </c>
      <c r="J14" s="10" t="s">
        <v>32</v>
      </c>
      <c r="K14" s="14">
        <v>66613</v>
      </c>
      <c r="L14" s="20">
        <f t="shared" si="3"/>
        <v>3.1110146957416605E-3</v>
      </c>
      <c r="M14" s="20">
        <f t="shared" si="4"/>
        <v>-6.6508596907201125E-3</v>
      </c>
      <c r="N14" s="14">
        <v>67059</v>
      </c>
      <c r="O14" s="20">
        <f t="shared" si="5"/>
        <v>4.5797247657739073E-3</v>
      </c>
      <c r="P14" s="20">
        <v>1</v>
      </c>
    </row>
    <row r="15" spans="3:16" x14ac:dyDescent="0.25">
      <c r="C15" s="10"/>
      <c r="D15" s="10"/>
      <c r="E15" s="20"/>
      <c r="F15" s="20"/>
      <c r="G15" s="10"/>
      <c r="H15" s="20"/>
      <c r="I15" s="20"/>
      <c r="J15" s="10" t="s">
        <v>10</v>
      </c>
      <c r="K15" s="14">
        <v>315</v>
      </c>
      <c r="L15" s="20">
        <f t="shared" si="3"/>
        <v>1.4711387103998065E-5</v>
      </c>
      <c r="M15" s="20">
        <f t="shared" si="4"/>
        <v>-0.98997709049255445</v>
      </c>
      <c r="N15" s="14">
        <v>31428</v>
      </c>
      <c r="O15" s="20">
        <f t="shared" si="5"/>
        <v>2.1463426227462737E-3</v>
      </c>
      <c r="P15" s="20">
        <v>1</v>
      </c>
    </row>
    <row r="16" spans="3:16" x14ac:dyDescent="0.25">
      <c r="C16" s="9" t="s">
        <v>14</v>
      </c>
      <c r="D16" s="10"/>
      <c r="E16" s="20"/>
      <c r="F16" s="20"/>
      <c r="G16" s="10"/>
      <c r="H16" s="20"/>
      <c r="I16" s="20"/>
      <c r="J16" s="10" t="s">
        <v>33</v>
      </c>
      <c r="K16" s="14">
        <v>207149</v>
      </c>
      <c r="L16" s="20">
        <f t="shared" si="3"/>
        <v>9.6744416736701429E-3</v>
      </c>
      <c r="M16" s="20">
        <f t="shared" si="4"/>
        <v>0.42043405218226076</v>
      </c>
      <c r="N16" s="14">
        <v>145835</v>
      </c>
      <c r="O16" s="20">
        <f t="shared" si="5"/>
        <v>9.9596498787133392E-3</v>
      </c>
      <c r="P16" s="20">
        <v>1</v>
      </c>
    </row>
    <row r="17" spans="3:16" x14ac:dyDescent="0.25">
      <c r="C17" s="9" t="s">
        <v>15</v>
      </c>
      <c r="D17" s="10"/>
      <c r="E17" s="20"/>
      <c r="F17" s="20"/>
      <c r="G17" s="10"/>
      <c r="H17" s="20"/>
      <c r="I17" s="20"/>
      <c r="J17" s="9" t="s">
        <v>34</v>
      </c>
      <c r="K17" s="15">
        <f>SUM(K6:K16)</f>
        <v>7954100</v>
      </c>
      <c r="L17" s="12">
        <f t="shared" si="3"/>
        <v>0.37147887036162225</v>
      </c>
      <c r="M17" s="12">
        <f t="shared" si="4"/>
        <v>0.4119509476585323</v>
      </c>
      <c r="N17" s="15">
        <f>SUM(N6:N16)</f>
        <v>5633411</v>
      </c>
      <c r="O17" s="12">
        <f t="shared" si="5"/>
        <v>0.38472795407750121</v>
      </c>
      <c r="P17" s="12">
        <v>1</v>
      </c>
    </row>
    <row r="18" spans="3:16" x14ac:dyDescent="0.25">
      <c r="C18" s="10" t="s">
        <v>9</v>
      </c>
      <c r="D18" s="14">
        <v>551243</v>
      </c>
      <c r="E18" s="20">
        <f t="shared" si="0"/>
        <v>2.5744600512283191E-2</v>
      </c>
      <c r="F18" s="20">
        <f t="shared" ref="F18:F27" si="6">(+D18-G18)/G18</f>
        <v>-0.1661869186868771</v>
      </c>
      <c r="G18" s="14">
        <v>661111</v>
      </c>
      <c r="H18" s="20">
        <f t="shared" si="2"/>
        <v>4.514988919646213E-2</v>
      </c>
      <c r="I18" s="20">
        <v>1</v>
      </c>
      <c r="J18" s="10"/>
      <c r="K18" s="10"/>
      <c r="L18" s="20"/>
      <c r="M18" s="20"/>
      <c r="N18" s="10"/>
      <c r="O18" s="20"/>
      <c r="P18" s="20"/>
    </row>
    <row r="19" spans="3:16" x14ac:dyDescent="0.25">
      <c r="C19" s="10" t="s">
        <v>16</v>
      </c>
      <c r="D19" s="14">
        <v>457537</v>
      </c>
      <c r="E19" s="20">
        <f t="shared" si="0"/>
        <v>2.1368266417149086E-2</v>
      </c>
      <c r="F19" s="20">
        <f t="shared" si="6"/>
        <v>0.65220547079534175</v>
      </c>
      <c r="G19" s="14">
        <v>276925</v>
      </c>
      <c r="H19" s="20">
        <f t="shared" si="2"/>
        <v>1.8912305294769373E-2</v>
      </c>
      <c r="I19" s="20">
        <v>1</v>
      </c>
      <c r="J19" s="9" t="s">
        <v>14</v>
      </c>
      <c r="K19" s="10"/>
      <c r="L19" s="20"/>
      <c r="M19" s="20"/>
      <c r="N19" s="10"/>
      <c r="O19" s="20"/>
      <c r="P19" s="20"/>
    </row>
    <row r="20" spans="3:16" x14ac:dyDescent="0.25">
      <c r="C20" s="10" t="s">
        <v>17</v>
      </c>
      <c r="D20" s="14">
        <v>125738</v>
      </c>
      <c r="E20" s="20">
        <f t="shared" si="0"/>
        <v>5.8723187037539957E-3</v>
      </c>
      <c r="F20" s="20">
        <f t="shared" si="6"/>
        <v>8.7873433486417056</v>
      </c>
      <c r="G20" s="14">
        <v>12847</v>
      </c>
      <c r="H20" s="20">
        <f t="shared" si="2"/>
        <v>8.7737252368656543E-4</v>
      </c>
      <c r="I20" s="20">
        <v>1</v>
      </c>
      <c r="J20" s="10" t="s">
        <v>24</v>
      </c>
      <c r="K20" s="14">
        <v>1054027</v>
      </c>
      <c r="L20" s="20">
        <f t="shared" si="3"/>
        <v>4.9226029254177038E-2</v>
      </c>
      <c r="M20" s="20">
        <f t="shared" si="4"/>
        <v>-0.31819360864927521</v>
      </c>
      <c r="N20" s="14">
        <v>1545933</v>
      </c>
      <c r="O20" s="20">
        <f t="shared" si="5"/>
        <v>0.10557788881920628</v>
      </c>
      <c r="P20" s="20">
        <v>1</v>
      </c>
    </row>
    <row r="21" spans="3:16" x14ac:dyDescent="0.25">
      <c r="C21" s="9" t="s">
        <v>18</v>
      </c>
      <c r="D21" s="15">
        <f>SUM(D18:D20)</f>
        <v>1134518</v>
      </c>
      <c r="E21" s="12">
        <f t="shared" si="0"/>
        <v>5.2985185633186271E-2</v>
      </c>
      <c r="F21" s="12">
        <f t="shared" si="6"/>
        <v>0.19312049957776087</v>
      </c>
      <c r="G21" s="15">
        <f>SUM(G18:G20)</f>
        <v>950883</v>
      </c>
      <c r="H21" s="12">
        <f t="shared" si="2"/>
        <v>6.493956701491807E-2</v>
      </c>
      <c r="I21" s="12">
        <v>1</v>
      </c>
      <c r="J21" s="10" t="s">
        <v>25</v>
      </c>
      <c r="K21" s="14">
        <v>327101</v>
      </c>
      <c r="L21" s="20">
        <f t="shared" si="3"/>
        <v>1.5276537882872606E-2</v>
      </c>
      <c r="M21" s="20">
        <f t="shared" si="4"/>
        <v>-0.22225286809724781</v>
      </c>
      <c r="N21" s="14">
        <v>420575</v>
      </c>
      <c r="O21" s="20">
        <f t="shared" si="5"/>
        <v>2.8722732867554859E-2</v>
      </c>
      <c r="P21" s="20">
        <v>1</v>
      </c>
    </row>
    <row r="22" spans="3:16" x14ac:dyDescent="0.25">
      <c r="C22" s="10"/>
      <c r="D22" s="10"/>
      <c r="E22" s="20"/>
      <c r="F22" s="20"/>
      <c r="G22" s="10"/>
      <c r="H22" s="20"/>
      <c r="I22" s="20"/>
      <c r="J22" s="10" t="s">
        <v>26</v>
      </c>
      <c r="K22" s="14">
        <v>1994936</v>
      </c>
      <c r="L22" s="20">
        <f t="shared" si="3"/>
        <v>9.3169129345084076E-2</v>
      </c>
      <c r="M22" s="20">
        <f t="shared" si="4"/>
        <v>0.46063124723606025</v>
      </c>
      <c r="N22" s="14">
        <v>1365804</v>
      </c>
      <c r="O22" s="20">
        <f t="shared" si="5"/>
        <v>9.3276165824021623E-2</v>
      </c>
      <c r="P22" s="20">
        <v>1</v>
      </c>
    </row>
    <row r="23" spans="3:16" x14ac:dyDescent="0.25">
      <c r="C23" s="9" t="s">
        <v>19</v>
      </c>
      <c r="D23" s="14">
        <v>2650859</v>
      </c>
      <c r="E23" s="20">
        <f t="shared" si="0"/>
        <v>0.12380258065751494</v>
      </c>
      <c r="F23" s="20">
        <f t="shared" si="6"/>
        <v>0.23051952874769063</v>
      </c>
      <c r="G23" s="14">
        <v>2154260</v>
      </c>
      <c r="H23" s="20">
        <f t="shared" si="2"/>
        <v>0.14712294955063598</v>
      </c>
      <c r="I23" s="20">
        <v>1</v>
      </c>
      <c r="J23" s="10" t="s">
        <v>35</v>
      </c>
      <c r="K23" s="14">
        <v>3392</v>
      </c>
      <c r="L23" s="20">
        <f t="shared" si="3"/>
        <v>1.5841595256114741E-4</v>
      </c>
      <c r="M23" s="20"/>
      <c r="N23" s="14"/>
      <c r="O23" s="20">
        <f t="shared" si="5"/>
        <v>0</v>
      </c>
      <c r="P23" s="20"/>
    </row>
    <row r="24" spans="3:16" x14ac:dyDescent="0.25">
      <c r="C24" s="9" t="s">
        <v>20</v>
      </c>
      <c r="D24" s="14">
        <v>2434188</v>
      </c>
      <c r="E24" s="20">
        <f t="shared" si="0"/>
        <v>0.11368343476795822</v>
      </c>
      <c r="F24" s="20">
        <f t="shared" si="6"/>
        <v>0.43184328820885182</v>
      </c>
      <c r="G24" s="14">
        <v>1700038</v>
      </c>
      <c r="H24" s="20">
        <f t="shared" si="2"/>
        <v>0.11610232975971521</v>
      </c>
      <c r="I24" s="20">
        <v>1</v>
      </c>
      <c r="J24" s="10" t="s">
        <v>27</v>
      </c>
      <c r="K24" s="14">
        <v>58992</v>
      </c>
      <c r="L24" s="20">
        <f t="shared" si="3"/>
        <v>2.7550925334573137E-3</v>
      </c>
      <c r="M24" s="20">
        <f t="shared" si="4"/>
        <v>-0.38230212663476543</v>
      </c>
      <c r="N24" s="14">
        <v>95503</v>
      </c>
      <c r="O24" s="20">
        <f t="shared" si="5"/>
        <v>6.522278207335413E-3</v>
      </c>
      <c r="P24" s="20">
        <v>1</v>
      </c>
    </row>
    <row r="25" spans="3:16" x14ac:dyDescent="0.25">
      <c r="C25" s="9" t="s">
        <v>21</v>
      </c>
      <c r="D25" s="14">
        <v>1207640</v>
      </c>
      <c r="E25" s="20">
        <f t="shared" si="0"/>
        <v>5.6400188959594359E-2</v>
      </c>
      <c r="F25" s="20">
        <f t="shared" si="6"/>
        <v>0.28385475359225038</v>
      </c>
      <c r="G25" s="14">
        <v>940636</v>
      </c>
      <c r="H25" s="20">
        <f t="shared" si="2"/>
        <v>6.4239758791191412E-2</v>
      </c>
      <c r="I25" s="20">
        <v>1</v>
      </c>
      <c r="J25" s="10" t="s">
        <v>32</v>
      </c>
      <c r="K25" s="14">
        <v>86122</v>
      </c>
      <c r="L25" s="20">
        <f t="shared" si="3"/>
        <v>4.0221399370492742E-3</v>
      </c>
      <c r="M25" s="20">
        <f t="shared" si="4"/>
        <v>0.55913608631895284</v>
      </c>
      <c r="N25" s="14">
        <v>55237</v>
      </c>
      <c r="O25" s="20">
        <f t="shared" si="5"/>
        <v>3.7723535526484639E-3</v>
      </c>
      <c r="P25" s="20">
        <v>1</v>
      </c>
    </row>
    <row r="26" spans="3:16" x14ac:dyDescent="0.25">
      <c r="C26" s="10"/>
      <c r="D26" s="10"/>
      <c r="E26" s="20"/>
      <c r="F26" s="20"/>
      <c r="G26" s="10"/>
      <c r="H26" s="20"/>
      <c r="I26" s="20"/>
      <c r="J26" s="10" t="s">
        <v>33</v>
      </c>
      <c r="K26" s="14">
        <v>126694</v>
      </c>
      <c r="L26" s="20">
        <f t="shared" si="3"/>
        <v>5.9169665960442245E-3</v>
      </c>
      <c r="M26" s="20">
        <f t="shared" si="4"/>
        <v>4.1078051927108534</v>
      </c>
      <c r="N26" s="14">
        <v>24804</v>
      </c>
      <c r="O26" s="20">
        <f t="shared" si="5"/>
        <v>1.6939634216176203E-3</v>
      </c>
      <c r="P26" s="20">
        <v>1</v>
      </c>
    </row>
    <row r="27" spans="3:16" x14ac:dyDescent="0.25">
      <c r="C27" s="9" t="s">
        <v>22</v>
      </c>
      <c r="D27" s="11">
        <f>SUM(D21:D25)</f>
        <v>7427205</v>
      </c>
      <c r="E27" s="12">
        <f>+D27/$D$39</f>
        <v>0.34687139001825379</v>
      </c>
      <c r="F27" s="12">
        <f t="shared" si="6"/>
        <v>0.29262818499092469</v>
      </c>
      <c r="G27" s="11">
        <f>SUM(G21:G25)</f>
        <v>5745817</v>
      </c>
      <c r="H27" s="12">
        <f t="shared" si="2"/>
        <v>0.39240460511646069</v>
      </c>
      <c r="I27" s="12">
        <v>1</v>
      </c>
      <c r="J27" s="9" t="s">
        <v>36</v>
      </c>
      <c r="K27" s="15">
        <f>SUM(K20:K26)</f>
        <v>3651264</v>
      </c>
      <c r="L27" s="12">
        <f t="shared" si="3"/>
        <v>0.17052431150124567</v>
      </c>
      <c r="M27" s="12">
        <f t="shared" si="4"/>
        <v>4.0881951824704318E-2</v>
      </c>
      <c r="N27" s="15">
        <f>SUM(N20:N26)</f>
        <v>3507856</v>
      </c>
      <c r="O27" s="12">
        <f t="shared" si="5"/>
        <v>0.23956538269238425</v>
      </c>
      <c r="P27" s="20">
        <v>1</v>
      </c>
    </row>
    <row r="28" spans="3:16" x14ac:dyDescent="0.25">
      <c r="C28" s="10"/>
      <c r="D28" s="10"/>
      <c r="E28" s="10"/>
      <c r="F28" s="10"/>
      <c r="G28" s="10"/>
      <c r="H28" s="20"/>
      <c r="I28" s="20"/>
      <c r="J28" s="10"/>
      <c r="K28" s="10"/>
      <c r="L28" s="20"/>
      <c r="M28" s="20"/>
      <c r="N28" s="10"/>
      <c r="O28" s="20"/>
      <c r="P28" s="20"/>
    </row>
    <row r="29" spans="3:16" x14ac:dyDescent="0.25">
      <c r="C29" s="10"/>
      <c r="D29" s="10"/>
      <c r="E29" s="10"/>
      <c r="F29" s="10"/>
      <c r="G29" s="10"/>
      <c r="H29" s="20"/>
      <c r="I29" s="20"/>
      <c r="J29" s="9" t="s">
        <v>37</v>
      </c>
      <c r="K29" s="11">
        <f>+K17+K27</f>
        <v>11605364</v>
      </c>
      <c r="L29" s="12">
        <f t="shared" si="3"/>
        <v>0.54200318186286789</v>
      </c>
      <c r="M29" s="12">
        <f t="shared" si="4"/>
        <v>0.26955749131931056</v>
      </c>
      <c r="N29" s="11">
        <f>+N17+N27</f>
        <v>9141267</v>
      </c>
      <c r="O29" s="12">
        <f t="shared" si="5"/>
        <v>0.62429333676988552</v>
      </c>
      <c r="P29" s="12">
        <v>1</v>
      </c>
    </row>
    <row r="30" spans="3:16" x14ac:dyDescent="0.25">
      <c r="C30" s="10"/>
      <c r="D30" s="10"/>
      <c r="E30" s="10"/>
      <c r="F30" s="10"/>
      <c r="G30" s="10"/>
      <c r="H30" s="20"/>
      <c r="I30" s="20"/>
      <c r="J30" s="10"/>
      <c r="K30" s="10"/>
      <c r="L30" s="20"/>
      <c r="M30" s="20"/>
      <c r="N30" s="10"/>
      <c r="O30" s="20"/>
      <c r="P30" s="20"/>
    </row>
    <row r="31" spans="3:16" x14ac:dyDescent="0.25">
      <c r="C31" s="10"/>
      <c r="D31" s="10"/>
      <c r="E31" s="10"/>
      <c r="F31" s="10"/>
      <c r="G31" s="10"/>
      <c r="H31" s="20"/>
      <c r="I31" s="20"/>
      <c r="J31" s="9" t="s">
        <v>38</v>
      </c>
      <c r="K31" s="10"/>
      <c r="L31" s="20"/>
      <c r="M31" s="20"/>
      <c r="N31" s="10"/>
      <c r="O31" s="20"/>
      <c r="P31" s="20"/>
    </row>
    <row r="32" spans="3:16" x14ac:dyDescent="0.25">
      <c r="C32" s="10"/>
      <c r="D32" s="10"/>
      <c r="E32" s="10"/>
      <c r="F32" s="10"/>
      <c r="G32" s="10"/>
      <c r="H32" s="20"/>
      <c r="I32" s="20"/>
      <c r="J32" s="10" t="s">
        <v>39</v>
      </c>
      <c r="K32" s="14">
        <v>8978349</v>
      </c>
      <c r="L32" s="20">
        <f t="shared" si="3"/>
        <v>0.41931418315490132</v>
      </c>
      <c r="M32" s="20">
        <f t="shared" si="4"/>
        <v>1.3594165125405813</v>
      </c>
      <c r="N32" s="14">
        <v>3805326</v>
      </c>
      <c r="O32" s="20">
        <f t="shared" si="5"/>
        <v>0.25988078742664461</v>
      </c>
      <c r="P32" s="20">
        <v>1</v>
      </c>
    </row>
    <row r="33" spans="3:16" x14ac:dyDescent="0.25">
      <c r="C33" s="10"/>
      <c r="D33" s="10"/>
      <c r="E33" s="10"/>
      <c r="F33" s="10"/>
      <c r="G33" s="10"/>
      <c r="H33" s="20"/>
      <c r="I33" s="20"/>
      <c r="J33" s="13" t="s">
        <v>40</v>
      </c>
      <c r="K33" s="14">
        <v>-108620</v>
      </c>
      <c r="L33" s="20">
        <f t="shared" si="3"/>
        <v>-5.0728598959881577E-3</v>
      </c>
      <c r="M33" s="20">
        <f t="shared" si="4"/>
        <v>-9.0749282192514713E-2</v>
      </c>
      <c r="N33" s="14">
        <v>-119461</v>
      </c>
      <c r="O33" s="20">
        <f t="shared" si="5"/>
        <v>-8.1584649375045365E-3</v>
      </c>
      <c r="P33" s="20">
        <v>1</v>
      </c>
    </row>
    <row r="34" spans="3:16" x14ac:dyDescent="0.25">
      <c r="C34" s="10"/>
      <c r="D34" s="10"/>
      <c r="E34" s="10"/>
      <c r="F34" s="10"/>
      <c r="G34" s="10"/>
      <c r="H34" s="20"/>
      <c r="I34" s="20"/>
      <c r="J34" s="13" t="s">
        <v>41</v>
      </c>
      <c r="K34" s="14">
        <v>85966</v>
      </c>
      <c r="L34" s="20">
        <f t="shared" si="3"/>
        <v>4.01485429772158E-3</v>
      </c>
      <c r="M34" s="20">
        <f t="shared" si="4"/>
        <v>-8.5769586625687275E-2</v>
      </c>
      <c r="N34" s="14">
        <v>94031</v>
      </c>
      <c r="O34" s="20">
        <f t="shared" si="5"/>
        <v>6.4217494959734906E-3</v>
      </c>
      <c r="P34" s="20">
        <v>1</v>
      </c>
    </row>
    <row r="35" spans="3:16" x14ac:dyDescent="0.25">
      <c r="C35" s="10"/>
      <c r="D35" s="10"/>
      <c r="E35" s="10"/>
      <c r="F35" s="10"/>
      <c r="G35" s="10"/>
      <c r="H35" s="20"/>
      <c r="I35" s="20"/>
      <c r="J35" s="13" t="s">
        <v>42</v>
      </c>
      <c r="K35" s="14">
        <v>739901</v>
      </c>
      <c r="L35" s="20">
        <f t="shared" si="3"/>
        <v>3.4555460411540548E-2</v>
      </c>
      <c r="M35" s="20">
        <f t="shared" si="4"/>
        <v>-0.56335529635323378</v>
      </c>
      <c r="N35" s="14">
        <v>1694515</v>
      </c>
      <c r="O35" s="20">
        <f t="shared" si="5"/>
        <v>0.11572514221022343</v>
      </c>
      <c r="P35" s="20">
        <v>1</v>
      </c>
    </row>
    <row r="36" spans="3:16" x14ac:dyDescent="0.25">
      <c r="C36" s="10"/>
      <c r="D36" s="10"/>
      <c r="E36" s="10"/>
      <c r="F36" s="10"/>
      <c r="G36" s="10"/>
      <c r="H36" s="20"/>
      <c r="I36" s="20"/>
      <c r="J36" s="13" t="s">
        <v>43</v>
      </c>
      <c r="K36" s="14">
        <v>111025</v>
      </c>
      <c r="L36" s="20">
        <f t="shared" si="3"/>
        <v>5.1851801689567784E-3</v>
      </c>
      <c r="M36" s="20">
        <f t="shared" si="4"/>
        <v>3.126556402155733</v>
      </c>
      <c r="N36" s="14">
        <v>26905</v>
      </c>
      <c r="O36" s="20">
        <f t="shared" si="5"/>
        <v>1.8374490347775388E-3</v>
      </c>
      <c r="P36" s="20">
        <v>1</v>
      </c>
    </row>
    <row r="37" spans="3:16" x14ac:dyDescent="0.25">
      <c r="C37" s="10"/>
      <c r="D37" s="10"/>
      <c r="E37" s="10"/>
      <c r="F37" s="10"/>
      <c r="G37" s="10"/>
      <c r="H37" s="20"/>
      <c r="I37" s="20"/>
      <c r="J37" s="9" t="s">
        <v>44</v>
      </c>
      <c r="K37" s="15">
        <f>SUM(K32:K36)</f>
        <v>9806621</v>
      </c>
      <c r="L37" s="12">
        <f t="shared" si="3"/>
        <v>0.45799681813713206</v>
      </c>
      <c r="M37" s="12">
        <f t="shared" si="4"/>
        <v>0.78259547351942704</v>
      </c>
      <c r="N37" s="15">
        <f>SUM(N32:N36)</f>
        <v>5501316</v>
      </c>
      <c r="O37" s="12">
        <f t="shared" si="5"/>
        <v>0.37570666323011453</v>
      </c>
      <c r="P37" s="20">
        <v>1</v>
      </c>
    </row>
    <row r="38" spans="3:16" x14ac:dyDescent="0.25">
      <c r="C38" s="10"/>
      <c r="D38" s="10"/>
      <c r="E38" s="10"/>
      <c r="F38" s="10"/>
      <c r="G38" s="10"/>
      <c r="H38" s="20"/>
      <c r="I38" s="20"/>
      <c r="J38" s="10"/>
      <c r="K38" s="14"/>
      <c r="L38" s="20"/>
      <c r="M38" s="20"/>
      <c r="N38" s="14"/>
      <c r="O38" s="20"/>
      <c r="P38" s="20"/>
    </row>
    <row r="39" spans="3:16" x14ac:dyDescent="0.25">
      <c r="C39" s="9" t="s">
        <v>23</v>
      </c>
      <c r="D39" s="11">
        <f>+D27+D14</f>
        <v>21411985</v>
      </c>
      <c r="E39" s="12">
        <f>+D39/$D$39</f>
        <v>1</v>
      </c>
      <c r="F39" s="12">
        <f t="shared" ref="F39" si="7">(+D39-G39)/G39</f>
        <v>0.46230927972202718</v>
      </c>
      <c r="G39" s="11">
        <f>+G27+G14</f>
        <v>14642583</v>
      </c>
      <c r="H39" s="12">
        <f t="shared" si="2"/>
        <v>1</v>
      </c>
      <c r="I39" s="12">
        <v>1</v>
      </c>
      <c r="J39" s="9" t="s">
        <v>45</v>
      </c>
      <c r="K39" s="15">
        <f>+K37+K29</f>
        <v>21411985</v>
      </c>
      <c r="L39" s="12">
        <f t="shared" si="3"/>
        <v>1</v>
      </c>
      <c r="M39" s="12">
        <f t="shared" si="4"/>
        <v>0.46230927972202718</v>
      </c>
      <c r="N39" s="15">
        <f>+N37+N29</f>
        <v>14642583</v>
      </c>
      <c r="O39" s="12">
        <f t="shared" si="5"/>
        <v>1</v>
      </c>
      <c r="P39" s="12">
        <v>1</v>
      </c>
    </row>
    <row r="41" spans="3:16" x14ac:dyDescent="0.25">
      <c r="C41" s="9" t="s">
        <v>46</v>
      </c>
      <c r="D41" s="17" t="s">
        <v>1</v>
      </c>
      <c r="E41" s="16" t="s">
        <v>70</v>
      </c>
      <c r="F41" s="16" t="s">
        <v>71</v>
      </c>
      <c r="G41" s="17" t="s">
        <v>2</v>
      </c>
      <c r="H41" s="16" t="s">
        <v>70</v>
      </c>
      <c r="I41" s="16" t="s">
        <v>71</v>
      </c>
    </row>
    <row r="42" spans="3:16" x14ac:dyDescent="0.25">
      <c r="C42" s="9" t="s">
        <v>47</v>
      </c>
      <c r="D42" s="11">
        <f>SUM(D43:D44)</f>
        <v>10571556</v>
      </c>
      <c r="E42" s="12">
        <f>+D42/$D$42</f>
        <v>1</v>
      </c>
      <c r="F42" s="12">
        <f>(+D42-G42)/G42</f>
        <v>0.40258770521600917</v>
      </c>
      <c r="G42" s="11">
        <f>SUM(G43:G44)</f>
        <v>7537180</v>
      </c>
      <c r="H42" s="12">
        <f>+G42/$G$42</f>
        <v>1</v>
      </c>
      <c r="I42" s="12">
        <v>1</v>
      </c>
    </row>
    <row r="43" spans="3:16" x14ac:dyDescent="0.25">
      <c r="C43" s="13" t="s">
        <v>48</v>
      </c>
      <c r="D43" s="14">
        <v>9547440</v>
      </c>
      <c r="E43" s="12">
        <f t="shared" ref="E43:E70" si="8">+D43/$D$42</f>
        <v>0.90312532989467209</v>
      </c>
      <c r="F43" s="21">
        <f t="shared" ref="F43:F70" si="9">(+D43-G43)/G43</f>
        <v>0.43342665366077471</v>
      </c>
      <c r="G43" s="14">
        <v>6660571</v>
      </c>
      <c r="H43" s="12">
        <f t="shared" ref="H43:H70" si="10">+G43/$G$42</f>
        <v>0.88369536086440814</v>
      </c>
      <c r="I43" s="21">
        <v>1</v>
      </c>
    </row>
    <row r="44" spans="3:16" x14ac:dyDescent="0.25">
      <c r="C44" s="10" t="s">
        <v>49</v>
      </c>
      <c r="D44" s="14">
        <v>1024116</v>
      </c>
      <c r="E44" s="12">
        <f t="shared" si="8"/>
        <v>9.6874670105327923E-2</v>
      </c>
      <c r="F44" s="21">
        <f t="shared" si="9"/>
        <v>0.16827000407251122</v>
      </c>
      <c r="G44" s="14">
        <v>876609</v>
      </c>
      <c r="H44" s="12">
        <f t="shared" si="10"/>
        <v>0.11630463913559183</v>
      </c>
      <c r="I44" s="21">
        <v>1</v>
      </c>
    </row>
    <row r="45" spans="3:16" x14ac:dyDescent="0.25">
      <c r="C45" s="10"/>
      <c r="D45" s="14"/>
      <c r="E45" s="12"/>
      <c r="F45" s="21"/>
      <c r="G45" s="14"/>
      <c r="H45" s="12"/>
      <c r="I45" s="21"/>
    </row>
    <row r="46" spans="3:16" x14ac:dyDescent="0.25">
      <c r="C46" s="9" t="s">
        <v>50</v>
      </c>
      <c r="D46" s="15">
        <f>SUM(D47:D48)</f>
        <v>-4399178</v>
      </c>
      <c r="E46" s="12">
        <f t="shared" si="8"/>
        <v>-0.41613344336443947</v>
      </c>
      <c r="F46" s="12">
        <f t="shared" si="9"/>
        <v>0.36469132049249747</v>
      </c>
      <c r="G46" s="15">
        <f>SUM(G47:G48)</f>
        <v>-3223570</v>
      </c>
      <c r="H46" s="12">
        <f t="shared" si="10"/>
        <v>-0.42768913572450173</v>
      </c>
      <c r="I46" s="12">
        <v>1</v>
      </c>
    </row>
    <row r="47" spans="3:16" x14ac:dyDescent="0.25">
      <c r="C47" s="10" t="s">
        <v>48</v>
      </c>
      <c r="D47" s="14">
        <v>-4374886</v>
      </c>
      <c r="E47" s="12">
        <f t="shared" si="8"/>
        <v>-0.41383557917112673</v>
      </c>
      <c r="F47" s="21">
        <f t="shared" si="9"/>
        <v>0.3665928531110243</v>
      </c>
      <c r="G47" s="14">
        <v>-3201309</v>
      </c>
      <c r="H47" s="12">
        <f t="shared" si="10"/>
        <v>-0.42473564383496215</v>
      </c>
      <c r="I47" s="21">
        <v>1</v>
      </c>
    </row>
    <row r="48" spans="3:16" x14ac:dyDescent="0.25">
      <c r="C48" s="10" t="s">
        <v>51</v>
      </c>
      <c r="D48" s="14">
        <v>-24292</v>
      </c>
      <c r="E48" s="12">
        <f t="shared" si="8"/>
        <v>-2.2978641933126967E-3</v>
      </c>
      <c r="F48" s="21">
        <f t="shared" si="9"/>
        <v>9.1235793540272225E-2</v>
      </c>
      <c r="G48" s="14">
        <v>-22261</v>
      </c>
      <c r="H48" s="12">
        <f t="shared" si="10"/>
        <v>-2.9534918895395891E-3</v>
      </c>
      <c r="I48" s="21">
        <v>1</v>
      </c>
    </row>
    <row r="49" spans="3:9" x14ac:dyDescent="0.25">
      <c r="C49" s="10"/>
      <c r="D49" s="14"/>
      <c r="E49" s="12"/>
      <c r="F49" s="21"/>
      <c r="G49" s="14"/>
      <c r="H49" s="12"/>
      <c r="I49" s="21"/>
    </row>
    <row r="50" spans="3:9" x14ac:dyDescent="0.25">
      <c r="C50" s="9" t="s">
        <v>52</v>
      </c>
      <c r="D50" s="15">
        <f>+D42+D46</f>
        <v>6172378</v>
      </c>
      <c r="E50" s="12">
        <f t="shared" si="8"/>
        <v>0.58386655663556053</v>
      </c>
      <c r="F50" s="12">
        <f t="shared" si="9"/>
        <v>0.430907754757616</v>
      </c>
      <c r="G50" s="15">
        <f>+G42+G46</f>
        <v>4313610</v>
      </c>
      <c r="H50" s="12">
        <f t="shared" si="10"/>
        <v>0.57231086427549827</v>
      </c>
      <c r="I50" s="12">
        <v>1</v>
      </c>
    </row>
    <row r="51" spans="3:9" x14ac:dyDescent="0.25">
      <c r="C51" s="10"/>
      <c r="D51" s="14"/>
      <c r="E51" s="12"/>
      <c r="F51" s="21"/>
      <c r="G51" s="14"/>
      <c r="H51" s="12"/>
      <c r="I51" s="21"/>
    </row>
    <row r="52" spans="3:9" x14ac:dyDescent="0.25">
      <c r="C52" s="10" t="s">
        <v>53</v>
      </c>
      <c r="D52" s="14">
        <v>-3204715</v>
      </c>
      <c r="E52" s="12">
        <f t="shared" si="8"/>
        <v>-0.30314506208925157</v>
      </c>
      <c r="F52" s="21">
        <f t="shared" si="9"/>
        <v>0.29849741776599686</v>
      </c>
      <c r="G52" s="14">
        <v>-2468018</v>
      </c>
      <c r="H52" s="12">
        <f t="shared" si="10"/>
        <v>-0.32744580864461242</v>
      </c>
      <c r="I52" s="21">
        <v>1</v>
      </c>
    </row>
    <row r="53" spans="3:9" x14ac:dyDescent="0.25">
      <c r="C53" s="10" t="s">
        <v>54</v>
      </c>
      <c r="D53" s="14">
        <v>-1181073</v>
      </c>
      <c r="E53" s="12">
        <f t="shared" si="8"/>
        <v>-0.11172177492130771</v>
      </c>
      <c r="F53" s="21">
        <f t="shared" si="9"/>
        <v>0.33419450020503078</v>
      </c>
      <c r="G53" s="14">
        <v>-885233</v>
      </c>
      <c r="H53" s="12">
        <f t="shared" si="10"/>
        <v>-0.11744883364865905</v>
      </c>
      <c r="I53" s="21">
        <v>1</v>
      </c>
    </row>
    <row r="54" spans="3:9" x14ac:dyDescent="0.25">
      <c r="C54" s="10" t="s">
        <v>55</v>
      </c>
      <c r="D54" s="14">
        <v>-339801</v>
      </c>
      <c r="E54" s="12">
        <f t="shared" si="8"/>
        <v>-3.2142950384976443E-2</v>
      </c>
      <c r="F54" s="21">
        <f t="shared" si="9"/>
        <v>-0.1765115016624822</v>
      </c>
      <c r="G54" s="14">
        <v>-412636</v>
      </c>
      <c r="H54" s="12">
        <f t="shared" si="10"/>
        <v>-5.4746735516466367E-2</v>
      </c>
      <c r="I54" s="21">
        <v>1</v>
      </c>
    </row>
    <row r="55" spans="3:9" x14ac:dyDescent="0.25">
      <c r="C55" s="10" t="s">
        <v>56</v>
      </c>
      <c r="D55" s="14">
        <v>-632845</v>
      </c>
      <c r="E55" s="12">
        <f t="shared" si="8"/>
        <v>-5.9862994624443173E-2</v>
      </c>
      <c r="F55" s="21">
        <f t="shared" si="9"/>
        <v>-3.0470086299473405</v>
      </c>
      <c r="G55" s="14">
        <v>309156</v>
      </c>
      <c r="H55" s="12">
        <f t="shared" si="10"/>
        <v>4.1017462764588349E-2</v>
      </c>
      <c r="I55" s="21">
        <v>1</v>
      </c>
    </row>
    <row r="56" spans="3:9" x14ac:dyDescent="0.25">
      <c r="C56" s="10" t="s">
        <v>57</v>
      </c>
      <c r="D56" s="10"/>
      <c r="E56" s="12"/>
      <c r="F56" s="21"/>
      <c r="G56" s="10"/>
      <c r="H56" s="12"/>
      <c r="I56" s="21"/>
    </row>
    <row r="57" spans="3:9" x14ac:dyDescent="0.25">
      <c r="C57" s="9" t="s">
        <v>58</v>
      </c>
      <c r="D57" s="15">
        <f>SUM(D52:D56)</f>
        <v>-5358434</v>
      </c>
      <c r="E57" s="12">
        <f t="shared" si="8"/>
        <v>-0.50687278201997887</v>
      </c>
      <c r="F57" s="12">
        <f t="shared" si="9"/>
        <v>0.55014492015722372</v>
      </c>
      <c r="G57" s="15">
        <f>SUM(G52:G56)</f>
        <v>-3456731</v>
      </c>
      <c r="H57" s="12">
        <f t="shared" si="10"/>
        <v>-0.45862391504514949</v>
      </c>
      <c r="I57" s="12">
        <v>1</v>
      </c>
    </row>
    <row r="58" spans="3:9" x14ac:dyDescent="0.25">
      <c r="C58" s="10"/>
      <c r="D58" s="14"/>
      <c r="E58" s="12"/>
      <c r="F58" s="21"/>
      <c r="G58" s="14"/>
      <c r="H58" s="12"/>
      <c r="I58" s="21"/>
    </row>
    <row r="59" spans="3:9" x14ac:dyDescent="0.25">
      <c r="C59" s="9" t="s">
        <v>64</v>
      </c>
      <c r="D59" s="15">
        <f>+D50+D57</f>
        <v>813944</v>
      </c>
      <c r="E59" s="12">
        <f t="shared" si="8"/>
        <v>7.6993774615581656E-2</v>
      </c>
      <c r="F59" s="12">
        <f t="shared" si="9"/>
        <v>-5.010625770966496E-2</v>
      </c>
      <c r="G59" s="15">
        <f>+G50+G57</f>
        <v>856879</v>
      </c>
      <c r="H59" s="12">
        <f t="shared" si="10"/>
        <v>0.11368694923034875</v>
      </c>
      <c r="I59" s="12">
        <v>1</v>
      </c>
    </row>
    <row r="60" spans="3:9" x14ac:dyDescent="0.25">
      <c r="C60" s="9"/>
      <c r="D60" s="14"/>
      <c r="E60" s="12"/>
      <c r="F60" s="21"/>
      <c r="G60" s="14"/>
      <c r="H60" s="12"/>
      <c r="I60" s="21"/>
    </row>
    <row r="61" spans="3:9" x14ac:dyDescent="0.25">
      <c r="C61" s="13" t="s">
        <v>65</v>
      </c>
      <c r="D61" s="14">
        <v>383304</v>
      </c>
      <c r="E61" s="12">
        <f t="shared" si="8"/>
        <v>3.6258049429998759E-2</v>
      </c>
      <c r="F61" s="21">
        <f t="shared" si="9"/>
        <v>-0.46235017708735138</v>
      </c>
      <c r="G61" s="14">
        <v>712925</v>
      </c>
      <c r="H61" s="12">
        <f t="shared" si="10"/>
        <v>9.458776359328025E-2</v>
      </c>
      <c r="I61" s="21">
        <v>1</v>
      </c>
    </row>
    <row r="62" spans="3:9" x14ac:dyDescent="0.25">
      <c r="C62" s="13" t="s">
        <v>66</v>
      </c>
      <c r="D62" s="14">
        <v>-557395</v>
      </c>
      <c r="E62" s="12">
        <f t="shared" si="8"/>
        <v>-5.2725918492982492E-2</v>
      </c>
      <c r="F62" s="21">
        <f t="shared" si="9"/>
        <v>0.51037954926661666</v>
      </c>
      <c r="G62" s="14">
        <v>-369043</v>
      </c>
      <c r="H62" s="12">
        <f t="shared" si="10"/>
        <v>-4.896300738472479E-2</v>
      </c>
      <c r="I62" s="21">
        <v>1</v>
      </c>
    </row>
    <row r="63" spans="3:9" x14ac:dyDescent="0.25">
      <c r="C63" s="9" t="s">
        <v>67</v>
      </c>
      <c r="D63" s="15">
        <f>+D61+D62</f>
        <v>-174091</v>
      </c>
      <c r="E63" s="12">
        <f t="shared" si="8"/>
        <v>-1.6467869062983729E-2</v>
      </c>
      <c r="F63" s="12">
        <f t="shared" si="9"/>
        <v>-1.5062521446310071</v>
      </c>
      <c r="G63" s="15">
        <f>+G61+G62</f>
        <v>343882</v>
      </c>
      <c r="H63" s="12">
        <f t="shared" si="10"/>
        <v>4.5624756208555453E-2</v>
      </c>
      <c r="I63" s="12">
        <v>1</v>
      </c>
    </row>
    <row r="64" spans="3:9" x14ac:dyDescent="0.25">
      <c r="C64" s="9"/>
      <c r="D64" s="14"/>
      <c r="E64" s="12"/>
      <c r="F64" s="21"/>
      <c r="G64" s="14"/>
      <c r="H64" s="12"/>
      <c r="I64" s="21"/>
    </row>
    <row r="65" spans="3:9" x14ac:dyDescent="0.25">
      <c r="C65" s="9" t="s">
        <v>59</v>
      </c>
      <c r="D65" s="15">
        <f>+D59+D63</f>
        <v>639853</v>
      </c>
      <c r="E65" s="12">
        <f t="shared" si="8"/>
        <v>6.0525905552597931E-2</v>
      </c>
      <c r="F65" s="21">
        <f t="shared" si="9"/>
        <v>-0.46712709689938298</v>
      </c>
      <c r="G65" s="15">
        <f>+G59+G63</f>
        <v>1200761</v>
      </c>
      <c r="H65" s="12">
        <f t="shared" si="10"/>
        <v>0.15931170543890422</v>
      </c>
      <c r="I65" s="21">
        <v>1</v>
      </c>
    </row>
    <row r="66" spans="3:9" x14ac:dyDescent="0.25">
      <c r="C66" s="13" t="s">
        <v>60</v>
      </c>
      <c r="D66" s="14">
        <v>-195071</v>
      </c>
      <c r="E66" s="12">
        <f t="shared" si="8"/>
        <v>-1.8452439735456162E-2</v>
      </c>
      <c r="F66" s="21">
        <f t="shared" si="9"/>
        <v>0.19812914202182871</v>
      </c>
      <c r="G66" s="14">
        <v>-162813</v>
      </c>
      <c r="H66" s="12">
        <f t="shared" si="10"/>
        <v>-2.1601315080706576E-2</v>
      </c>
      <c r="I66" s="21">
        <v>1</v>
      </c>
    </row>
    <row r="67" spans="3:9" x14ac:dyDescent="0.25">
      <c r="C67" s="10" t="s">
        <v>61</v>
      </c>
      <c r="D67" s="14">
        <v>188330</v>
      </c>
      <c r="E67" s="12">
        <f t="shared" si="8"/>
        <v>1.781478525961552E-2</v>
      </c>
      <c r="F67" s="21">
        <f t="shared" si="9"/>
        <v>2.2291970302292485</v>
      </c>
      <c r="G67" s="14">
        <v>58321</v>
      </c>
      <c r="H67" s="12">
        <f t="shared" si="10"/>
        <v>7.7377746053563798E-3</v>
      </c>
      <c r="I67" s="21">
        <v>1</v>
      </c>
    </row>
    <row r="68" spans="3:9" x14ac:dyDescent="0.25">
      <c r="C68" s="9" t="s">
        <v>62</v>
      </c>
      <c r="D68" s="15">
        <f>SUM(D66:D67)</f>
        <v>-6741</v>
      </c>
      <c r="E68" s="12">
        <f t="shared" si="8"/>
        <v>-6.3765447584064258E-4</v>
      </c>
      <c r="F68" s="12">
        <f t="shared" si="9"/>
        <v>-0.93548788423994178</v>
      </c>
      <c r="G68" s="15">
        <f>SUM(G66:G67)</f>
        <v>-104492</v>
      </c>
      <c r="H68" s="12">
        <f t="shared" si="10"/>
        <v>-1.3863540475350197E-2</v>
      </c>
      <c r="I68" s="12">
        <v>1</v>
      </c>
    </row>
    <row r="69" spans="3:9" x14ac:dyDescent="0.25">
      <c r="C69" s="10"/>
      <c r="D69" s="14"/>
      <c r="E69" s="12"/>
      <c r="F69" s="21"/>
      <c r="G69" s="14"/>
      <c r="H69" s="12"/>
      <c r="I69" s="21"/>
    </row>
    <row r="70" spans="3:9" x14ac:dyDescent="0.25">
      <c r="C70" s="9" t="s">
        <v>63</v>
      </c>
      <c r="D70" s="15">
        <f>+D59+D68</f>
        <v>807203</v>
      </c>
      <c r="E70" s="12">
        <f t="shared" si="8"/>
        <v>7.6356120139741024E-2</v>
      </c>
      <c r="F70" s="12">
        <f t="shared" si="9"/>
        <v>7.2856123245085308E-2</v>
      </c>
      <c r="G70" s="15">
        <f>+G59+G68</f>
        <v>752387</v>
      </c>
      <c r="H70" s="12">
        <f t="shared" si="10"/>
        <v>9.9823408754998552E-2</v>
      </c>
      <c r="I70" s="12">
        <v>1</v>
      </c>
    </row>
    <row r="71" spans="3:9" x14ac:dyDescent="0.25">
      <c r="I71" s="7"/>
    </row>
    <row r="72" spans="3:9" x14ac:dyDescent="0.25">
      <c r="I72" s="7"/>
    </row>
    <row r="73" spans="3:9" x14ac:dyDescent="0.25">
      <c r="I73" s="7"/>
    </row>
    <row r="74" spans="3:9" x14ac:dyDescent="0.25">
      <c r="I74" s="7"/>
    </row>
    <row r="75" spans="3:9" x14ac:dyDescent="0.25">
      <c r="I75" s="7"/>
    </row>
    <row r="76" spans="3:9" x14ac:dyDescent="0.25">
      <c r="I76" s="7"/>
    </row>
    <row r="77" spans="3:9" x14ac:dyDescent="0.25">
      <c r="I77" s="7"/>
    </row>
    <row r="78" spans="3:9" x14ac:dyDescent="0.25">
      <c r="I78" s="7"/>
    </row>
    <row r="79" spans="3:9" x14ac:dyDescent="0.25">
      <c r="I79" s="7"/>
    </row>
    <row r="80" spans="3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</sheetData>
  <mergeCells count="1">
    <mergeCell ref="C3:K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av</vt:lpstr>
      <vt:lpstr>AH</vt:lpstr>
      <vt:lpstr>AV_AH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2022-09-12T19:16:09Z</dcterms:created>
  <dcterms:modified xsi:type="dcterms:W3CDTF">2022-09-13T00:39:18Z</dcterms:modified>
</cp:coreProperties>
</file>