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MATAPLIECO 2022\"/>
    </mc:Choice>
  </mc:AlternateContent>
  <xr:revisionPtr revIDLastSave="0" documentId="13_ncr:1_{B1917C6D-01FE-423E-A1C9-D62E8C5D4E6A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Notas e faltas de MATAPLIEC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1" i="1" l="1"/>
  <c r="F37" i="1" l="1"/>
  <c r="F38" i="1"/>
  <c r="F35" i="1"/>
  <c r="F33" i="1"/>
  <c r="F31" i="1"/>
  <c r="F23" i="1"/>
  <c r="F12" i="1"/>
  <c r="F13" i="1"/>
  <c r="F6" i="1"/>
  <c r="F7" i="1"/>
  <c r="F8" i="1"/>
  <c r="K9" i="1"/>
  <c r="O9" i="1"/>
  <c r="J52" i="1" l="1"/>
  <c r="I52" i="1"/>
  <c r="H52" i="1"/>
  <c r="G52" i="1"/>
  <c r="K10" i="1"/>
  <c r="K11" i="1"/>
  <c r="K12" i="1"/>
  <c r="L12" i="1" s="1"/>
  <c r="K13" i="1"/>
  <c r="L13" i="1" s="1"/>
  <c r="K14" i="1"/>
  <c r="L14" i="1" s="1"/>
  <c r="K15" i="1"/>
  <c r="K16" i="1"/>
  <c r="K17" i="1"/>
  <c r="L17" i="1" s="1"/>
  <c r="K18" i="1"/>
  <c r="K19" i="1"/>
  <c r="K20" i="1"/>
  <c r="K21" i="1"/>
  <c r="K22" i="1"/>
  <c r="K23" i="1"/>
  <c r="L23" i="1" s="1"/>
  <c r="K24" i="1"/>
  <c r="K25" i="1"/>
  <c r="K26" i="1"/>
  <c r="K27" i="1"/>
  <c r="K28" i="1"/>
  <c r="K29" i="1"/>
  <c r="K30" i="1"/>
  <c r="K31" i="1"/>
  <c r="L31" i="1" s="1"/>
  <c r="K32" i="1"/>
  <c r="K33" i="1"/>
  <c r="L33" i="1" s="1"/>
  <c r="K34" i="1"/>
  <c r="K35" i="1"/>
  <c r="L35" i="1" s="1"/>
  <c r="K36" i="1"/>
  <c r="K37" i="1"/>
  <c r="L37" i="1" s="1"/>
  <c r="K38" i="1"/>
  <c r="L38" i="1" s="1"/>
  <c r="K39" i="1"/>
  <c r="K40" i="1"/>
  <c r="K41" i="1"/>
  <c r="K42" i="1"/>
  <c r="K43" i="1"/>
  <c r="L43" i="1" s="1"/>
  <c r="K44" i="1"/>
  <c r="K45" i="1"/>
  <c r="K46" i="1"/>
  <c r="K47" i="1"/>
  <c r="K48" i="1"/>
  <c r="K49" i="1"/>
  <c r="L49" i="1" s="1"/>
  <c r="K50" i="1"/>
  <c r="K51" i="1"/>
  <c r="K6" i="1"/>
  <c r="K7" i="1"/>
  <c r="L7" i="1" s="1"/>
  <c r="K8" i="1"/>
  <c r="L8" i="1" s="1"/>
  <c r="F9" i="1"/>
  <c r="L9" i="1" s="1"/>
  <c r="M52" i="1"/>
  <c r="O51" i="1"/>
  <c r="O50" i="1"/>
  <c r="O49" i="1"/>
  <c r="O48" i="1"/>
  <c r="O47" i="1"/>
  <c r="O46" i="1"/>
  <c r="O45" i="1"/>
  <c r="O44" i="1"/>
  <c r="O43" i="1"/>
  <c r="O42" i="1"/>
  <c r="O41" i="1"/>
  <c r="O40" i="1"/>
  <c r="O37" i="1"/>
  <c r="O36" i="1"/>
  <c r="O35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2" i="1"/>
  <c r="O10" i="1"/>
  <c r="O8" i="1"/>
  <c r="O7" i="1"/>
  <c r="K55" i="1" l="1"/>
  <c r="K54" i="1"/>
  <c r="L6" i="1"/>
  <c r="O52" i="1"/>
  <c r="F48" i="1"/>
  <c r="L48" i="1" s="1"/>
  <c r="C52" i="1"/>
  <c r="D52" i="1"/>
  <c r="E52" i="1"/>
  <c r="B52" i="1"/>
  <c r="F10" i="1" l="1"/>
  <c r="L10" i="1" s="1"/>
  <c r="F11" i="1"/>
  <c r="L11" i="1" s="1"/>
  <c r="F15" i="1"/>
  <c r="L15" i="1" s="1"/>
  <c r="F16" i="1"/>
  <c r="L16" i="1" s="1"/>
  <c r="F18" i="1"/>
  <c r="L18" i="1" s="1"/>
  <c r="F19" i="1"/>
  <c r="L19" i="1" s="1"/>
  <c r="F20" i="1"/>
  <c r="L20" i="1" s="1"/>
  <c r="F21" i="1"/>
  <c r="L21" i="1" s="1"/>
  <c r="F22" i="1"/>
  <c r="L22" i="1" s="1"/>
  <c r="F24" i="1"/>
  <c r="F25" i="1"/>
  <c r="L25" i="1" s="1"/>
  <c r="F26" i="1"/>
  <c r="L26" i="1" s="1"/>
  <c r="F27" i="1"/>
  <c r="L27" i="1" s="1"/>
  <c r="F28" i="1"/>
  <c r="F29" i="1"/>
  <c r="L29" i="1" s="1"/>
  <c r="F30" i="1"/>
  <c r="L30" i="1" s="1"/>
  <c r="F32" i="1"/>
  <c r="L32" i="1" s="1"/>
  <c r="F34" i="1"/>
  <c r="L34" i="1" s="1"/>
  <c r="F36" i="1"/>
  <c r="L36" i="1" s="1"/>
  <c r="F39" i="1"/>
  <c r="L39" i="1" s="1"/>
  <c r="F40" i="1"/>
  <c r="L40" i="1" s="1"/>
  <c r="F41" i="1"/>
  <c r="L41" i="1" s="1"/>
  <c r="F42" i="1"/>
  <c r="L42" i="1" s="1"/>
  <c r="F44" i="1"/>
  <c r="L44" i="1" s="1"/>
  <c r="F45" i="1"/>
  <c r="L45" i="1" s="1"/>
  <c r="F46" i="1"/>
  <c r="L46" i="1" s="1"/>
  <c r="F47" i="1"/>
  <c r="L47" i="1" s="1"/>
  <c r="F50" i="1"/>
  <c r="L50" i="1" s="1"/>
  <c r="F51" i="1"/>
  <c r="L51" i="1" s="1"/>
  <c r="L54" i="1" l="1"/>
  <c r="L55" i="1"/>
  <c r="F55" i="1"/>
  <c r="F54" i="1"/>
</calcChain>
</file>

<file path=xl/sharedStrings.xml><?xml version="1.0" encoding="utf-8"?>
<sst xmlns="http://schemas.openxmlformats.org/spreadsheetml/2006/main" count="124" uniqueCount="72">
  <si>
    <t>Q1</t>
  </si>
  <si>
    <t>Q2</t>
  </si>
  <si>
    <t>Q3</t>
  </si>
  <si>
    <t>Q4</t>
  </si>
  <si>
    <t>dp</t>
  </si>
  <si>
    <r>
      <t xml:space="preserve">Turma: </t>
    </r>
    <r>
      <rPr>
        <sz val="8"/>
        <rFont val="Verdana"/>
        <family val="2"/>
      </rPr>
      <t>2022101</t>
    </r>
  </si>
  <si>
    <t>Adilmar Luiz de Souza Junior</t>
  </si>
  <si>
    <t>Marcello Henrique Faustino Ferrão</t>
  </si>
  <si>
    <t>Nickson Beltramini Trevilato</t>
  </si>
  <si>
    <t>faltas</t>
  </si>
  <si>
    <t>aulas</t>
  </si>
  <si>
    <t>frequência</t>
  </si>
  <si>
    <t>Matemática Aplicada à Economia - 2022</t>
  </si>
  <si>
    <t>REC2304</t>
  </si>
  <si>
    <t>Ana Julia Silveira Costa</t>
  </si>
  <si>
    <t>Bruno Freitas Couto</t>
  </si>
  <si>
    <t>Carlos Eduardo Jacinto Júnior</t>
  </si>
  <si>
    <t>Carolina Carnelos Souza</t>
  </si>
  <si>
    <t>Cristian Juliani Quiles</t>
  </si>
  <si>
    <t>Diego André Matiuzzo</t>
  </si>
  <si>
    <t>Diego Bressan Vile</t>
  </si>
  <si>
    <t>Douglas dos Santos Lima</t>
  </si>
  <si>
    <t>Gabriel Oliveira de Macedo</t>
  </si>
  <si>
    <t>Gabriel Pereira Rodrigues</t>
  </si>
  <si>
    <t>Gabriel Sant'Anna Santos</t>
  </si>
  <si>
    <t>Gabriella de Oliveira e Almeida</t>
  </si>
  <si>
    <t>Gabrielle Bispo de Oliveira</t>
  </si>
  <si>
    <t>Guilherme Scilo dos Santos</t>
  </si>
  <si>
    <t>Guilherme Zanuto Damiati</t>
  </si>
  <si>
    <t>Gustavo Souza Ferreira</t>
  </si>
  <si>
    <t>Jaqueline Barcelos Mendonca Batista</t>
  </si>
  <si>
    <t>Joao Pedro Barbosa da Silva</t>
  </si>
  <si>
    <t>Joao Pedro de Barros Souza</t>
  </si>
  <si>
    <t>Joao Pedro de Lima Custodio de Souza</t>
  </si>
  <si>
    <t>Jose Francisco de Melo Freitas</t>
  </si>
  <si>
    <t>Julia Naomi Viana Hizumi</t>
  </si>
  <si>
    <t>Kaio de Paula Taliaro</t>
  </si>
  <si>
    <t>Kaique Rodrigues</t>
  </si>
  <si>
    <t>Karoline de Lima Graton</t>
  </si>
  <si>
    <t>Leonardo Zabaglia</t>
  </si>
  <si>
    <t>Leticia Borges Baldo Fargnolli</t>
  </si>
  <si>
    <t>Luis Henrique Jeronimo dos Santos</t>
  </si>
  <si>
    <t>Malu Villela Juliani</t>
  </si>
  <si>
    <t>Marcio Henrique Guerrero Filho</t>
  </si>
  <si>
    <t>Matheus Borsari Correia</t>
  </si>
  <si>
    <t>Paulo Fernando Abdalla Rocha</t>
  </si>
  <si>
    <t>Pedro Barbosa Silva</t>
  </si>
  <si>
    <t>Pedro Henrique Boselli Machado Netto</t>
  </si>
  <si>
    <t>Pedro Henrique da Costa</t>
  </si>
  <si>
    <t>Pedro Iago da Silva</t>
  </si>
  <si>
    <t>Rafael Mota Cunha</t>
  </si>
  <si>
    <t>Raphael Coutinho Veloso</t>
  </si>
  <si>
    <t>Sophia Guenka Palma Dibb</t>
  </si>
  <si>
    <t>Tony Bryan Lopo</t>
  </si>
  <si>
    <t>Vinicius Ferreira Paiola</t>
  </si>
  <si>
    <t>Vitor Gomes Saito</t>
  </si>
  <si>
    <t>Walter Daniel Dutra</t>
  </si>
  <si>
    <t>Notas P1, P2, final e frequência final</t>
  </si>
  <si>
    <t>FINAL</t>
  </si>
  <si>
    <t>reprovado por falta</t>
  </si>
  <si>
    <t xml:space="preserve">média </t>
  </si>
  <si>
    <t>P1/SUB</t>
  </si>
  <si>
    <t>P2/SUB</t>
  </si>
  <si>
    <t>Inclui SUB</t>
  </si>
  <si>
    <t>reprovado por nota e falta</t>
  </si>
  <si>
    <t>aprovado</t>
  </si>
  <si>
    <t>REAVAL</t>
  </si>
  <si>
    <t>reprovado por nota</t>
  </si>
  <si>
    <t>NOTA RV</t>
  </si>
  <si>
    <t>NOTA LANÇADA</t>
  </si>
  <si>
    <t>situação</t>
  </si>
  <si>
    <t>reprovado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</si>
</sst>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8"/>
      <name val="Verdana"/>
      <family val="2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u/>
      <sz val="10"/>
      <color theme="1"/>
      <name val="Arial"/>
      <family val="2"/>
    </font>
    <font>
      <b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1" fontId="7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9" fontId="9" fillId="0" borderId="0" xfId="0" applyNumberFormat="1" applyFont="1"/>
    <xf numFmtId="9" fontId="8" fillId="0" borderId="0" xfId="0" applyNumberFormat="1" applyFont="1"/>
    <xf numFmtId="164" fontId="4" fillId="0" borderId="0" xfId="0" applyNumberFormat="1" applyFont="1" applyFill="1"/>
    <xf numFmtId="164" fontId="4" fillId="2" borderId="4" xfId="0" applyNumberFormat="1" applyFont="1" applyFill="1" applyBorder="1"/>
    <xf numFmtId="0" fontId="0" fillId="0" borderId="4" xfId="0" applyBorder="1"/>
    <xf numFmtId="9" fontId="4" fillId="2" borderId="4" xfId="0" applyNumberFormat="1" applyFont="1" applyFill="1" applyBorder="1"/>
    <xf numFmtId="0" fontId="7" fillId="0" borderId="0" xfId="0" applyFont="1"/>
    <xf numFmtId="164" fontId="4" fillId="0" borderId="0" xfId="0" applyNumberFormat="1" applyFont="1"/>
    <xf numFmtId="0" fontId="6" fillId="0" borderId="0" xfId="0" applyFont="1"/>
    <xf numFmtId="0" fontId="4" fillId="0" borderId="5" xfId="0" applyFont="1" applyBorder="1" applyAlignment="1">
      <alignment horizontal="center"/>
    </xf>
    <xf numFmtId="164" fontId="11" fillId="0" borderId="0" xfId="0" applyNumberFormat="1" applyFont="1"/>
    <xf numFmtId="0" fontId="9" fillId="0" borderId="0" xfId="0" applyFont="1"/>
    <xf numFmtId="0" fontId="4" fillId="0" borderId="0" xfId="0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4" fillId="0" borderId="4" xfId="0" applyNumberFormat="1" applyFont="1" applyFill="1" applyBorder="1"/>
    <xf numFmtId="164" fontId="12" fillId="2" borderId="8" xfId="0" applyNumberFormat="1" applyFont="1" applyFill="1" applyBorder="1"/>
    <xf numFmtId="164" fontId="12" fillId="2" borderId="10" xfId="0" applyNumberFormat="1" applyFont="1" applyFill="1" applyBorder="1"/>
    <xf numFmtId="1" fontId="7" fillId="0" borderId="4" xfId="0" applyNumberFormat="1" applyFont="1" applyBorder="1"/>
    <xf numFmtId="0" fontId="12" fillId="2" borderId="7" xfId="0" applyFont="1" applyFill="1" applyBorder="1"/>
    <xf numFmtId="0" fontId="12" fillId="2" borderId="9" xfId="0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" fontId="9" fillId="0" borderId="0" xfId="0" applyNumberFormat="1" applyFont="1"/>
    <xf numFmtId="1" fontId="8" fillId="0" borderId="0" xfId="0" applyNumberFormat="1" applyFont="1"/>
    <xf numFmtId="1" fontId="8" fillId="0" borderId="0" xfId="0" applyNumberFormat="1" applyFont="1" applyFill="1"/>
    <xf numFmtId="164" fontId="8" fillId="0" borderId="0" xfId="0" applyNumberFormat="1" applyFont="1"/>
    <xf numFmtId="164" fontId="12" fillId="0" borderId="0" xfId="0" applyNumberFormat="1" applyFont="1"/>
    <xf numFmtId="0" fontId="13" fillId="0" borderId="0" xfId="0" applyFont="1"/>
    <xf numFmtId="164" fontId="14" fillId="0" borderId="0" xfId="0" applyNumberFormat="1" applyFont="1"/>
    <xf numFmtId="0" fontId="13" fillId="0" borderId="0" xfId="0" applyFont="1" applyBorder="1"/>
    <xf numFmtId="0" fontId="13" fillId="0" borderId="0" xfId="0" applyFont="1" applyFill="1" applyBorder="1"/>
    <xf numFmtId="0" fontId="14" fillId="0" borderId="0" xfId="0" applyFont="1"/>
    <xf numFmtId="0" fontId="8" fillId="0" borderId="0" xfId="0" applyFont="1"/>
    <xf numFmtId="164" fontId="15" fillId="0" borderId="0" xfId="0" applyNumberFormat="1" applyFont="1"/>
    <xf numFmtId="1" fontId="16" fillId="0" borderId="0" xfId="0" applyNumberFormat="1" applyFont="1"/>
    <xf numFmtId="0" fontId="4" fillId="0" borderId="11" xfId="0" applyFont="1" applyBorder="1" applyAlignment="1">
      <alignment horizontal="left"/>
    </xf>
    <xf numFmtId="0" fontId="0" fillId="0" borderId="12" xfId="0" applyBorder="1"/>
    <xf numFmtId="164" fontId="17" fillId="0" borderId="0" xfId="0" applyNumberFormat="1" applyFont="1"/>
    <xf numFmtId="164" fontId="0" fillId="0" borderId="0" xfId="0" applyNumberFormat="1"/>
    <xf numFmtId="0" fontId="8" fillId="0" borderId="5" xfId="0" applyFont="1" applyBorder="1"/>
    <xf numFmtId="164" fontId="9" fillId="0" borderId="0" xfId="0" applyNumberFormat="1" applyFont="1"/>
  </cellXfs>
  <cellStyles count="2">
    <cellStyle name="Normal" xfId="0" builtinId="0"/>
    <cellStyle name="Normal 3" xfId="1" xr:uid="{3D01446F-9EC2-4814-AE41-68434F010D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7"/>
  <sheetViews>
    <sheetView tabSelected="1" topLeftCell="A13" zoomScale="106" zoomScaleNormal="106" workbookViewId="0">
      <selection activeCell="H55" sqref="H55"/>
    </sheetView>
  </sheetViews>
  <sheetFormatPr defaultRowHeight="12.75" x14ac:dyDescent="0.2"/>
  <cols>
    <col min="1" max="1" width="45.85546875" customWidth="1"/>
    <col min="2" max="5" width="11.140625" customWidth="1"/>
    <col min="6" max="12" width="10.140625" customWidth="1"/>
    <col min="13" max="14" width="9.140625" customWidth="1"/>
    <col min="15" max="15" width="10.7109375" customWidth="1"/>
  </cols>
  <sheetData>
    <row r="1" spans="1:23" x14ac:dyDescent="0.2">
      <c r="A1" s="1" t="s">
        <v>12</v>
      </c>
    </row>
    <row r="2" spans="1:23" x14ac:dyDescent="0.2">
      <c r="A2" s="2" t="s">
        <v>57</v>
      </c>
      <c r="B2" s="42" t="s">
        <v>63</v>
      </c>
    </row>
    <row r="3" spans="1:23" x14ac:dyDescent="0.2">
      <c r="A3" s="15" t="s">
        <v>13</v>
      </c>
    </row>
    <row r="4" spans="1:23" ht="13.5" thickBot="1" x14ac:dyDescent="0.25">
      <c r="A4" s="2" t="s">
        <v>5</v>
      </c>
    </row>
    <row r="5" spans="1:23" ht="13.5" thickBot="1" x14ac:dyDescent="0.25">
      <c r="A5" s="2"/>
      <c r="B5" s="5" t="s">
        <v>0</v>
      </c>
      <c r="C5" s="6" t="s">
        <v>1</v>
      </c>
      <c r="D5" s="6" t="s">
        <v>2</v>
      </c>
      <c r="E5" s="6" t="s">
        <v>3</v>
      </c>
      <c r="F5" s="18" t="s">
        <v>61</v>
      </c>
      <c r="G5" s="5" t="s">
        <v>0</v>
      </c>
      <c r="H5" s="6" t="s">
        <v>1</v>
      </c>
      <c r="I5" s="6" t="s">
        <v>2</v>
      </c>
      <c r="J5" s="6" t="s">
        <v>3</v>
      </c>
      <c r="K5" s="18" t="s">
        <v>62</v>
      </c>
      <c r="L5" s="18" t="s">
        <v>58</v>
      </c>
      <c r="M5" s="22" t="s">
        <v>9</v>
      </c>
      <c r="N5" s="23" t="s">
        <v>10</v>
      </c>
      <c r="O5" s="24" t="s">
        <v>11</v>
      </c>
      <c r="P5" s="50" t="s">
        <v>70</v>
      </c>
      <c r="Q5" s="5" t="s">
        <v>0</v>
      </c>
      <c r="R5" s="6" t="s">
        <v>1</v>
      </c>
      <c r="S5" s="6" t="s">
        <v>2</v>
      </c>
      <c r="T5" s="6" t="s">
        <v>3</v>
      </c>
      <c r="U5" s="6" t="s">
        <v>68</v>
      </c>
      <c r="V5" s="46" t="s">
        <v>69</v>
      </c>
      <c r="W5" s="47"/>
    </row>
    <row r="6" spans="1:23" x14ac:dyDescent="0.2">
      <c r="A6" s="17" t="s">
        <v>6</v>
      </c>
      <c r="B6" s="38">
        <v>100</v>
      </c>
      <c r="C6" s="38">
        <v>40</v>
      </c>
      <c r="D6" s="38">
        <v>40</v>
      </c>
      <c r="E6" s="38">
        <v>0</v>
      </c>
      <c r="F6" s="44">
        <f t="shared" ref="F6:F8" si="0">SUM(B6:E6)/40</f>
        <v>4.5</v>
      </c>
      <c r="G6" s="34">
        <v>100</v>
      </c>
      <c r="H6" s="34">
        <v>90</v>
      </c>
      <c r="I6" s="34">
        <v>60</v>
      </c>
      <c r="J6" s="34">
        <v>10</v>
      </c>
      <c r="K6" s="16">
        <f t="shared" ref="K6:K9" si="1">SUM(G6:J6)/40</f>
        <v>6.5</v>
      </c>
      <c r="L6" s="37">
        <f t="shared" ref="L6:L8" si="2">AVERAGE(F6,K6)</f>
        <v>5.5</v>
      </c>
      <c r="M6">
        <v>10</v>
      </c>
      <c r="N6">
        <v>32</v>
      </c>
      <c r="O6" s="10">
        <v>0.7</v>
      </c>
      <c r="P6" s="43" t="s">
        <v>65</v>
      </c>
      <c r="U6" s="48"/>
      <c r="V6" s="49"/>
      <c r="W6" s="1"/>
    </row>
    <row r="7" spans="1:23" x14ac:dyDescent="0.2">
      <c r="A7" s="17" t="s">
        <v>14</v>
      </c>
      <c r="B7" s="38">
        <v>100</v>
      </c>
      <c r="C7" s="38">
        <v>100</v>
      </c>
      <c r="D7" s="38">
        <v>100</v>
      </c>
      <c r="E7" s="38">
        <v>100</v>
      </c>
      <c r="F7" s="39">
        <f t="shared" si="0"/>
        <v>10</v>
      </c>
      <c r="G7" s="34">
        <v>100</v>
      </c>
      <c r="H7" s="34">
        <v>100</v>
      </c>
      <c r="I7" s="34">
        <v>90</v>
      </c>
      <c r="J7" s="34">
        <v>90</v>
      </c>
      <c r="K7" s="16">
        <f t="shared" si="1"/>
        <v>9.5</v>
      </c>
      <c r="L7" s="16">
        <f t="shared" si="2"/>
        <v>9.75</v>
      </c>
      <c r="M7">
        <v>7</v>
      </c>
      <c r="N7">
        <v>32</v>
      </c>
      <c r="O7" s="10">
        <f t="shared" ref="O7" si="3">(N7-M7)/N7</f>
        <v>0.78125</v>
      </c>
      <c r="P7" s="43" t="s">
        <v>65</v>
      </c>
    </row>
    <row r="8" spans="1:23" x14ac:dyDescent="0.2">
      <c r="A8" s="17" t="s">
        <v>15</v>
      </c>
      <c r="B8" s="38">
        <v>100</v>
      </c>
      <c r="C8" s="38">
        <v>50</v>
      </c>
      <c r="D8" s="38">
        <v>80</v>
      </c>
      <c r="E8" s="38">
        <v>10</v>
      </c>
      <c r="F8" s="39">
        <f t="shared" si="0"/>
        <v>6</v>
      </c>
      <c r="G8" s="34">
        <v>40</v>
      </c>
      <c r="H8" s="34">
        <v>90</v>
      </c>
      <c r="I8" s="34">
        <v>70</v>
      </c>
      <c r="J8" s="34">
        <v>0</v>
      </c>
      <c r="K8" s="16">
        <f t="shared" si="1"/>
        <v>5</v>
      </c>
      <c r="L8" s="16">
        <f t="shared" si="2"/>
        <v>5.5</v>
      </c>
      <c r="M8">
        <v>3</v>
      </c>
      <c r="N8">
        <v>32</v>
      </c>
      <c r="O8" s="10">
        <f>(N8-M8)/N8</f>
        <v>0.90625</v>
      </c>
      <c r="P8" s="1" t="s">
        <v>65</v>
      </c>
    </row>
    <row r="9" spans="1:23" x14ac:dyDescent="0.2">
      <c r="A9" s="17" t="s">
        <v>16</v>
      </c>
      <c r="B9">
        <v>100</v>
      </c>
      <c r="C9">
        <v>80</v>
      </c>
      <c r="D9">
        <v>75</v>
      </c>
      <c r="E9">
        <v>80</v>
      </c>
      <c r="F9" s="16">
        <f t="shared" ref="F9" si="4">SUM(B9:E9)/40</f>
        <v>8.375</v>
      </c>
      <c r="G9" s="36">
        <v>10</v>
      </c>
      <c r="H9" s="34">
        <v>90</v>
      </c>
      <c r="I9" s="34">
        <v>90</v>
      </c>
      <c r="J9" s="34">
        <v>25</v>
      </c>
      <c r="K9" s="16">
        <f t="shared" si="1"/>
        <v>5.375</v>
      </c>
      <c r="L9" s="16">
        <f t="shared" ref="L9" si="5">AVERAGE(F9,K9)</f>
        <v>6.875</v>
      </c>
      <c r="M9">
        <v>14</v>
      </c>
      <c r="N9">
        <v>32</v>
      </c>
      <c r="O9" s="9">
        <f>(N9-M9)/N9</f>
        <v>0.5625</v>
      </c>
      <c r="P9" s="20" t="s">
        <v>59</v>
      </c>
    </row>
    <row r="10" spans="1:23" x14ac:dyDescent="0.2">
      <c r="A10" s="17" t="s">
        <v>17</v>
      </c>
      <c r="B10">
        <v>100</v>
      </c>
      <c r="C10">
        <v>20</v>
      </c>
      <c r="D10">
        <v>50</v>
      </c>
      <c r="E10">
        <v>30</v>
      </c>
      <c r="F10" s="16">
        <f t="shared" ref="F10:F51" si="6">SUM(B10:E10)/40</f>
        <v>5</v>
      </c>
      <c r="G10" s="34">
        <v>100</v>
      </c>
      <c r="H10" s="34">
        <v>20</v>
      </c>
      <c r="I10" s="34">
        <v>80</v>
      </c>
      <c r="J10" s="34">
        <v>10</v>
      </c>
      <c r="K10" s="16">
        <f t="shared" ref="K10:K51" si="7">SUM(G10:J10)/40</f>
        <v>5.25</v>
      </c>
      <c r="L10" s="16">
        <f t="shared" ref="L10:L51" si="8">AVERAGE(F10,K10)</f>
        <v>5.125</v>
      </c>
      <c r="M10">
        <v>4</v>
      </c>
      <c r="N10">
        <v>32</v>
      </c>
      <c r="O10" s="10">
        <f>(N10-M10)/N10</f>
        <v>0.875</v>
      </c>
      <c r="P10" s="1" t="s">
        <v>65</v>
      </c>
    </row>
    <row r="11" spans="1:23" x14ac:dyDescent="0.2">
      <c r="A11" s="17" t="s">
        <v>18</v>
      </c>
      <c r="B11">
        <v>90</v>
      </c>
      <c r="C11">
        <v>80</v>
      </c>
      <c r="D11">
        <v>85</v>
      </c>
      <c r="E11">
        <v>70</v>
      </c>
      <c r="F11" s="16">
        <f t="shared" si="6"/>
        <v>8.125</v>
      </c>
      <c r="G11" s="34">
        <v>30</v>
      </c>
      <c r="H11" s="34">
        <v>90</v>
      </c>
      <c r="I11" s="34">
        <v>90</v>
      </c>
      <c r="J11" s="34">
        <v>80</v>
      </c>
      <c r="K11" s="16">
        <f t="shared" si="7"/>
        <v>7.25</v>
      </c>
      <c r="L11" s="16">
        <f t="shared" si="8"/>
        <v>7.6875</v>
      </c>
      <c r="M11">
        <v>10</v>
      </c>
      <c r="N11">
        <v>32</v>
      </c>
      <c r="O11" s="10">
        <v>0.7</v>
      </c>
      <c r="P11" s="1" t="s">
        <v>65</v>
      </c>
    </row>
    <row r="12" spans="1:23" x14ac:dyDescent="0.2">
      <c r="A12" s="17" t="s">
        <v>19</v>
      </c>
      <c r="B12" s="38">
        <v>100</v>
      </c>
      <c r="C12" s="38">
        <v>90</v>
      </c>
      <c r="D12" s="38">
        <v>90</v>
      </c>
      <c r="E12" s="38">
        <v>0</v>
      </c>
      <c r="F12" s="39">
        <f t="shared" si="6"/>
        <v>7</v>
      </c>
      <c r="G12" s="34">
        <v>100</v>
      </c>
      <c r="H12" s="34">
        <v>100</v>
      </c>
      <c r="I12" s="34">
        <v>70</v>
      </c>
      <c r="J12" s="34">
        <v>10</v>
      </c>
      <c r="K12" s="16">
        <f t="shared" si="7"/>
        <v>7</v>
      </c>
      <c r="L12" s="16">
        <f t="shared" si="8"/>
        <v>7</v>
      </c>
      <c r="M12">
        <v>5</v>
      </c>
      <c r="N12">
        <v>32</v>
      </c>
      <c r="O12" s="10">
        <f>(N12-M12)/N12</f>
        <v>0.84375</v>
      </c>
      <c r="P12" s="1" t="s">
        <v>65</v>
      </c>
    </row>
    <row r="13" spans="1:23" x14ac:dyDescent="0.2">
      <c r="A13" s="17" t="s">
        <v>20</v>
      </c>
      <c r="B13" s="38">
        <v>100</v>
      </c>
      <c r="C13" s="38">
        <v>40</v>
      </c>
      <c r="D13" s="38">
        <v>50</v>
      </c>
      <c r="E13" s="38">
        <v>90</v>
      </c>
      <c r="F13" s="39">
        <f t="shared" si="6"/>
        <v>7</v>
      </c>
      <c r="G13" s="34">
        <v>50</v>
      </c>
      <c r="H13" s="34">
        <v>80</v>
      </c>
      <c r="I13" s="34">
        <v>50</v>
      </c>
      <c r="J13" s="34">
        <v>30</v>
      </c>
      <c r="K13" s="16">
        <f t="shared" si="7"/>
        <v>5.25</v>
      </c>
      <c r="L13" s="16">
        <f t="shared" si="8"/>
        <v>6.125</v>
      </c>
      <c r="M13">
        <v>10</v>
      </c>
      <c r="N13">
        <v>32</v>
      </c>
      <c r="O13" s="10">
        <v>0.7</v>
      </c>
      <c r="P13" s="1" t="s">
        <v>65</v>
      </c>
    </row>
    <row r="14" spans="1:23" ht="12" customHeight="1" x14ac:dyDescent="0.2">
      <c r="A14" s="17" t="s">
        <v>21</v>
      </c>
      <c r="F14" s="19">
        <v>0</v>
      </c>
      <c r="G14" s="34"/>
      <c r="H14" s="34"/>
      <c r="I14" s="34"/>
      <c r="J14" s="34"/>
      <c r="K14" s="19">
        <f t="shared" si="7"/>
        <v>0</v>
      </c>
      <c r="L14" s="19">
        <f t="shared" si="8"/>
        <v>0</v>
      </c>
      <c r="M14">
        <v>6</v>
      </c>
      <c r="N14">
        <v>32</v>
      </c>
      <c r="O14" s="10">
        <f t="shared" ref="O14:O33" si="9">(N14-M14)/N14</f>
        <v>0.8125</v>
      </c>
      <c r="P14" s="20" t="s">
        <v>67</v>
      </c>
    </row>
    <row r="15" spans="1:23" x14ac:dyDescent="0.2">
      <c r="A15" s="17" t="s">
        <v>22</v>
      </c>
      <c r="B15">
        <v>90</v>
      </c>
      <c r="C15">
        <v>100</v>
      </c>
      <c r="D15">
        <v>100</v>
      </c>
      <c r="E15">
        <v>95</v>
      </c>
      <c r="F15" s="16">
        <f t="shared" si="6"/>
        <v>9.625</v>
      </c>
      <c r="G15" s="34">
        <v>100</v>
      </c>
      <c r="H15" s="34">
        <v>100</v>
      </c>
      <c r="I15" s="34">
        <v>100</v>
      </c>
      <c r="J15" s="34">
        <v>0</v>
      </c>
      <c r="K15" s="16">
        <f t="shared" si="7"/>
        <v>7.5</v>
      </c>
      <c r="L15" s="16">
        <f t="shared" si="8"/>
        <v>8.5625</v>
      </c>
      <c r="M15">
        <v>5</v>
      </c>
      <c r="N15">
        <v>32</v>
      </c>
      <c r="O15" s="10">
        <f t="shared" si="9"/>
        <v>0.84375</v>
      </c>
      <c r="P15" t="s">
        <v>65</v>
      </c>
    </row>
    <row r="16" spans="1:23" x14ac:dyDescent="0.2">
      <c r="A16" s="17" t="s">
        <v>23</v>
      </c>
      <c r="B16">
        <v>100</v>
      </c>
      <c r="C16">
        <v>90</v>
      </c>
      <c r="D16">
        <v>90</v>
      </c>
      <c r="E16">
        <v>70</v>
      </c>
      <c r="F16" s="16">
        <f t="shared" si="6"/>
        <v>8.75</v>
      </c>
      <c r="G16" s="34">
        <v>30</v>
      </c>
      <c r="H16" s="34">
        <v>50</v>
      </c>
      <c r="I16" s="34">
        <v>100</v>
      </c>
      <c r="J16" s="34">
        <v>90</v>
      </c>
      <c r="K16" s="16">
        <f t="shared" si="7"/>
        <v>6.75</v>
      </c>
      <c r="L16" s="16">
        <f t="shared" si="8"/>
        <v>7.75</v>
      </c>
      <c r="M16">
        <v>9</v>
      </c>
      <c r="N16">
        <v>32</v>
      </c>
      <c r="O16" s="10">
        <f t="shared" si="9"/>
        <v>0.71875</v>
      </c>
      <c r="P16" s="1" t="s">
        <v>65</v>
      </c>
    </row>
    <row r="17" spans="1:23" x14ac:dyDescent="0.2">
      <c r="A17" s="17" t="s">
        <v>24</v>
      </c>
      <c r="F17" s="19">
        <v>0</v>
      </c>
      <c r="G17" s="34"/>
      <c r="H17" s="34"/>
      <c r="I17" s="34"/>
      <c r="J17" s="34"/>
      <c r="K17" s="19">
        <f t="shared" si="7"/>
        <v>0</v>
      </c>
      <c r="L17" s="19">
        <f t="shared" si="8"/>
        <v>0</v>
      </c>
      <c r="M17">
        <v>29</v>
      </c>
      <c r="N17">
        <v>32</v>
      </c>
      <c r="O17" s="9">
        <f t="shared" si="9"/>
        <v>9.375E-2</v>
      </c>
      <c r="P17" s="20" t="s">
        <v>64</v>
      </c>
    </row>
    <row r="18" spans="1:23" x14ac:dyDescent="0.2">
      <c r="A18" s="17" t="s">
        <v>25</v>
      </c>
      <c r="B18">
        <v>100</v>
      </c>
      <c r="C18">
        <v>100</v>
      </c>
      <c r="D18">
        <v>100</v>
      </c>
      <c r="E18">
        <v>100</v>
      </c>
      <c r="F18" s="16">
        <f t="shared" si="6"/>
        <v>10</v>
      </c>
      <c r="G18" s="34">
        <v>100</v>
      </c>
      <c r="H18" s="34">
        <v>100</v>
      </c>
      <c r="I18" s="34">
        <v>70</v>
      </c>
      <c r="J18" s="34">
        <v>30</v>
      </c>
      <c r="K18" s="16">
        <f t="shared" si="7"/>
        <v>7.5</v>
      </c>
      <c r="L18" s="16">
        <f t="shared" si="8"/>
        <v>8.75</v>
      </c>
      <c r="M18">
        <v>6</v>
      </c>
      <c r="N18">
        <v>32</v>
      </c>
      <c r="O18" s="10">
        <f t="shared" si="9"/>
        <v>0.8125</v>
      </c>
      <c r="P18" s="1" t="s">
        <v>65</v>
      </c>
      <c r="U18" s="48"/>
      <c r="V18" s="49"/>
      <c r="W18" s="1"/>
    </row>
    <row r="19" spans="1:23" x14ac:dyDescent="0.2">
      <c r="A19" s="17" t="s">
        <v>26</v>
      </c>
      <c r="B19">
        <v>100</v>
      </c>
      <c r="C19">
        <v>80</v>
      </c>
      <c r="D19">
        <v>100</v>
      </c>
      <c r="E19">
        <v>80</v>
      </c>
      <c r="F19" s="16">
        <f t="shared" si="6"/>
        <v>9</v>
      </c>
      <c r="G19" s="34">
        <v>100</v>
      </c>
      <c r="H19" s="34">
        <v>50</v>
      </c>
      <c r="I19" s="34">
        <v>100</v>
      </c>
      <c r="J19" s="34">
        <v>0</v>
      </c>
      <c r="K19" s="16">
        <f t="shared" si="7"/>
        <v>6.25</v>
      </c>
      <c r="L19" s="16">
        <f t="shared" si="8"/>
        <v>7.625</v>
      </c>
      <c r="M19">
        <v>5</v>
      </c>
      <c r="N19">
        <v>32</v>
      </c>
      <c r="O19" s="10">
        <f t="shared" si="9"/>
        <v>0.84375</v>
      </c>
      <c r="P19" s="1" t="s">
        <v>65</v>
      </c>
    </row>
    <row r="20" spans="1:23" x14ac:dyDescent="0.2">
      <c r="A20" s="17" t="s">
        <v>27</v>
      </c>
      <c r="B20">
        <v>100</v>
      </c>
      <c r="C20">
        <v>90</v>
      </c>
      <c r="D20">
        <v>85</v>
      </c>
      <c r="E20">
        <v>70</v>
      </c>
      <c r="F20" s="16">
        <f t="shared" si="6"/>
        <v>8.625</v>
      </c>
      <c r="G20" s="34">
        <v>90</v>
      </c>
      <c r="H20" s="34">
        <v>100</v>
      </c>
      <c r="I20" s="34">
        <v>90</v>
      </c>
      <c r="J20" s="34">
        <v>80</v>
      </c>
      <c r="K20" s="16">
        <f t="shared" si="7"/>
        <v>9</v>
      </c>
      <c r="L20" s="16">
        <f t="shared" si="8"/>
        <v>8.8125</v>
      </c>
      <c r="M20">
        <v>5</v>
      </c>
      <c r="N20">
        <v>32</v>
      </c>
      <c r="O20" s="10">
        <f t="shared" si="9"/>
        <v>0.84375</v>
      </c>
      <c r="P20" s="1" t="s">
        <v>65</v>
      </c>
    </row>
    <row r="21" spans="1:23" x14ac:dyDescent="0.2">
      <c r="A21" s="17" t="s">
        <v>28</v>
      </c>
      <c r="B21">
        <v>100</v>
      </c>
      <c r="C21">
        <v>100</v>
      </c>
      <c r="D21">
        <v>80</v>
      </c>
      <c r="E21">
        <v>10</v>
      </c>
      <c r="F21" s="16">
        <f t="shared" si="6"/>
        <v>7.25</v>
      </c>
      <c r="G21" s="34">
        <v>100</v>
      </c>
      <c r="H21" s="34">
        <v>100</v>
      </c>
      <c r="I21" s="34">
        <v>40</v>
      </c>
      <c r="J21" s="34">
        <v>10</v>
      </c>
      <c r="K21" s="16">
        <f t="shared" si="7"/>
        <v>6.25</v>
      </c>
      <c r="L21" s="16">
        <f t="shared" si="8"/>
        <v>6.75</v>
      </c>
      <c r="M21">
        <v>8</v>
      </c>
      <c r="N21">
        <v>32</v>
      </c>
      <c r="O21" s="10">
        <f t="shared" si="9"/>
        <v>0.75</v>
      </c>
      <c r="P21" s="1" t="s">
        <v>65</v>
      </c>
    </row>
    <row r="22" spans="1:23" x14ac:dyDescent="0.2">
      <c r="A22" s="17" t="s">
        <v>29</v>
      </c>
      <c r="B22">
        <v>90</v>
      </c>
      <c r="C22">
        <v>60</v>
      </c>
      <c r="D22">
        <v>10</v>
      </c>
      <c r="E22">
        <v>50</v>
      </c>
      <c r="F22" s="16">
        <f t="shared" si="6"/>
        <v>5.25</v>
      </c>
      <c r="G22" s="34">
        <v>50</v>
      </c>
      <c r="H22" s="34">
        <v>90</v>
      </c>
      <c r="I22" s="34">
        <v>90</v>
      </c>
      <c r="J22" s="34">
        <v>40</v>
      </c>
      <c r="K22" s="16">
        <f t="shared" si="7"/>
        <v>6.75</v>
      </c>
      <c r="L22" s="16">
        <f t="shared" si="8"/>
        <v>6</v>
      </c>
      <c r="M22">
        <v>7</v>
      </c>
      <c r="N22">
        <v>32</v>
      </c>
      <c r="O22" s="10">
        <f t="shared" si="9"/>
        <v>0.78125</v>
      </c>
      <c r="P22" s="1" t="s">
        <v>65</v>
      </c>
    </row>
    <row r="23" spans="1:23" x14ac:dyDescent="0.2">
      <c r="A23" s="17" t="s">
        <v>30</v>
      </c>
      <c r="B23" s="38">
        <v>70</v>
      </c>
      <c r="C23" s="38">
        <v>50</v>
      </c>
      <c r="D23" s="38">
        <v>20</v>
      </c>
      <c r="E23" s="38">
        <v>100</v>
      </c>
      <c r="F23" s="39">
        <f t="shared" si="6"/>
        <v>6</v>
      </c>
      <c r="G23" s="34">
        <v>40</v>
      </c>
      <c r="H23" s="34">
        <v>40</v>
      </c>
      <c r="I23" s="34">
        <v>80</v>
      </c>
      <c r="J23" s="34">
        <v>30</v>
      </c>
      <c r="K23" s="19">
        <f t="shared" si="7"/>
        <v>4.75</v>
      </c>
      <c r="L23" s="16">
        <f t="shared" si="8"/>
        <v>5.375</v>
      </c>
      <c r="M23">
        <v>8</v>
      </c>
      <c r="N23">
        <v>32</v>
      </c>
      <c r="O23" s="10">
        <f t="shared" si="9"/>
        <v>0.75</v>
      </c>
      <c r="P23" s="1" t="s">
        <v>65</v>
      </c>
    </row>
    <row r="24" spans="1:23" x14ac:dyDescent="0.2">
      <c r="A24" s="17" t="s">
        <v>31</v>
      </c>
      <c r="B24">
        <v>50</v>
      </c>
      <c r="C24">
        <v>80</v>
      </c>
      <c r="D24">
        <v>20</v>
      </c>
      <c r="E24">
        <v>10</v>
      </c>
      <c r="F24" s="19">
        <f t="shared" si="6"/>
        <v>4</v>
      </c>
      <c r="G24" s="34">
        <v>50</v>
      </c>
      <c r="H24" s="34">
        <v>30</v>
      </c>
      <c r="I24" s="34">
        <v>80</v>
      </c>
      <c r="J24" s="34">
        <v>60</v>
      </c>
      <c r="K24" s="16">
        <f t="shared" si="7"/>
        <v>5.5</v>
      </c>
      <c r="L24" s="16">
        <v>5</v>
      </c>
      <c r="M24">
        <v>3</v>
      </c>
      <c r="N24">
        <v>32</v>
      </c>
      <c r="O24" s="10">
        <f t="shared" si="9"/>
        <v>0.90625</v>
      </c>
      <c r="P24" s="1" t="s">
        <v>65</v>
      </c>
    </row>
    <row r="25" spans="1:23" x14ac:dyDescent="0.2">
      <c r="A25" s="17" t="s">
        <v>32</v>
      </c>
      <c r="B25">
        <v>90</v>
      </c>
      <c r="C25">
        <v>90</v>
      </c>
      <c r="D25">
        <v>100</v>
      </c>
      <c r="E25">
        <v>100</v>
      </c>
      <c r="F25" s="16">
        <f t="shared" si="6"/>
        <v>9.5</v>
      </c>
      <c r="G25" s="34">
        <v>100</v>
      </c>
      <c r="H25" s="34">
        <v>90</v>
      </c>
      <c r="I25" s="34">
        <v>100</v>
      </c>
      <c r="J25" s="34">
        <v>80</v>
      </c>
      <c r="K25" s="16">
        <f t="shared" si="7"/>
        <v>9.25</v>
      </c>
      <c r="L25" s="16">
        <f t="shared" si="8"/>
        <v>9.375</v>
      </c>
      <c r="M25">
        <v>6</v>
      </c>
      <c r="N25">
        <v>32</v>
      </c>
      <c r="O25" s="10">
        <f t="shared" si="9"/>
        <v>0.8125</v>
      </c>
      <c r="P25" s="1" t="s">
        <v>65</v>
      </c>
    </row>
    <row r="26" spans="1:23" x14ac:dyDescent="0.2">
      <c r="A26" s="17" t="s">
        <v>33</v>
      </c>
      <c r="B26">
        <v>80</v>
      </c>
      <c r="C26">
        <v>90</v>
      </c>
      <c r="D26">
        <v>80</v>
      </c>
      <c r="E26">
        <v>70</v>
      </c>
      <c r="F26" s="16">
        <f t="shared" si="6"/>
        <v>8</v>
      </c>
      <c r="G26" s="34">
        <v>20</v>
      </c>
      <c r="H26" s="34">
        <v>70</v>
      </c>
      <c r="I26" s="34">
        <v>100</v>
      </c>
      <c r="J26" s="34">
        <v>90</v>
      </c>
      <c r="K26" s="16">
        <f t="shared" si="7"/>
        <v>7</v>
      </c>
      <c r="L26" s="16">
        <f t="shared" si="8"/>
        <v>7.5</v>
      </c>
      <c r="M26">
        <v>8</v>
      </c>
      <c r="N26">
        <v>32</v>
      </c>
      <c r="O26" s="10">
        <f t="shared" si="9"/>
        <v>0.75</v>
      </c>
      <c r="P26" s="1" t="s">
        <v>65</v>
      </c>
    </row>
    <row r="27" spans="1:23" x14ac:dyDescent="0.2">
      <c r="A27" s="17" t="s">
        <v>34</v>
      </c>
      <c r="B27">
        <v>90</v>
      </c>
      <c r="C27">
        <v>90</v>
      </c>
      <c r="D27">
        <v>80</v>
      </c>
      <c r="E27">
        <v>70</v>
      </c>
      <c r="F27" s="16">
        <f t="shared" si="6"/>
        <v>8.25</v>
      </c>
      <c r="G27" s="34">
        <v>30</v>
      </c>
      <c r="H27" s="34">
        <v>20</v>
      </c>
      <c r="I27" s="34">
        <v>80</v>
      </c>
      <c r="J27" s="34">
        <v>75</v>
      </c>
      <c r="K27" s="16">
        <f t="shared" si="7"/>
        <v>5.125</v>
      </c>
      <c r="L27" s="16">
        <f t="shared" si="8"/>
        <v>6.6875</v>
      </c>
      <c r="M27">
        <v>6</v>
      </c>
      <c r="N27">
        <v>32</v>
      </c>
      <c r="O27" s="10">
        <f t="shared" si="9"/>
        <v>0.8125</v>
      </c>
      <c r="P27" s="1" t="s">
        <v>65</v>
      </c>
    </row>
    <row r="28" spans="1:23" x14ac:dyDescent="0.2">
      <c r="A28" s="17" t="s">
        <v>35</v>
      </c>
      <c r="B28">
        <v>80</v>
      </c>
      <c r="C28">
        <v>50</v>
      </c>
      <c r="D28">
        <v>25</v>
      </c>
      <c r="E28">
        <v>10</v>
      </c>
      <c r="F28" s="19">
        <f t="shared" si="6"/>
        <v>4.125</v>
      </c>
      <c r="G28" s="35">
        <v>90</v>
      </c>
      <c r="H28" s="34">
        <v>80</v>
      </c>
      <c r="I28" s="34">
        <v>50</v>
      </c>
      <c r="J28" s="34">
        <v>5</v>
      </c>
      <c r="K28" s="16">
        <f t="shared" si="7"/>
        <v>5.625</v>
      </c>
      <c r="L28" s="16">
        <v>5</v>
      </c>
      <c r="M28">
        <v>6</v>
      </c>
      <c r="N28">
        <v>32</v>
      </c>
      <c r="O28" s="10">
        <f t="shared" si="9"/>
        <v>0.8125</v>
      </c>
      <c r="P28" s="1" t="s">
        <v>65</v>
      </c>
    </row>
    <row r="29" spans="1:23" x14ac:dyDescent="0.2">
      <c r="A29" s="17" t="s">
        <v>36</v>
      </c>
      <c r="B29">
        <v>100</v>
      </c>
      <c r="C29">
        <v>90</v>
      </c>
      <c r="D29">
        <v>100</v>
      </c>
      <c r="E29">
        <v>100</v>
      </c>
      <c r="F29" s="16">
        <f t="shared" si="6"/>
        <v>9.75</v>
      </c>
      <c r="G29" s="34">
        <v>100</v>
      </c>
      <c r="H29" s="34">
        <v>100</v>
      </c>
      <c r="I29" s="34">
        <v>95</v>
      </c>
      <c r="J29" s="34">
        <v>80</v>
      </c>
      <c r="K29" s="16">
        <f t="shared" si="7"/>
        <v>9.375</v>
      </c>
      <c r="L29" s="16">
        <f t="shared" si="8"/>
        <v>9.5625</v>
      </c>
      <c r="M29">
        <v>5</v>
      </c>
      <c r="N29">
        <v>32</v>
      </c>
      <c r="O29" s="10">
        <f t="shared" si="9"/>
        <v>0.84375</v>
      </c>
      <c r="P29" s="1" t="s">
        <v>65</v>
      </c>
    </row>
    <row r="30" spans="1:23" x14ac:dyDescent="0.2">
      <c r="A30" s="17" t="s">
        <v>37</v>
      </c>
      <c r="B30">
        <v>100</v>
      </c>
      <c r="C30">
        <v>50</v>
      </c>
      <c r="D30">
        <v>100</v>
      </c>
      <c r="E30">
        <v>100</v>
      </c>
      <c r="F30" s="16">
        <f t="shared" si="6"/>
        <v>8.75</v>
      </c>
      <c r="G30" s="34">
        <v>100</v>
      </c>
      <c r="H30" s="34">
        <v>100</v>
      </c>
      <c r="I30" s="34">
        <v>100</v>
      </c>
      <c r="J30" s="34">
        <v>80</v>
      </c>
      <c r="K30" s="16">
        <f t="shared" si="7"/>
        <v>9.5</v>
      </c>
      <c r="L30" s="16">
        <f t="shared" si="8"/>
        <v>9.125</v>
      </c>
      <c r="M30">
        <v>3</v>
      </c>
      <c r="N30">
        <v>32</v>
      </c>
      <c r="O30" s="10">
        <f t="shared" si="9"/>
        <v>0.90625</v>
      </c>
      <c r="P30" s="1" t="s">
        <v>65</v>
      </c>
    </row>
    <row r="31" spans="1:23" x14ac:dyDescent="0.2">
      <c r="A31" s="17" t="s">
        <v>38</v>
      </c>
      <c r="B31" s="38">
        <v>100</v>
      </c>
      <c r="C31" s="38">
        <v>10</v>
      </c>
      <c r="D31" s="38">
        <v>100</v>
      </c>
      <c r="E31" s="38">
        <v>100</v>
      </c>
      <c r="F31" s="39">
        <f t="shared" si="6"/>
        <v>7.75</v>
      </c>
      <c r="G31" s="34">
        <v>100</v>
      </c>
      <c r="H31" s="34">
        <v>100</v>
      </c>
      <c r="I31" s="34">
        <v>80</v>
      </c>
      <c r="J31" s="34">
        <v>0</v>
      </c>
      <c r="K31" s="16">
        <f t="shared" si="7"/>
        <v>7</v>
      </c>
      <c r="L31" s="16">
        <f t="shared" si="8"/>
        <v>7.375</v>
      </c>
      <c r="M31">
        <v>6</v>
      </c>
      <c r="N31">
        <v>32</v>
      </c>
      <c r="O31" s="10">
        <f t="shared" si="9"/>
        <v>0.8125</v>
      </c>
      <c r="P31" s="1" t="s">
        <v>65</v>
      </c>
    </row>
    <row r="32" spans="1:23" x14ac:dyDescent="0.2">
      <c r="A32" s="17" t="s">
        <v>39</v>
      </c>
      <c r="B32">
        <v>100</v>
      </c>
      <c r="C32">
        <v>90</v>
      </c>
      <c r="D32">
        <v>90</v>
      </c>
      <c r="E32">
        <v>70</v>
      </c>
      <c r="F32" s="16">
        <f t="shared" si="6"/>
        <v>8.75</v>
      </c>
      <c r="G32" s="34">
        <v>30</v>
      </c>
      <c r="H32" s="34">
        <v>90</v>
      </c>
      <c r="I32" s="34">
        <v>90</v>
      </c>
      <c r="J32" s="34">
        <v>80</v>
      </c>
      <c r="K32" s="16">
        <f t="shared" si="7"/>
        <v>7.25</v>
      </c>
      <c r="L32" s="16">
        <f t="shared" si="8"/>
        <v>8</v>
      </c>
      <c r="M32">
        <v>0</v>
      </c>
      <c r="N32">
        <v>32</v>
      </c>
      <c r="O32" s="10">
        <f t="shared" si="9"/>
        <v>1</v>
      </c>
      <c r="P32" s="1" t="s">
        <v>65</v>
      </c>
    </row>
    <row r="33" spans="1:23" x14ac:dyDescent="0.2">
      <c r="A33" s="17" t="s">
        <v>40</v>
      </c>
      <c r="B33" s="38">
        <v>100</v>
      </c>
      <c r="C33" s="38">
        <v>90</v>
      </c>
      <c r="D33" s="38">
        <v>100</v>
      </c>
      <c r="E33" s="38">
        <v>100</v>
      </c>
      <c r="F33" s="39">
        <f t="shared" si="6"/>
        <v>9.75</v>
      </c>
      <c r="G33" s="34">
        <v>100</v>
      </c>
      <c r="H33" s="34">
        <v>100</v>
      </c>
      <c r="I33" s="34">
        <v>90</v>
      </c>
      <c r="J33" s="34">
        <v>80</v>
      </c>
      <c r="K33" s="16">
        <f t="shared" si="7"/>
        <v>9.25</v>
      </c>
      <c r="L33" s="16">
        <f t="shared" si="8"/>
        <v>9.5</v>
      </c>
      <c r="M33">
        <v>5</v>
      </c>
      <c r="N33">
        <v>32</v>
      </c>
      <c r="O33" s="10">
        <f t="shared" si="9"/>
        <v>0.84375</v>
      </c>
      <c r="P33" s="1" t="s">
        <v>65</v>
      </c>
    </row>
    <row r="34" spans="1:23" x14ac:dyDescent="0.2">
      <c r="A34" s="17" t="s">
        <v>41</v>
      </c>
      <c r="B34">
        <v>100</v>
      </c>
      <c r="C34">
        <v>25</v>
      </c>
      <c r="D34">
        <v>30</v>
      </c>
      <c r="E34">
        <v>10</v>
      </c>
      <c r="F34" s="19">
        <f t="shared" si="6"/>
        <v>4.125</v>
      </c>
      <c r="G34" s="45">
        <v>100</v>
      </c>
      <c r="H34" s="45">
        <v>10</v>
      </c>
      <c r="I34" s="45">
        <v>50</v>
      </c>
      <c r="J34" s="45">
        <v>10</v>
      </c>
      <c r="K34" s="44">
        <f t="shared" si="7"/>
        <v>4.25</v>
      </c>
      <c r="L34" s="19">
        <f t="shared" si="8"/>
        <v>4.1875</v>
      </c>
      <c r="M34">
        <v>10</v>
      </c>
      <c r="N34">
        <v>32</v>
      </c>
      <c r="O34" s="10">
        <v>0.7</v>
      </c>
      <c r="P34" s="20" t="s">
        <v>66</v>
      </c>
      <c r="Q34">
        <v>0</v>
      </c>
      <c r="R34">
        <v>0</v>
      </c>
      <c r="S34">
        <v>0</v>
      </c>
      <c r="T34">
        <v>0</v>
      </c>
      <c r="U34" s="20">
        <v>0</v>
      </c>
      <c r="V34" s="51">
        <v>4.2</v>
      </c>
      <c r="W34" s="20" t="s">
        <v>71</v>
      </c>
    </row>
    <row r="35" spans="1:23" x14ac:dyDescent="0.2">
      <c r="A35" s="17" t="s">
        <v>42</v>
      </c>
      <c r="B35" s="38">
        <v>100</v>
      </c>
      <c r="C35" s="38">
        <v>0</v>
      </c>
      <c r="D35" s="38">
        <v>80</v>
      </c>
      <c r="E35" s="38">
        <v>10</v>
      </c>
      <c r="F35" s="44">
        <f t="shared" si="6"/>
        <v>4.75</v>
      </c>
      <c r="G35" s="34">
        <v>100</v>
      </c>
      <c r="H35" s="34">
        <v>80</v>
      </c>
      <c r="I35" s="34">
        <v>100</v>
      </c>
      <c r="J35" s="34">
        <v>50</v>
      </c>
      <c r="K35" s="16">
        <f t="shared" si="7"/>
        <v>8.25</v>
      </c>
      <c r="L35" s="16">
        <f t="shared" si="8"/>
        <v>6.5</v>
      </c>
      <c r="M35">
        <v>6</v>
      </c>
      <c r="N35">
        <v>32</v>
      </c>
      <c r="O35" s="10">
        <f>(N35-M35)/N35</f>
        <v>0.8125</v>
      </c>
      <c r="P35" s="1" t="s">
        <v>65</v>
      </c>
    </row>
    <row r="36" spans="1:23" x14ac:dyDescent="0.2">
      <c r="A36" s="17" t="s">
        <v>7</v>
      </c>
      <c r="B36" s="1">
        <v>100</v>
      </c>
      <c r="C36">
        <v>25</v>
      </c>
      <c r="D36">
        <v>100</v>
      </c>
      <c r="E36">
        <v>90</v>
      </c>
      <c r="F36" s="16">
        <f t="shared" si="6"/>
        <v>7.875</v>
      </c>
      <c r="G36" s="34">
        <v>100</v>
      </c>
      <c r="H36" s="34">
        <v>90</v>
      </c>
      <c r="I36" s="34">
        <v>90</v>
      </c>
      <c r="J36" s="34">
        <v>0</v>
      </c>
      <c r="K36" s="16">
        <f t="shared" si="7"/>
        <v>7</v>
      </c>
      <c r="L36" s="16">
        <f t="shared" si="8"/>
        <v>7.4375</v>
      </c>
      <c r="M36">
        <v>7</v>
      </c>
      <c r="N36">
        <v>32</v>
      </c>
      <c r="O36" s="10">
        <f>(N36-M36)/N36</f>
        <v>0.78125</v>
      </c>
      <c r="P36" s="1" t="s">
        <v>65</v>
      </c>
    </row>
    <row r="37" spans="1:23" x14ac:dyDescent="0.2">
      <c r="A37" s="17" t="s">
        <v>43</v>
      </c>
      <c r="B37" s="40">
        <v>100</v>
      </c>
      <c r="C37" s="40">
        <v>10</v>
      </c>
      <c r="D37" s="40">
        <v>100</v>
      </c>
      <c r="E37" s="41">
        <v>100</v>
      </c>
      <c r="F37" s="39">
        <f t="shared" si="6"/>
        <v>7.75</v>
      </c>
      <c r="G37" s="34">
        <v>30</v>
      </c>
      <c r="H37" s="34">
        <v>75</v>
      </c>
      <c r="I37" s="34">
        <v>90</v>
      </c>
      <c r="J37" s="34">
        <v>75</v>
      </c>
      <c r="K37" s="16">
        <f t="shared" si="7"/>
        <v>6.75</v>
      </c>
      <c r="L37" s="16">
        <f t="shared" si="8"/>
        <v>7.25</v>
      </c>
      <c r="M37">
        <v>7</v>
      </c>
      <c r="N37">
        <v>32</v>
      </c>
      <c r="O37" s="10">
        <f>(N37-M37)/N37</f>
        <v>0.78125</v>
      </c>
      <c r="P37" s="1" t="s">
        <v>65</v>
      </c>
    </row>
    <row r="38" spans="1:23" x14ac:dyDescent="0.2">
      <c r="A38" s="17" t="s">
        <v>44</v>
      </c>
      <c r="B38" s="41">
        <v>100</v>
      </c>
      <c r="C38" s="41">
        <v>10</v>
      </c>
      <c r="D38" s="41">
        <v>90</v>
      </c>
      <c r="E38" s="41">
        <v>100</v>
      </c>
      <c r="F38" s="39">
        <f t="shared" si="6"/>
        <v>7.5</v>
      </c>
      <c r="G38" s="34">
        <v>20</v>
      </c>
      <c r="H38" s="34">
        <v>25</v>
      </c>
      <c r="I38" s="34">
        <v>50</v>
      </c>
      <c r="J38" s="34">
        <v>10</v>
      </c>
      <c r="K38" s="19">
        <f t="shared" si="7"/>
        <v>2.625</v>
      </c>
      <c r="L38" s="16">
        <f t="shared" si="8"/>
        <v>5.0625</v>
      </c>
      <c r="M38">
        <v>10</v>
      </c>
      <c r="N38">
        <v>32</v>
      </c>
      <c r="O38" s="10">
        <v>0.7</v>
      </c>
      <c r="P38" s="1" t="s">
        <v>65</v>
      </c>
    </row>
    <row r="39" spans="1:23" x14ac:dyDescent="0.2">
      <c r="A39" s="17" t="s">
        <v>8</v>
      </c>
      <c r="B39" s="8">
        <v>30</v>
      </c>
      <c r="C39" s="8">
        <v>90</v>
      </c>
      <c r="D39" s="8">
        <v>80</v>
      </c>
      <c r="E39" s="8">
        <v>70</v>
      </c>
      <c r="F39" s="16">
        <f t="shared" si="6"/>
        <v>6.75</v>
      </c>
      <c r="G39" s="34">
        <v>30</v>
      </c>
      <c r="H39" s="34">
        <v>100</v>
      </c>
      <c r="I39" s="34">
        <v>90</v>
      </c>
      <c r="J39" s="34">
        <v>80</v>
      </c>
      <c r="K39" s="16">
        <f t="shared" si="7"/>
        <v>7.5</v>
      </c>
      <c r="L39" s="16">
        <f t="shared" si="8"/>
        <v>7.125</v>
      </c>
      <c r="M39" s="1">
        <v>10</v>
      </c>
      <c r="N39">
        <v>32</v>
      </c>
      <c r="O39" s="10">
        <v>0.7</v>
      </c>
      <c r="P39" s="1" t="s">
        <v>65</v>
      </c>
    </row>
    <row r="40" spans="1:23" x14ac:dyDescent="0.2">
      <c r="A40" s="17" t="s">
        <v>45</v>
      </c>
      <c r="B40" s="8">
        <v>100</v>
      </c>
      <c r="C40" s="8">
        <v>100</v>
      </c>
      <c r="D40" s="8">
        <v>95</v>
      </c>
      <c r="E40" s="8">
        <v>95</v>
      </c>
      <c r="F40" s="16">
        <f t="shared" si="6"/>
        <v>9.75</v>
      </c>
      <c r="G40" s="34">
        <v>100</v>
      </c>
      <c r="H40" s="34">
        <v>100</v>
      </c>
      <c r="I40" s="34">
        <v>100</v>
      </c>
      <c r="J40" s="34">
        <v>20</v>
      </c>
      <c r="K40" s="16">
        <f t="shared" si="7"/>
        <v>8</v>
      </c>
      <c r="L40" s="16">
        <f t="shared" si="8"/>
        <v>8.875</v>
      </c>
      <c r="M40" s="1">
        <v>5</v>
      </c>
      <c r="N40">
        <v>32</v>
      </c>
      <c r="O40" s="10">
        <f t="shared" ref="O40:O51" si="10">(N40-M40)/N40</f>
        <v>0.84375</v>
      </c>
      <c r="P40" s="1" t="s">
        <v>65</v>
      </c>
    </row>
    <row r="41" spans="1:23" x14ac:dyDescent="0.2">
      <c r="A41" s="17" t="s">
        <v>46</v>
      </c>
      <c r="B41" s="8">
        <v>20</v>
      </c>
      <c r="C41" s="8">
        <v>0</v>
      </c>
      <c r="D41" s="8">
        <v>0</v>
      </c>
      <c r="E41" s="8">
        <v>20</v>
      </c>
      <c r="F41" s="19">
        <f t="shared" si="6"/>
        <v>1</v>
      </c>
      <c r="G41" s="34">
        <v>20</v>
      </c>
      <c r="H41" s="34">
        <v>60</v>
      </c>
      <c r="I41" s="34">
        <v>90</v>
      </c>
      <c r="J41" s="34">
        <v>80</v>
      </c>
      <c r="K41" s="16">
        <f t="shared" si="7"/>
        <v>6.25</v>
      </c>
      <c r="L41" s="19">
        <f t="shared" si="8"/>
        <v>3.625</v>
      </c>
      <c r="M41" s="1">
        <v>4</v>
      </c>
      <c r="N41">
        <v>32</v>
      </c>
      <c r="O41" s="10">
        <f t="shared" si="10"/>
        <v>0.875</v>
      </c>
      <c r="P41" s="20" t="s">
        <v>66</v>
      </c>
      <c r="Q41">
        <v>15</v>
      </c>
      <c r="R41">
        <v>10</v>
      </c>
      <c r="S41">
        <v>0</v>
      </c>
      <c r="T41">
        <v>10</v>
      </c>
      <c r="U41" s="51">
        <f>SUM(Q41:T41)/40</f>
        <v>0.875</v>
      </c>
      <c r="V41" s="51">
        <v>3.6</v>
      </c>
      <c r="W41" s="20" t="s">
        <v>71</v>
      </c>
    </row>
    <row r="42" spans="1:23" x14ac:dyDescent="0.2">
      <c r="A42" s="17" t="s">
        <v>47</v>
      </c>
      <c r="B42" s="8">
        <v>80</v>
      </c>
      <c r="C42" s="8">
        <v>90</v>
      </c>
      <c r="D42" s="8">
        <v>75</v>
      </c>
      <c r="E42" s="8">
        <v>70</v>
      </c>
      <c r="F42" s="16">
        <f t="shared" si="6"/>
        <v>7.875</v>
      </c>
      <c r="G42" s="34">
        <v>50</v>
      </c>
      <c r="H42" s="34">
        <v>70</v>
      </c>
      <c r="I42" s="34">
        <v>90</v>
      </c>
      <c r="J42" s="34">
        <v>80</v>
      </c>
      <c r="K42" s="16">
        <f t="shared" si="7"/>
        <v>7.25</v>
      </c>
      <c r="L42" s="16">
        <f t="shared" si="8"/>
        <v>7.5625</v>
      </c>
      <c r="M42" s="1">
        <v>5</v>
      </c>
      <c r="N42">
        <v>32</v>
      </c>
      <c r="O42" s="10">
        <f t="shared" si="10"/>
        <v>0.84375</v>
      </c>
      <c r="P42" s="1" t="s">
        <v>65</v>
      </c>
    </row>
    <row r="43" spans="1:23" x14ac:dyDescent="0.2">
      <c r="A43" s="17" t="s">
        <v>48</v>
      </c>
      <c r="B43" s="7"/>
      <c r="C43" s="7"/>
      <c r="D43" s="7"/>
      <c r="E43" s="7"/>
      <c r="F43" s="19">
        <v>0</v>
      </c>
      <c r="G43" s="33"/>
      <c r="H43" s="33"/>
      <c r="I43" s="33"/>
      <c r="J43" s="33"/>
      <c r="K43" s="19">
        <f t="shared" si="7"/>
        <v>0</v>
      </c>
      <c r="L43" s="19">
        <f t="shared" si="8"/>
        <v>0</v>
      </c>
      <c r="M43">
        <v>9</v>
      </c>
      <c r="N43">
        <v>32</v>
      </c>
      <c r="O43" s="10">
        <f t="shared" si="10"/>
        <v>0.71875</v>
      </c>
      <c r="P43" s="20" t="s">
        <v>67</v>
      </c>
    </row>
    <row r="44" spans="1:23" x14ac:dyDescent="0.2">
      <c r="A44" s="17" t="s">
        <v>49</v>
      </c>
      <c r="B44" s="7">
        <v>90</v>
      </c>
      <c r="C44" s="7">
        <v>100</v>
      </c>
      <c r="D44" s="7">
        <v>75</v>
      </c>
      <c r="E44" s="7">
        <v>75</v>
      </c>
      <c r="F44" s="16">
        <f t="shared" si="6"/>
        <v>8.5</v>
      </c>
      <c r="G44" s="34">
        <v>90</v>
      </c>
      <c r="H44" s="34">
        <v>70</v>
      </c>
      <c r="I44" s="34">
        <v>100</v>
      </c>
      <c r="J44" s="34">
        <v>70</v>
      </c>
      <c r="K44" s="16">
        <f t="shared" si="7"/>
        <v>8.25</v>
      </c>
      <c r="L44" s="16">
        <f t="shared" si="8"/>
        <v>8.375</v>
      </c>
      <c r="M44">
        <v>5</v>
      </c>
      <c r="N44">
        <v>32</v>
      </c>
      <c r="O44" s="10">
        <f t="shared" si="10"/>
        <v>0.84375</v>
      </c>
      <c r="P44" s="1" t="s">
        <v>65</v>
      </c>
    </row>
    <row r="45" spans="1:23" x14ac:dyDescent="0.2">
      <c r="A45" s="17" t="s">
        <v>50</v>
      </c>
      <c r="B45" s="7">
        <v>90</v>
      </c>
      <c r="C45" s="7">
        <v>70</v>
      </c>
      <c r="D45" s="7">
        <v>100</v>
      </c>
      <c r="E45" s="7">
        <v>90</v>
      </c>
      <c r="F45" s="16">
        <f t="shared" si="6"/>
        <v>8.75</v>
      </c>
      <c r="G45" s="34">
        <v>90</v>
      </c>
      <c r="H45" s="34">
        <v>90</v>
      </c>
      <c r="I45" s="34">
        <v>100</v>
      </c>
      <c r="J45" s="34">
        <v>0</v>
      </c>
      <c r="K45" s="16">
        <f t="shared" si="7"/>
        <v>7</v>
      </c>
      <c r="L45" s="16">
        <f t="shared" si="8"/>
        <v>7.875</v>
      </c>
      <c r="M45">
        <v>7</v>
      </c>
      <c r="N45">
        <v>32</v>
      </c>
      <c r="O45" s="10">
        <f t="shared" si="10"/>
        <v>0.78125</v>
      </c>
      <c r="P45" s="1" t="s">
        <v>65</v>
      </c>
    </row>
    <row r="46" spans="1:23" x14ac:dyDescent="0.2">
      <c r="A46" s="17" t="s">
        <v>51</v>
      </c>
      <c r="B46" s="7">
        <v>90</v>
      </c>
      <c r="C46" s="7">
        <v>80</v>
      </c>
      <c r="D46" s="7">
        <v>80</v>
      </c>
      <c r="E46" s="7">
        <v>80</v>
      </c>
      <c r="F46" s="16">
        <f t="shared" si="6"/>
        <v>8.25</v>
      </c>
      <c r="G46" s="34">
        <v>100</v>
      </c>
      <c r="H46" s="34">
        <v>80</v>
      </c>
      <c r="I46" s="34">
        <v>100</v>
      </c>
      <c r="J46" s="34">
        <v>70</v>
      </c>
      <c r="K46" s="16">
        <f t="shared" si="7"/>
        <v>8.75</v>
      </c>
      <c r="L46" s="16">
        <f t="shared" si="8"/>
        <v>8.5</v>
      </c>
      <c r="M46">
        <v>5</v>
      </c>
      <c r="N46">
        <v>32</v>
      </c>
      <c r="O46" s="10">
        <f t="shared" si="10"/>
        <v>0.84375</v>
      </c>
      <c r="P46" s="1" t="s">
        <v>65</v>
      </c>
    </row>
    <row r="47" spans="1:23" x14ac:dyDescent="0.2">
      <c r="A47" s="17" t="s">
        <v>52</v>
      </c>
      <c r="B47" s="7">
        <v>100</v>
      </c>
      <c r="C47" s="7">
        <v>80</v>
      </c>
      <c r="D47" s="7">
        <v>90</v>
      </c>
      <c r="E47" s="7">
        <v>90</v>
      </c>
      <c r="F47" s="16">
        <f t="shared" si="6"/>
        <v>9</v>
      </c>
      <c r="G47" s="34">
        <v>100</v>
      </c>
      <c r="H47" s="34">
        <v>90</v>
      </c>
      <c r="I47" s="34">
        <v>70</v>
      </c>
      <c r="J47" s="34">
        <v>65</v>
      </c>
      <c r="K47" s="16">
        <f t="shared" si="7"/>
        <v>8.125</v>
      </c>
      <c r="L47" s="16">
        <f t="shared" si="8"/>
        <v>8.5625</v>
      </c>
      <c r="M47">
        <v>1</v>
      </c>
      <c r="N47">
        <v>32</v>
      </c>
      <c r="O47" s="10">
        <f t="shared" si="10"/>
        <v>0.96875</v>
      </c>
      <c r="P47" s="1" t="s">
        <v>65</v>
      </c>
    </row>
    <row r="48" spans="1:23" x14ac:dyDescent="0.2">
      <c r="A48" s="17" t="s">
        <v>53</v>
      </c>
      <c r="B48" s="7">
        <v>100</v>
      </c>
      <c r="C48" s="7">
        <v>75</v>
      </c>
      <c r="D48" s="7">
        <v>90</v>
      </c>
      <c r="E48" s="7">
        <v>100</v>
      </c>
      <c r="F48" s="16">
        <f t="shared" si="6"/>
        <v>9.125</v>
      </c>
      <c r="G48" s="34">
        <v>60</v>
      </c>
      <c r="H48" s="34">
        <v>90</v>
      </c>
      <c r="I48" s="34">
        <v>100</v>
      </c>
      <c r="J48" s="34">
        <v>80</v>
      </c>
      <c r="K48" s="16">
        <f t="shared" si="7"/>
        <v>8.25</v>
      </c>
      <c r="L48" s="16">
        <f t="shared" si="8"/>
        <v>8.6875</v>
      </c>
      <c r="M48">
        <v>6</v>
      </c>
      <c r="N48">
        <v>32</v>
      </c>
      <c r="O48" s="10">
        <f t="shared" si="10"/>
        <v>0.8125</v>
      </c>
      <c r="P48" s="1" t="s">
        <v>65</v>
      </c>
    </row>
    <row r="49" spans="1:16" x14ac:dyDescent="0.2">
      <c r="A49" s="17" t="s">
        <v>54</v>
      </c>
      <c r="B49" s="7"/>
      <c r="C49" s="7"/>
      <c r="D49" s="7"/>
      <c r="E49" s="7"/>
      <c r="F49" s="19">
        <v>0</v>
      </c>
      <c r="G49" s="34"/>
      <c r="H49" s="34"/>
      <c r="I49" s="34"/>
      <c r="J49" s="34"/>
      <c r="K49" s="19">
        <f t="shared" si="7"/>
        <v>0</v>
      </c>
      <c r="L49" s="19">
        <f t="shared" si="8"/>
        <v>0</v>
      </c>
      <c r="M49">
        <v>29</v>
      </c>
      <c r="N49">
        <v>32</v>
      </c>
      <c r="O49" s="9">
        <f t="shared" si="10"/>
        <v>9.375E-2</v>
      </c>
      <c r="P49" s="20" t="s">
        <v>64</v>
      </c>
    </row>
    <row r="50" spans="1:16" x14ac:dyDescent="0.2">
      <c r="A50" s="17" t="s">
        <v>55</v>
      </c>
      <c r="B50" s="7">
        <v>90</v>
      </c>
      <c r="C50" s="7">
        <v>90</v>
      </c>
      <c r="D50" s="7">
        <v>90</v>
      </c>
      <c r="E50" s="7">
        <v>70</v>
      </c>
      <c r="F50" s="16">
        <f t="shared" si="6"/>
        <v>8.5</v>
      </c>
      <c r="G50" s="34">
        <v>30</v>
      </c>
      <c r="H50" s="34">
        <v>40</v>
      </c>
      <c r="I50" s="34">
        <v>90</v>
      </c>
      <c r="J50" s="34">
        <v>80</v>
      </c>
      <c r="K50" s="16">
        <f t="shared" si="7"/>
        <v>6</v>
      </c>
      <c r="L50" s="16">
        <f t="shared" si="8"/>
        <v>7.25</v>
      </c>
      <c r="M50">
        <v>6</v>
      </c>
      <c r="N50">
        <v>32</v>
      </c>
      <c r="O50" s="10">
        <f t="shared" si="10"/>
        <v>0.8125</v>
      </c>
      <c r="P50" s="1" t="s">
        <v>65</v>
      </c>
    </row>
    <row r="51" spans="1:16" x14ac:dyDescent="0.2">
      <c r="A51" s="17" t="s">
        <v>56</v>
      </c>
      <c r="B51" s="3">
        <v>100</v>
      </c>
      <c r="C51" s="3">
        <v>80</v>
      </c>
      <c r="D51" s="3">
        <v>50</v>
      </c>
      <c r="E51" s="3">
        <v>20</v>
      </c>
      <c r="F51" s="16">
        <f t="shared" si="6"/>
        <v>6.25</v>
      </c>
      <c r="G51" s="34">
        <v>50</v>
      </c>
      <c r="H51" s="34">
        <v>70</v>
      </c>
      <c r="I51" s="34">
        <v>100</v>
      </c>
      <c r="J51" s="34">
        <v>40</v>
      </c>
      <c r="K51" s="16">
        <f t="shared" si="7"/>
        <v>6.5</v>
      </c>
      <c r="L51" s="16">
        <f t="shared" si="8"/>
        <v>6.375</v>
      </c>
      <c r="M51">
        <v>5</v>
      </c>
      <c r="N51">
        <v>32</v>
      </c>
      <c r="O51" s="10">
        <f t="shared" si="10"/>
        <v>0.84375</v>
      </c>
      <c r="P51" s="1" t="s">
        <v>65</v>
      </c>
    </row>
    <row r="52" spans="1:16" x14ac:dyDescent="0.2">
      <c r="B52" s="4">
        <f>AVERAGE(B6:B51)</f>
        <v>90.952380952380949</v>
      </c>
      <c r="C52" s="4">
        <f>AVERAGE(C6:C51)</f>
        <v>67.261904761904759</v>
      </c>
      <c r="D52" s="4">
        <f>AVERAGE(D6:D51)</f>
        <v>75.595238095238102</v>
      </c>
      <c r="E52" s="4">
        <f>AVERAGE(E6:E51)</f>
        <v>66.071428571428569</v>
      </c>
      <c r="F52" s="13"/>
      <c r="G52" s="28">
        <f>AVERAGE(G6:G51)</f>
        <v>69.761904761904759</v>
      </c>
      <c r="H52" s="28">
        <f>AVERAGE(H6:H51)</f>
        <v>76.428571428571431</v>
      </c>
      <c r="I52" s="28">
        <f>AVERAGE(I6:I51)</f>
        <v>84.404761904761898</v>
      </c>
      <c r="J52" s="28">
        <f>AVERAGE(J6:J51)</f>
        <v>47.023809523809526</v>
      </c>
      <c r="K52" s="25"/>
      <c r="L52" s="25"/>
      <c r="M52" s="12">
        <f>AVERAGE(M6:M51)</f>
        <v>7.3043478260869561</v>
      </c>
      <c r="N52" s="13"/>
      <c r="O52" s="14">
        <f>AVERAGE(O6:O51)</f>
        <v>0.77336956521739142</v>
      </c>
      <c r="P52" s="1"/>
    </row>
    <row r="53" spans="1:16" x14ac:dyDescent="0.2">
      <c r="E53" s="1"/>
      <c r="G53" s="11"/>
      <c r="H53" s="11"/>
      <c r="I53" s="11"/>
      <c r="J53" s="11"/>
      <c r="K53" s="11"/>
      <c r="L53" s="11"/>
    </row>
    <row r="54" spans="1:16" x14ac:dyDescent="0.2">
      <c r="E54" s="29" t="s">
        <v>60</v>
      </c>
      <c r="F54" s="26">
        <f>AVERAGE(F6:F51)</f>
        <v>6.8451086956521738</v>
      </c>
      <c r="G54" s="11"/>
      <c r="H54" s="11"/>
      <c r="I54" s="11"/>
      <c r="J54" s="29" t="s">
        <v>60</v>
      </c>
      <c r="K54" s="31">
        <f>AVERAGE(K6:K51)</f>
        <v>6.3369565217391308</v>
      </c>
      <c r="L54" s="26">
        <f>AVERAGE(L6:L51)</f>
        <v>6.5991847826086953</v>
      </c>
    </row>
    <row r="55" spans="1:16" x14ac:dyDescent="0.2">
      <c r="E55" s="30" t="s">
        <v>4</v>
      </c>
      <c r="F55" s="27">
        <f>STDEV(F6:F51)</f>
        <v>2.8806327408961212</v>
      </c>
      <c r="G55" s="11"/>
      <c r="H55" s="11"/>
      <c r="I55" s="11"/>
      <c r="J55" s="30" t="s">
        <v>4</v>
      </c>
      <c r="K55" s="32">
        <f>STDEV(K6:K51)</f>
        <v>2.470080628072441</v>
      </c>
      <c r="L55" s="27">
        <f>STDEV(L6:L51)</f>
        <v>2.535976420234523</v>
      </c>
    </row>
    <row r="57" spans="1:16" x14ac:dyDescent="0.2">
      <c r="A57" s="21"/>
    </row>
  </sheetData>
  <phoneticPr fontId="5" type="noConversion"/>
  <pageMargins left="0.78740157499999996" right="0.78740157499999996" top="0.984251969" bottom="0.984251969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Notas e faltas de MATAPLIECO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Feijó</dc:creator>
  <cp:lastModifiedBy>Ricardo Feijó</cp:lastModifiedBy>
  <dcterms:created xsi:type="dcterms:W3CDTF">2020-08-12T16:09:10Z</dcterms:created>
  <dcterms:modified xsi:type="dcterms:W3CDTF">2022-08-05T17:36:14Z</dcterms:modified>
</cp:coreProperties>
</file>