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ose Roberto\Documents\_     EAC AULAS 2021\_ EAC558 Relato Integrado e Sustentabilidade\"/>
    </mc:Choice>
  </mc:AlternateContent>
  <xr:revisionPtr revIDLastSave="0" documentId="13_ncr:1_{984FF5D5-2F66-4F52-8A81-CD13645D0BC4}" xr6:coauthVersionLast="46" xr6:coauthVersionMax="46" xr10:uidLastSave="{00000000-0000-0000-0000-000000000000}"/>
  <bookViews>
    <workbookView xWindow="-120" yWindow="-120" windowWidth="29040" windowHeight="15840" xr2:uid="{E3C75928-B56E-430D-AF0C-6A548CD339EC}"/>
  </bookViews>
  <sheets>
    <sheet name="Dados Estados" sheetId="22" r:id="rId1"/>
  </sheets>
  <definedNames>
    <definedName name="_xlnm._FilterDatabase" localSheetId="0" hidden="1">'Dados Estados'!$V$3:$Z$3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" i="22" l="1"/>
  <c r="AD6" i="22"/>
  <c r="AD7" i="22"/>
  <c r="AD8" i="22"/>
  <c r="AD9" i="22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4" i="22"/>
  <c r="AC5" i="22"/>
  <c r="AC6" i="22"/>
  <c r="AC7" i="22"/>
  <c r="AC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4" i="22"/>
  <c r="AB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4" i="22"/>
  <c r="Z31" i="22"/>
  <c r="Y31" i="22"/>
  <c r="X31" i="22"/>
  <c r="W31" i="22"/>
  <c r="L31" i="22"/>
  <c r="K31" i="22"/>
  <c r="J31" i="22"/>
  <c r="I31" i="22"/>
  <c r="T31" i="22"/>
  <c r="S31" i="22"/>
  <c r="R31" i="22"/>
  <c r="Q31" i="22"/>
  <c r="N31" i="22"/>
  <c r="H31" i="22"/>
  <c r="G31" i="22"/>
  <c r="J32" i="22" l="1"/>
  <c r="K32" i="22"/>
  <c r="L33" i="22"/>
  <c r="L32" i="22"/>
  <c r="M31" i="22"/>
  <c r="P31" i="22"/>
</calcChain>
</file>

<file path=xl/sharedStrings.xml><?xml version="1.0" encoding="utf-8"?>
<sst xmlns="http://schemas.openxmlformats.org/spreadsheetml/2006/main" count="172" uniqueCount="120">
  <si>
    <t>PE</t>
  </si>
  <si>
    <t>Unidade federativa</t>
  </si>
  <si>
    <t>Área (km²)</t>
  </si>
  <si>
    <t>IDH (2010)</t>
  </si>
  <si>
    <t>Acre</t>
  </si>
  <si>
    <t>AC</t>
  </si>
  <si>
    <t>Rio Branco</t>
  </si>
  <si>
    <t>Alagoas</t>
  </si>
  <si>
    <t>AL</t>
  </si>
  <si>
    <t>Maceió</t>
  </si>
  <si>
    <t>Amapá</t>
  </si>
  <si>
    <t>AP</t>
  </si>
  <si>
    <t>Macapá</t>
  </si>
  <si>
    <t>Amazonas</t>
  </si>
  <si>
    <t>AM</t>
  </si>
  <si>
    <t>Manaus</t>
  </si>
  <si>
    <t>Bahia</t>
  </si>
  <si>
    <t>BA</t>
  </si>
  <si>
    <t>Salvador</t>
  </si>
  <si>
    <t>Ceará</t>
  </si>
  <si>
    <t>CE</t>
  </si>
  <si>
    <t>Fortaleza</t>
  </si>
  <si>
    <t>Distrito Federal</t>
  </si>
  <si>
    <t>DF</t>
  </si>
  <si>
    <t>Brasília</t>
  </si>
  <si>
    <t>Espírito Santo</t>
  </si>
  <si>
    <t>ES</t>
  </si>
  <si>
    <t>Vitória</t>
  </si>
  <si>
    <t>Goiás</t>
  </si>
  <si>
    <t>GO</t>
  </si>
  <si>
    <t>Goiânia</t>
  </si>
  <si>
    <t>Maranhão</t>
  </si>
  <si>
    <t>MA</t>
  </si>
  <si>
    <t>São Luís</t>
  </si>
  <si>
    <t>Mato Grosso</t>
  </si>
  <si>
    <t>MT</t>
  </si>
  <si>
    <t>Cuiabá</t>
  </si>
  <si>
    <t>Mato Grosso do Sul</t>
  </si>
  <si>
    <t>MS</t>
  </si>
  <si>
    <t>Campo Grande</t>
  </si>
  <si>
    <t>Minas Gerais</t>
  </si>
  <si>
    <t>MG</t>
  </si>
  <si>
    <t>Belo Horizonte</t>
  </si>
  <si>
    <t>Pará</t>
  </si>
  <si>
    <t>PA</t>
  </si>
  <si>
    <t>Belém</t>
  </si>
  <si>
    <t>Paraíba</t>
  </si>
  <si>
    <t>PB</t>
  </si>
  <si>
    <t>João Pessoa</t>
  </si>
  <si>
    <t>Paraná</t>
  </si>
  <si>
    <t>PR</t>
  </si>
  <si>
    <t>Curitiba</t>
  </si>
  <si>
    <t>Pernambuco</t>
  </si>
  <si>
    <t>Recife</t>
  </si>
  <si>
    <t>Piauí</t>
  </si>
  <si>
    <t>PI</t>
  </si>
  <si>
    <t>Teresina</t>
  </si>
  <si>
    <t>Rio de Janeiro</t>
  </si>
  <si>
    <t>RJ</t>
  </si>
  <si>
    <t>Rio Grande do Norte</t>
  </si>
  <si>
    <t>RN</t>
  </si>
  <si>
    <t>Natal</t>
  </si>
  <si>
    <t>Rio Grande do Sul</t>
  </si>
  <si>
    <t>RS</t>
  </si>
  <si>
    <t>Porto Alegre</t>
  </si>
  <si>
    <t>Rondônia</t>
  </si>
  <si>
    <t>RO</t>
  </si>
  <si>
    <t>Porto Velho</t>
  </si>
  <si>
    <t>Roraima</t>
  </si>
  <si>
    <t>RR</t>
  </si>
  <si>
    <t>Boa Vista</t>
  </si>
  <si>
    <t>Santa Catarina</t>
  </si>
  <si>
    <t>SC</t>
  </si>
  <si>
    <t>Florianópolis</t>
  </si>
  <si>
    <t>São Paulo</t>
  </si>
  <si>
    <t>SP</t>
  </si>
  <si>
    <t>Sergipe</t>
  </si>
  <si>
    <t>SE</t>
  </si>
  <si>
    <t>Aracaju</t>
  </si>
  <si>
    <t>Tocantins</t>
  </si>
  <si>
    <t>TO</t>
  </si>
  <si>
    <t>Palmas</t>
  </si>
  <si>
    <t>PIB (2015)</t>
  </si>
  <si>
    <t>TOTAL BRASIL</t>
  </si>
  <si>
    <t>Capital</t>
  </si>
  <si>
    <t>(% total) </t>
  </si>
  <si>
    <t>PIB pc R$ (2015)</t>
  </si>
  <si>
    <t>Abrev.</t>
  </si>
  <si>
    <t>Norte</t>
  </si>
  <si>
    <t>C.Oeste</t>
  </si>
  <si>
    <t>Nordeste</t>
  </si>
  <si>
    <t>Sudeste</t>
  </si>
  <si>
    <t>Sul</t>
  </si>
  <si>
    <t>Região</t>
  </si>
  <si>
    <r>
      <t xml:space="preserve">BRASIL E SUAS UNIDADES FEDERATIVAS </t>
    </r>
    <r>
      <rPr>
        <sz val="12"/>
        <color theme="1"/>
        <rFont val="Calibri"/>
        <family val="2"/>
        <scheme val="minor"/>
      </rPr>
      <t>(fonte IBGE)</t>
    </r>
  </si>
  <si>
    <t>Pop (2014)</t>
  </si>
  <si>
    <t>Dens. (2005)</t>
  </si>
  <si>
    <t>Alfab. (2016)</t>
  </si>
  <si>
    <t>Mort. Inf.  (2016)</t>
  </si>
  <si>
    <t>Exp.Vida (2016)</t>
  </si>
  <si>
    <t>Pop (2021)</t>
  </si>
  <si>
    <t>Doses Vacina Covid (mar21)</t>
  </si>
  <si>
    <t>Recuperados</t>
  </si>
  <si>
    <t>Casos Covid</t>
  </si>
  <si>
    <t>Mortes Covid</t>
  </si>
  <si>
    <t>Mortes         Covid-total</t>
  </si>
  <si>
    <t>Mortes         Covid-% pop</t>
  </si>
  <si>
    <t>População Brasil</t>
  </si>
  <si>
    <t>População</t>
  </si>
  <si>
    <t>Doses Vacinas</t>
  </si>
  <si>
    <t>ESTADO</t>
  </si>
  <si>
    <t>Mortes      2008</t>
  </si>
  <si>
    <t>Mortes      2018</t>
  </si>
  <si>
    <t>Mortes      2019</t>
  </si>
  <si>
    <t>Mortes      2020</t>
  </si>
  <si>
    <t>casos</t>
  </si>
  <si>
    <t>recuperados</t>
  </si>
  <si>
    <t>Mortes            Gripe Espanhola-%pop</t>
  </si>
  <si>
    <t xml:space="preserve">      Casos</t>
  </si>
  <si>
    <t>Casos testados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</si>
</sst>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00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202122"/>
      <name val="Arial"/>
      <family val="2"/>
    </font>
    <font>
      <sz val="8"/>
      <color rgb="FF202122"/>
      <name val="Arial"/>
      <family val="2"/>
    </font>
    <font>
      <sz val="8"/>
      <color theme="9" tint="-0.249977111117893"/>
      <name val="Arial"/>
      <family val="2"/>
    </font>
    <font>
      <sz val="8"/>
      <color rgb="FF009900"/>
      <name val="Arial"/>
      <family val="2"/>
    </font>
    <font>
      <sz val="8"/>
      <color rgb="FF0000FF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00"/>
        <bgColor indexed="64"/>
      </patternFill>
    </fill>
  </fills>
  <borders count="11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/>
      <top style="medium">
        <color rgb="FFA2A9B1"/>
      </top>
      <bottom style="medium">
        <color rgb="FFA2A9B1"/>
      </bottom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/>
      <right/>
      <top style="medium">
        <color rgb="FFA2A9B1"/>
      </top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/>
      <diagonal/>
    </border>
    <border>
      <left style="medium">
        <color rgb="FFA2A9B1"/>
      </left>
      <right style="medium">
        <color rgb="FFA2A9B1"/>
      </right>
      <top/>
      <bottom/>
      <diagonal/>
    </border>
    <border>
      <left style="medium">
        <color rgb="FFA2A9B1"/>
      </left>
      <right style="medium">
        <color rgb="FFA2A9B1"/>
      </right>
      <top/>
      <bottom style="medium">
        <color rgb="FFA2A9B1"/>
      </bottom>
      <diagonal/>
    </border>
    <border>
      <left/>
      <right/>
      <top/>
      <bottom style="medium">
        <color rgb="FFA2A9B1"/>
      </bottom>
      <diagonal/>
    </border>
    <border>
      <left style="medium">
        <color rgb="FFA2A9B1"/>
      </left>
      <right style="medium">
        <color rgb="FFA2A9B1"/>
      </right>
      <top/>
      <bottom style="thin">
        <color rgb="FFA2A9B1"/>
      </bottom>
      <diagonal/>
    </border>
    <border>
      <left style="medium">
        <color rgb="FFA2A9B1"/>
      </left>
      <right style="medium">
        <color rgb="FFA2A9B1"/>
      </right>
      <top style="thin">
        <color rgb="FFA2A9B1"/>
      </top>
      <bottom/>
      <diagonal/>
    </border>
  </borders>
  <cellStyleXfs count="48">
    <xf numFmtId="0" fontId="0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0" fontId="10" fillId="0" borderId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43" fontId="0" fillId="0" borderId="0" xfId="44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2" borderId="0" xfId="0" applyFont="1" applyFill="1"/>
    <xf numFmtId="164" fontId="0" fillId="0" borderId="0" xfId="44" applyNumberFormat="1" applyFont="1"/>
    <xf numFmtId="43" fontId="0" fillId="2" borderId="0" xfId="44" applyFont="1" applyFill="1"/>
    <xf numFmtId="0" fontId="12" fillId="2" borderId="0" xfId="0" applyFont="1" applyFill="1"/>
    <xf numFmtId="165" fontId="1" fillId="5" borderId="1" xfId="44" applyNumberFormat="1" applyFont="1" applyFill="1" applyBorder="1" applyAlignment="1">
      <alignment horizontal="center" vertical="center" wrapText="1"/>
    </xf>
    <xf numFmtId="164" fontId="1" fillId="5" borderId="1" xfId="44" applyNumberFormat="1" applyFont="1" applyFill="1" applyBorder="1" applyAlignment="1">
      <alignment horizontal="center" vertical="center" wrapText="1"/>
    </xf>
    <xf numFmtId="9" fontId="1" fillId="5" borderId="1" xfId="46" applyFont="1" applyFill="1" applyBorder="1" applyAlignment="1">
      <alignment horizontal="center" vertical="center" wrapText="1"/>
    </xf>
    <xf numFmtId="167" fontId="1" fillId="5" borderId="1" xfId="47" applyNumberFormat="1" applyFont="1" applyFill="1" applyBorder="1" applyAlignment="1">
      <alignment horizontal="center" vertical="center" wrapText="1"/>
    </xf>
    <xf numFmtId="166" fontId="1" fillId="5" borderId="1" xfId="46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/>
    <xf numFmtId="165" fontId="1" fillId="5" borderId="1" xfId="44" applyNumberFormat="1" applyFont="1" applyFill="1" applyBorder="1" applyAlignment="1">
      <alignment vertical="center" wrapText="1"/>
    </xf>
    <xf numFmtId="0" fontId="9" fillId="3" borderId="1" xfId="47" applyFont="1" applyFill="1" applyBorder="1" applyAlignment="1">
      <alignment horizontal="center" vertical="center" wrapText="1"/>
    </xf>
    <xf numFmtId="0" fontId="13" fillId="3" borderId="1" xfId="47" applyFont="1" applyFill="1" applyBorder="1" applyAlignment="1">
      <alignment horizontal="center" vertical="center" wrapText="1"/>
    </xf>
    <xf numFmtId="0" fontId="11" fillId="3" borderId="1" xfId="47" applyFont="1" applyFill="1" applyBorder="1" applyAlignment="1">
      <alignment horizontal="center" vertical="center" wrapText="1"/>
    </xf>
    <xf numFmtId="43" fontId="13" fillId="3" borderId="1" xfId="44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47" applyFont="1" applyFill="1" applyBorder="1" applyAlignment="1">
      <alignment horizontal="center" vertical="center" wrapText="1"/>
    </xf>
    <xf numFmtId="0" fontId="11" fillId="6" borderId="5" xfId="47" applyFont="1" applyFill="1" applyBorder="1" applyAlignment="1">
      <alignment horizontal="center" vertical="center" wrapText="1"/>
    </xf>
    <xf numFmtId="0" fontId="11" fillId="6" borderId="5" xfId="47" applyFont="1" applyFill="1" applyBorder="1" applyAlignment="1">
      <alignment vertical="center" wrapText="1"/>
    </xf>
    <xf numFmtId="0" fontId="18" fillId="6" borderId="5" xfId="0" applyFont="1" applyFill="1" applyBorder="1" applyAlignment="1">
      <alignment horizontal="center" vertical="center" wrapText="1"/>
    </xf>
    <xf numFmtId="165" fontId="19" fillId="6" borderId="5" xfId="44" applyNumberFormat="1" applyFont="1" applyFill="1" applyBorder="1" applyAlignment="1">
      <alignment vertical="center" wrapText="1"/>
    </xf>
    <xf numFmtId="164" fontId="19" fillId="6" borderId="5" xfId="44" applyNumberFormat="1" applyFont="1" applyFill="1" applyBorder="1" applyAlignment="1">
      <alignment vertical="center" wrapText="1"/>
    </xf>
    <xf numFmtId="164" fontId="19" fillId="6" borderId="5" xfId="44" applyNumberFormat="1" applyFont="1" applyFill="1" applyBorder="1" applyAlignment="1">
      <alignment horizontal="center" vertical="center" wrapText="1"/>
    </xf>
    <xf numFmtId="166" fontId="19" fillId="6" borderId="5" xfId="46" applyNumberFormat="1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166" fontId="19" fillId="6" borderId="5" xfId="0" applyNumberFormat="1" applyFont="1" applyFill="1" applyBorder="1" applyAlignment="1">
      <alignment horizontal="center" vertical="center" wrapText="1"/>
    </xf>
    <xf numFmtId="165" fontId="19" fillId="6" borderId="5" xfId="44" applyNumberFormat="1" applyFont="1" applyFill="1" applyBorder="1" applyAlignment="1">
      <alignment horizontal="center" vertical="center" wrapText="1"/>
    </xf>
    <xf numFmtId="0" fontId="11" fillId="6" borderId="6" xfId="47" applyFont="1" applyFill="1" applyBorder="1" applyAlignment="1">
      <alignment horizontal="center" vertical="center" wrapText="1"/>
    </xf>
    <xf numFmtId="0" fontId="11" fillId="6" borderId="6" xfId="47" applyFont="1" applyFill="1" applyBorder="1" applyAlignment="1">
      <alignment vertical="center" wrapText="1"/>
    </xf>
    <xf numFmtId="0" fontId="18" fillId="6" borderId="6" xfId="0" applyFont="1" applyFill="1" applyBorder="1" applyAlignment="1">
      <alignment horizontal="center" vertical="center" wrapText="1"/>
    </xf>
    <xf numFmtId="165" fontId="19" fillId="6" borderId="6" xfId="44" applyNumberFormat="1" applyFont="1" applyFill="1" applyBorder="1" applyAlignment="1">
      <alignment vertical="center" wrapText="1"/>
    </xf>
    <xf numFmtId="164" fontId="19" fillId="6" borderId="6" xfId="44" applyNumberFormat="1" applyFont="1" applyFill="1" applyBorder="1" applyAlignment="1">
      <alignment vertical="center" wrapText="1"/>
    </xf>
    <xf numFmtId="164" fontId="19" fillId="6" borderId="6" xfId="44" applyNumberFormat="1" applyFont="1" applyFill="1" applyBorder="1" applyAlignment="1">
      <alignment horizontal="center" vertical="center" wrapText="1"/>
    </xf>
    <xf numFmtId="166" fontId="19" fillId="6" borderId="6" xfId="46" applyNumberFormat="1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166" fontId="19" fillId="6" borderId="6" xfId="0" applyNumberFormat="1" applyFont="1" applyFill="1" applyBorder="1" applyAlignment="1">
      <alignment horizontal="center" vertical="center" wrapText="1"/>
    </xf>
    <xf numFmtId="165" fontId="19" fillId="6" borderId="6" xfId="44" applyNumberFormat="1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165" fontId="19" fillId="6" borderId="7" xfId="44" applyNumberFormat="1" applyFont="1" applyFill="1" applyBorder="1" applyAlignment="1">
      <alignment vertical="center" wrapText="1"/>
    </xf>
    <xf numFmtId="164" fontId="19" fillId="6" borderId="7" xfId="44" applyNumberFormat="1" applyFont="1" applyFill="1" applyBorder="1" applyAlignment="1">
      <alignment horizontal="center" vertical="center" wrapText="1"/>
    </xf>
    <xf numFmtId="166" fontId="19" fillId="6" borderId="7" xfId="46" applyNumberFormat="1" applyFont="1" applyFill="1" applyBorder="1" applyAlignment="1">
      <alignment horizontal="center" vertical="center" wrapText="1"/>
    </xf>
    <xf numFmtId="166" fontId="19" fillId="6" borderId="7" xfId="0" applyNumberFormat="1" applyFont="1" applyFill="1" applyBorder="1" applyAlignment="1">
      <alignment horizontal="center" vertical="center" wrapText="1"/>
    </xf>
    <xf numFmtId="165" fontId="19" fillId="6" borderId="7" xfId="44" applyNumberFormat="1" applyFont="1" applyFill="1" applyBorder="1" applyAlignment="1">
      <alignment horizontal="center" vertical="center" wrapText="1"/>
    </xf>
    <xf numFmtId="164" fontId="19" fillId="6" borderId="7" xfId="44" applyNumberFormat="1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1" fillId="6" borderId="9" xfId="47" applyFont="1" applyFill="1" applyBorder="1" applyAlignment="1">
      <alignment horizontal="center" vertical="center" wrapText="1"/>
    </xf>
    <xf numFmtId="0" fontId="11" fillId="6" borderId="9" xfId="47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164" fontId="19" fillId="6" borderId="9" xfId="44" applyNumberFormat="1" applyFont="1" applyFill="1" applyBorder="1" applyAlignment="1">
      <alignment vertical="center" wrapText="1"/>
    </xf>
    <xf numFmtId="164" fontId="19" fillId="6" borderId="9" xfId="44" applyNumberFormat="1" applyFont="1" applyFill="1" applyBorder="1" applyAlignment="1">
      <alignment horizontal="center" vertical="center" wrapText="1"/>
    </xf>
    <xf numFmtId="165" fontId="19" fillId="6" borderId="9" xfId="44" applyNumberFormat="1" applyFont="1" applyFill="1" applyBorder="1" applyAlignment="1">
      <alignment vertical="center" wrapText="1"/>
    </xf>
    <xf numFmtId="166" fontId="19" fillId="6" borderId="9" xfId="46" applyNumberFormat="1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166" fontId="19" fillId="6" borderId="9" xfId="0" applyNumberFormat="1" applyFont="1" applyFill="1" applyBorder="1" applyAlignment="1">
      <alignment horizontal="center" vertical="center" wrapText="1"/>
    </xf>
    <xf numFmtId="165" fontId="19" fillId="6" borderId="9" xfId="44" applyNumberFormat="1" applyFont="1" applyFill="1" applyBorder="1" applyAlignment="1">
      <alignment horizontal="center" vertical="center" wrapText="1"/>
    </xf>
    <xf numFmtId="0" fontId="11" fillId="6" borderId="10" xfId="47" applyFont="1" applyFill="1" applyBorder="1" applyAlignment="1">
      <alignment horizontal="center" vertical="center" wrapText="1"/>
    </xf>
    <xf numFmtId="0" fontId="11" fillId="6" borderId="10" xfId="47" applyFont="1" applyFill="1" applyBorder="1" applyAlignment="1">
      <alignment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164" fontId="19" fillId="6" borderId="10" xfId="44" applyNumberFormat="1" applyFont="1" applyFill="1" applyBorder="1" applyAlignment="1">
      <alignment vertical="center" wrapText="1"/>
    </xf>
    <xf numFmtId="165" fontId="19" fillId="6" borderId="10" xfId="44" applyNumberFormat="1" applyFont="1" applyFill="1" applyBorder="1" applyAlignment="1">
      <alignment vertical="center" wrapText="1"/>
    </xf>
    <xf numFmtId="164" fontId="19" fillId="6" borderId="10" xfId="44" applyNumberFormat="1" applyFont="1" applyFill="1" applyBorder="1" applyAlignment="1">
      <alignment horizontal="center" vertical="center" wrapText="1"/>
    </xf>
    <xf numFmtId="166" fontId="19" fillId="6" borderId="10" xfId="46" applyNumberFormat="1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166" fontId="19" fillId="6" borderId="10" xfId="0" applyNumberFormat="1" applyFont="1" applyFill="1" applyBorder="1" applyAlignment="1">
      <alignment horizontal="center" vertical="center" wrapText="1"/>
    </xf>
    <xf numFmtId="165" fontId="19" fillId="6" borderId="10" xfId="44" applyNumberFormat="1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19" fillId="9" borderId="9" xfId="0" applyFont="1" applyFill="1" applyBorder="1" applyAlignment="1">
      <alignment horizontal="center" vertical="center" wrapText="1"/>
    </xf>
    <xf numFmtId="164" fontId="14" fillId="2" borderId="0" xfId="0" applyNumberFormat="1" applyFont="1" applyFill="1"/>
    <xf numFmtId="9" fontId="14" fillId="2" borderId="0" xfId="46" applyFont="1" applyFill="1"/>
    <xf numFmtId="10" fontId="0" fillId="2" borderId="0" xfId="46" applyNumberFormat="1" applyFont="1" applyFill="1"/>
    <xf numFmtId="164" fontId="0" fillId="2" borderId="0" xfId="44" applyNumberFormat="1" applyFont="1" applyFill="1"/>
    <xf numFmtId="10" fontId="14" fillId="2" borderId="0" xfId="46" applyNumberFormat="1" applyFont="1" applyFill="1"/>
    <xf numFmtId="10" fontId="0" fillId="0" borderId="0" xfId="0" applyNumberFormat="1"/>
    <xf numFmtId="164" fontId="15" fillId="0" borderId="0" xfId="44" applyNumberFormat="1" applyFont="1"/>
    <xf numFmtId="166" fontId="0" fillId="0" borderId="0" xfId="46" applyNumberFormat="1" applyFont="1"/>
    <xf numFmtId="10" fontId="0" fillId="0" borderId="0" xfId="46" applyNumberFormat="1" applyFont="1"/>
    <xf numFmtId="0" fontId="24" fillId="2" borderId="8" xfId="0" applyFont="1" applyFill="1" applyBorder="1" applyAlignment="1">
      <alignment horizontal="center"/>
    </xf>
    <xf numFmtId="0" fontId="1" fillId="5" borderId="2" xfId="47" applyFont="1" applyFill="1" applyBorder="1" applyAlignment="1">
      <alignment horizontal="center" vertical="center" wrapText="1"/>
    </xf>
    <xf numFmtId="0" fontId="1" fillId="5" borderId="4" xfId="47" applyFont="1" applyFill="1" applyBorder="1" applyAlignment="1">
      <alignment horizontal="center" vertical="center" wrapText="1"/>
    </xf>
    <xf numFmtId="0" fontId="1" fillId="5" borderId="3" xfId="47" applyFont="1" applyFill="1" applyBorder="1" applyAlignment="1">
      <alignment horizontal="center" vertical="center" wrapText="1"/>
    </xf>
  </cellXfs>
  <cellStyles count="48">
    <cellStyle name="Hiperlink" xfId="17" builtinId="8" hidden="1"/>
    <cellStyle name="Hiperlink" xfId="19" builtinId="8" hidden="1"/>
    <cellStyle name="Hiperlink" xfId="21" builtinId="8" hidden="1"/>
    <cellStyle name="Hiperlink" xfId="9" builtinId="8" hidden="1"/>
    <cellStyle name="Hiperlink" xfId="11" builtinId="8" hidden="1"/>
    <cellStyle name="Hiperlink" xfId="5" builtinId="8" hidden="1"/>
    <cellStyle name="Hiperlink" xfId="7" builtinId="8" hidden="1"/>
    <cellStyle name="Hiperlink" xfId="23" builtinId="8" hidden="1"/>
    <cellStyle name="Hiperlink" xfId="35" builtinId="8" hidden="1"/>
    <cellStyle name="Hiperlink" xfId="39" builtinId="8" hidden="1"/>
    <cellStyle name="Hiperlink" xfId="37" builtinId="8" hidden="1"/>
    <cellStyle name="Hiperlink" xfId="29" builtinId="8" hidden="1"/>
    <cellStyle name="Hiperlink" xfId="15" builtinId="8" hidden="1"/>
    <cellStyle name="Hiperlink" xfId="13" builtinId="8" hidden="1"/>
    <cellStyle name="Hiperlink" xfId="31" builtinId="8" hidden="1"/>
    <cellStyle name="Hiperlink" xfId="33" builtinId="8" hidden="1"/>
    <cellStyle name="Hiperlink" xfId="27" builtinId="8" hidden="1"/>
    <cellStyle name="Hiperlink" xfId="25" builtinId="8" hidden="1"/>
    <cellStyle name="Hiperlink" xfId="47" builtinId="8"/>
    <cellStyle name="Hiperlink Visitado" xfId="10" builtinId="9" hidden="1"/>
    <cellStyle name="Hiperlink Visitado" xfId="6" builtinId="9" hidden="1"/>
    <cellStyle name="Hiperlink Visitado" xfId="30" builtinId="9" hidden="1"/>
    <cellStyle name="Hiperlink Visitado" xfId="32" builtinId="9" hidden="1"/>
    <cellStyle name="Hiperlink Visitado" xfId="36" builtinId="9" hidden="1"/>
    <cellStyle name="Hiperlink Visitado" xfId="34" builtinId="9" hidden="1"/>
    <cellStyle name="Hiperlink Visitado" xfId="18" builtinId="9" hidden="1"/>
    <cellStyle name="Hiperlink Visitado" xfId="12" builtinId="9" hidden="1"/>
    <cellStyle name="Hiperlink Visitado" xfId="14" builtinId="9" hidden="1"/>
    <cellStyle name="Hiperlink Visitado" xfId="8" builtinId="9" hidden="1"/>
    <cellStyle name="Hiperlink Visitado" xfId="16" builtinId="9" hidden="1"/>
    <cellStyle name="Hiperlink Visitado" xfId="28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40" builtinId="9" hidden="1"/>
    <cellStyle name="Hiperlink Visitado" xfId="20" builtinId="9" hidden="1"/>
    <cellStyle name="Hiperlink Visitado" xfId="38" builtinId="9" hidden="1"/>
    <cellStyle name="Normal" xfId="0" builtinId="0"/>
    <cellStyle name="Normal 2" xfId="1" xr:uid="{00000000-0005-0000-0000-000025000000}"/>
    <cellStyle name="Normal 2 2" xfId="3" xr:uid="{00000000-0005-0000-0000-000026000000}"/>
    <cellStyle name="Normal 3" xfId="2" xr:uid="{00000000-0005-0000-0000-000027000000}"/>
    <cellStyle name="Normal 4" xfId="4" xr:uid="{00000000-0005-0000-0000-000028000000}"/>
    <cellStyle name="Normal 4 2" xfId="43" xr:uid="{00000000-0005-0000-0000-000029000000}"/>
    <cellStyle name="Normal 5" xfId="45" xr:uid="{00000000-0005-0000-0000-00002A000000}"/>
    <cellStyle name="Porcentagem" xfId="46" builtinId="5"/>
    <cellStyle name="Porcentagem 2" xfId="41" xr:uid="{00000000-0005-0000-0000-00002C000000}"/>
    <cellStyle name="Vírgula" xfId="44" builtinId="3"/>
    <cellStyle name="Vírgula 2" xfId="42" xr:uid="{00000000-0005-0000-0000-00002E000000}"/>
  </cellStyles>
  <dxfs count="0"/>
  <tableStyles count="0" defaultTableStyle="TableStyleMedium2" defaultPivotStyle="PivotStyleLight16"/>
  <colors>
    <mruColors>
      <color rgb="FFFF66FF"/>
      <color rgb="FFFFFFCC"/>
      <color rgb="FFFFFF99"/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400" b="1"/>
              <a:t>Distribuição</a:t>
            </a:r>
            <a:r>
              <a:rPr lang="pt-BR" sz="2400" b="1" baseline="0"/>
              <a:t> de Vacinas nos Estados Brasileiros</a:t>
            </a:r>
          </a:p>
          <a:p>
            <a:pPr>
              <a:defRPr/>
            </a:pPr>
            <a:r>
              <a:rPr lang="pt-BR" sz="1200" i="1" baseline="0"/>
              <a:t>População 213 milhões de habitantes</a:t>
            </a:r>
          </a:p>
          <a:p>
            <a:pPr>
              <a:defRPr/>
            </a:pPr>
            <a:r>
              <a:rPr lang="pt-BR" sz="1200" i="1" baseline="0"/>
              <a:t>Caso testados no Brasil: 12.6 milhões de contaminados</a:t>
            </a:r>
          </a:p>
          <a:p>
            <a:pPr>
              <a:defRPr/>
            </a:pPr>
            <a:r>
              <a:rPr lang="pt-BR" sz="1200" i="1" baseline="0"/>
              <a:t>Doses de Vacinas distribuídas: 15.5 milhões de doses (7% da população em média)</a:t>
            </a:r>
          </a:p>
          <a:p>
            <a:pPr>
              <a:defRPr/>
            </a:pPr>
            <a:r>
              <a:rPr lang="pt-BR" sz="800" baseline="0"/>
              <a:t>fonte: NECMA/USP mar/2021</a:t>
            </a:r>
            <a:endParaRPr lang="pt-BR" sz="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'Dados Estados'!$X$3</c:f>
              <c:strCache>
                <c:ptCount val="1"/>
                <c:pt idx="0">
                  <c:v>Casos testados Covid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'Dados Estados'!$V$4:$V$30</c:f>
              <c:strCache>
                <c:ptCount val="27"/>
                <c:pt idx="0">
                  <c:v>AP</c:v>
                </c:pt>
                <c:pt idx="1">
                  <c:v>AC</c:v>
                </c:pt>
                <c:pt idx="2">
                  <c:v>RR</c:v>
                </c:pt>
                <c:pt idx="3">
                  <c:v>TO</c:v>
                </c:pt>
                <c:pt idx="4">
                  <c:v>RO</c:v>
                </c:pt>
                <c:pt idx="5">
                  <c:v>SE</c:v>
                </c:pt>
                <c:pt idx="6">
                  <c:v>PI</c:v>
                </c:pt>
                <c:pt idx="7">
                  <c:v>AL</c:v>
                </c:pt>
                <c:pt idx="8">
                  <c:v>MT</c:v>
                </c:pt>
                <c:pt idx="9">
                  <c:v>RN</c:v>
                </c:pt>
                <c:pt idx="10">
                  <c:v>DF</c:v>
                </c:pt>
                <c:pt idx="11">
                  <c:v>MS</c:v>
                </c:pt>
                <c:pt idx="12">
                  <c:v>ES</c:v>
                </c:pt>
                <c:pt idx="13">
                  <c:v>PB</c:v>
                </c:pt>
                <c:pt idx="14">
                  <c:v>MA</c:v>
                </c:pt>
                <c:pt idx="15">
                  <c:v>SC</c:v>
                </c:pt>
                <c:pt idx="16">
                  <c:v>PA</c:v>
                </c:pt>
                <c:pt idx="17">
                  <c:v>GO</c:v>
                </c:pt>
                <c:pt idx="18">
                  <c:v>CE</c:v>
                </c:pt>
                <c:pt idx="19">
                  <c:v>PE</c:v>
                </c:pt>
                <c:pt idx="20">
                  <c:v>AM</c:v>
                </c:pt>
                <c:pt idx="21">
                  <c:v>PR</c:v>
                </c:pt>
                <c:pt idx="22">
                  <c:v>RS</c:v>
                </c:pt>
                <c:pt idx="23">
                  <c:v>BA</c:v>
                </c:pt>
                <c:pt idx="24">
                  <c:v>RJ</c:v>
                </c:pt>
                <c:pt idx="25">
                  <c:v>MG</c:v>
                </c:pt>
                <c:pt idx="26">
                  <c:v>SP</c:v>
                </c:pt>
              </c:strCache>
            </c:strRef>
          </c:cat>
          <c:val>
            <c:numRef>
              <c:f>'Dados Estados'!$X$4:$X$30</c:f>
              <c:numCache>
                <c:formatCode>_-* #,##0_-;\-* #,##0_-;_-* "-"??_-;_-@_-</c:formatCode>
                <c:ptCount val="27"/>
                <c:pt idx="0">
                  <c:v>95.649000000000001</c:v>
                </c:pt>
                <c:pt idx="1">
                  <c:v>60.069000000000003</c:v>
                </c:pt>
                <c:pt idx="2">
                  <c:v>89.116</c:v>
                </c:pt>
                <c:pt idx="3">
                  <c:v>139</c:v>
                </c:pt>
                <c:pt idx="4">
                  <c:v>184</c:v>
                </c:pt>
                <c:pt idx="5">
                  <c:v>172</c:v>
                </c:pt>
                <c:pt idx="6">
                  <c:v>202</c:v>
                </c:pt>
                <c:pt idx="7">
                  <c:v>152</c:v>
                </c:pt>
                <c:pt idx="8">
                  <c:v>300</c:v>
                </c:pt>
                <c:pt idx="9">
                  <c:v>192</c:v>
                </c:pt>
                <c:pt idx="10">
                  <c:v>340</c:v>
                </c:pt>
                <c:pt idx="11">
                  <c:v>211</c:v>
                </c:pt>
                <c:pt idx="12">
                  <c:v>374</c:v>
                </c:pt>
                <c:pt idx="13">
                  <c:v>256</c:v>
                </c:pt>
                <c:pt idx="14">
                  <c:v>240</c:v>
                </c:pt>
                <c:pt idx="15">
                  <c:v>795</c:v>
                </c:pt>
                <c:pt idx="16">
                  <c:v>412</c:v>
                </c:pt>
                <c:pt idx="17">
                  <c:v>475</c:v>
                </c:pt>
                <c:pt idx="18">
                  <c:v>524</c:v>
                </c:pt>
                <c:pt idx="19">
                  <c:v>344</c:v>
                </c:pt>
                <c:pt idx="20">
                  <c:v>346</c:v>
                </c:pt>
                <c:pt idx="21">
                  <c:v>837</c:v>
                </c:pt>
                <c:pt idx="22">
                  <c:v>831</c:v>
                </c:pt>
                <c:pt idx="23">
                  <c:v>794</c:v>
                </c:pt>
                <c:pt idx="24">
                  <c:v>640</c:v>
                </c:pt>
                <c:pt idx="25">
                  <c:v>1100</c:v>
                </c:pt>
                <c:pt idx="26">
                  <c:v>2420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8-4A0D-8510-6988D920C451}"/>
            </c:ext>
          </c:extLst>
        </c:ser>
        <c:ser>
          <c:idx val="1"/>
          <c:order val="1"/>
          <c:tx>
            <c:strRef>
              <c:f>'Dados Estados'!$Y$3</c:f>
              <c:strCache>
                <c:ptCount val="1"/>
                <c:pt idx="0">
                  <c:v>Mortes Covid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Estados'!$V$4:$V$30</c:f>
              <c:strCache>
                <c:ptCount val="27"/>
                <c:pt idx="0">
                  <c:v>AP</c:v>
                </c:pt>
                <c:pt idx="1">
                  <c:v>AC</c:v>
                </c:pt>
                <c:pt idx="2">
                  <c:v>RR</c:v>
                </c:pt>
                <c:pt idx="3">
                  <c:v>TO</c:v>
                </c:pt>
                <c:pt idx="4">
                  <c:v>RO</c:v>
                </c:pt>
                <c:pt idx="5">
                  <c:v>SE</c:v>
                </c:pt>
                <c:pt idx="6">
                  <c:v>PI</c:v>
                </c:pt>
                <c:pt idx="7">
                  <c:v>AL</c:v>
                </c:pt>
                <c:pt idx="8">
                  <c:v>MT</c:v>
                </c:pt>
                <c:pt idx="9">
                  <c:v>RN</c:v>
                </c:pt>
                <c:pt idx="10">
                  <c:v>DF</c:v>
                </c:pt>
                <c:pt idx="11">
                  <c:v>MS</c:v>
                </c:pt>
                <c:pt idx="12">
                  <c:v>ES</c:v>
                </c:pt>
                <c:pt idx="13">
                  <c:v>PB</c:v>
                </c:pt>
                <c:pt idx="14">
                  <c:v>MA</c:v>
                </c:pt>
                <c:pt idx="15">
                  <c:v>SC</c:v>
                </c:pt>
                <c:pt idx="16">
                  <c:v>PA</c:v>
                </c:pt>
                <c:pt idx="17">
                  <c:v>GO</c:v>
                </c:pt>
                <c:pt idx="18">
                  <c:v>CE</c:v>
                </c:pt>
                <c:pt idx="19">
                  <c:v>PE</c:v>
                </c:pt>
                <c:pt idx="20">
                  <c:v>AM</c:v>
                </c:pt>
                <c:pt idx="21">
                  <c:v>PR</c:v>
                </c:pt>
                <c:pt idx="22">
                  <c:v>RS</c:v>
                </c:pt>
                <c:pt idx="23">
                  <c:v>BA</c:v>
                </c:pt>
                <c:pt idx="24">
                  <c:v>RJ</c:v>
                </c:pt>
                <c:pt idx="25">
                  <c:v>MG</c:v>
                </c:pt>
                <c:pt idx="26">
                  <c:v>SP</c:v>
                </c:pt>
              </c:strCache>
            </c:strRef>
          </c:cat>
          <c:val>
            <c:numRef>
              <c:f>'Dados Estados'!$Y$4:$Y$30</c:f>
              <c:numCache>
                <c:formatCode>_-* #,##0.0_-;\-* #,##0.0_-;_-* "-"??_-;_-@_-</c:formatCode>
                <c:ptCount val="27"/>
                <c:pt idx="0">
                  <c:v>1.268</c:v>
                </c:pt>
                <c:pt idx="1">
                  <c:v>1.0469999999999999</c:v>
                </c:pt>
                <c:pt idx="2">
                  <c:v>1.32</c:v>
                </c:pt>
                <c:pt idx="3">
                  <c:v>1.972</c:v>
                </c:pt>
                <c:pt idx="4">
                  <c:v>3.99</c:v>
                </c:pt>
                <c:pt idx="5">
                  <c:v>3.4319999999999999</c:v>
                </c:pt>
                <c:pt idx="6">
                  <c:v>3.996</c:v>
                </c:pt>
                <c:pt idx="7">
                  <c:v>3.4889999999999999</c:v>
                </c:pt>
                <c:pt idx="8">
                  <c:v>7.2409999999999997</c:v>
                </c:pt>
                <c:pt idx="9">
                  <c:v>4.4130000000000003</c:v>
                </c:pt>
                <c:pt idx="10">
                  <c:v>5.7569999999999997</c:v>
                </c:pt>
                <c:pt idx="11">
                  <c:v>4.1230000000000002</c:v>
                </c:pt>
                <c:pt idx="12">
                  <c:v>7.2779999999999996</c:v>
                </c:pt>
                <c:pt idx="13">
                  <c:v>5.5519999999999996</c:v>
                </c:pt>
                <c:pt idx="14">
                  <c:v>5.9489999999999998</c:v>
                </c:pt>
                <c:pt idx="15">
                  <c:v>10.481999999999999</c:v>
                </c:pt>
                <c:pt idx="16">
                  <c:v>10.252000000000001</c:v>
                </c:pt>
                <c:pt idx="17">
                  <c:v>11.16</c:v>
                </c:pt>
                <c:pt idx="18">
                  <c:v>13.58</c:v>
                </c:pt>
                <c:pt idx="19">
                  <c:v>12.006</c:v>
                </c:pt>
                <c:pt idx="20">
                  <c:v>11.952</c:v>
                </c:pt>
                <c:pt idx="21">
                  <c:v>16.190000000000001</c:v>
                </c:pt>
                <c:pt idx="22">
                  <c:v>18.826000000000001</c:v>
                </c:pt>
                <c:pt idx="23">
                  <c:v>14.96</c:v>
                </c:pt>
                <c:pt idx="24">
                  <c:v>36.109000000000002</c:v>
                </c:pt>
                <c:pt idx="25">
                  <c:v>23.687000000000001</c:v>
                </c:pt>
                <c:pt idx="26">
                  <c:v>71.991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8-4A0D-8510-6988D920C451}"/>
            </c:ext>
          </c:extLst>
        </c:ser>
        <c:ser>
          <c:idx val="2"/>
          <c:order val="2"/>
          <c:tx>
            <c:strRef>
              <c:f>'Dados Estados'!$Z$3</c:f>
              <c:strCache>
                <c:ptCount val="1"/>
                <c:pt idx="0">
                  <c:v>Doses Vacinas</c:v>
                </c:pt>
              </c:strCache>
            </c:strRef>
          </c:tx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2.066260385463926E-2"/>
                  <c:y val="3.5231470119846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98-4A0D-8510-6988D920C451}"/>
                </c:ext>
              </c:extLst>
            </c:dLbl>
            <c:dLbl>
              <c:idx val="5"/>
              <c:layout>
                <c:manualLayout>
                  <c:x val="-1.7971719226317698E-2"/>
                  <c:y val="3.2169855486967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98-4A0D-8510-6988D920C451}"/>
                </c:ext>
              </c:extLst>
            </c:dLbl>
            <c:dLbl>
              <c:idx val="6"/>
              <c:layout>
                <c:manualLayout>
                  <c:x val="-1.797171922631775E-2"/>
                  <c:y val="4.1354699385603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98-4A0D-8510-6988D920C451}"/>
                </c:ext>
              </c:extLst>
            </c:dLbl>
            <c:dLbl>
              <c:idx val="8"/>
              <c:layout>
                <c:manualLayout>
                  <c:x val="-2.2008046168800088E-2"/>
                  <c:y val="2.2985011588331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98-4A0D-8510-6988D920C451}"/>
                </c:ext>
              </c:extLst>
            </c:dLbl>
            <c:dLbl>
              <c:idx val="10"/>
              <c:layout>
                <c:manualLayout>
                  <c:x val="-2.2008046168800088E-2"/>
                  <c:y val="2.6046626221210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98-4A0D-8510-6988D920C451}"/>
                </c:ext>
              </c:extLst>
            </c:dLbl>
            <c:dLbl>
              <c:idx val="12"/>
              <c:layout>
                <c:manualLayout>
                  <c:x val="-2.066260385463926E-2"/>
                  <c:y val="4.441631401848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E98-4A0D-8510-6988D920C451}"/>
                </c:ext>
              </c:extLst>
            </c:dLbl>
            <c:dLbl>
              <c:idx val="15"/>
              <c:layout>
                <c:manualLayout>
                  <c:x val="-2.200804616880004E-2"/>
                  <c:y val="2.6046626221210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98-4A0D-8510-6988D920C4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Estados'!$V$4:$V$30</c:f>
              <c:strCache>
                <c:ptCount val="27"/>
                <c:pt idx="0">
                  <c:v>AP</c:v>
                </c:pt>
                <c:pt idx="1">
                  <c:v>AC</c:v>
                </c:pt>
                <c:pt idx="2">
                  <c:v>RR</c:v>
                </c:pt>
                <c:pt idx="3">
                  <c:v>TO</c:v>
                </c:pt>
                <c:pt idx="4">
                  <c:v>RO</c:v>
                </c:pt>
                <c:pt idx="5">
                  <c:v>SE</c:v>
                </c:pt>
                <c:pt idx="6">
                  <c:v>PI</c:v>
                </c:pt>
                <c:pt idx="7">
                  <c:v>AL</c:v>
                </c:pt>
                <c:pt idx="8">
                  <c:v>MT</c:v>
                </c:pt>
                <c:pt idx="9">
                  <c:v>RN</c:v>
                </c:pt>
                <c:pt idx="10">
                  <c:v>DF</c:v>
                </c:pt>
                <c:pt idx="11">
                  <c:v>MS</c:v>
                </c:pt>
                <c:pt idx="12">
                  <c:v>ES</c:v>
                </c:pt>
                <c:pt idx="13">
                  <c:v>PB</c:v>
                </c:pt>
                <c:pt idx="14">
                  <c:v>MA</c:v>
                </c:pt>
                <c:pt idx="15">
                  <c:v>SC</c:v>
                </c:pt>
                <c:pt idx="16">
                  <c:v>PA</c:v>
                </c:pt>
                <c:pt idx="17">
                  <c:v>GO</c:v>
                </c:pt>
                <c:pt idx="18">
                  <c:v>CE</c:v>
                </c:pt>
                <c:pt idx="19">
                  <c:v>PE</c:v>
                </c:pt>
                <c:pt idx="20">
                  <c:v>AM</c:v>
                </c:pt>
                <c:pt idx="21">
                  <c:v>PR</c:v>
                </c:pt>
                <c:pt idx="22">
                  <c:v>RS</c:v>
                </c:pt>
                <c:pt idx="23">
                  <c:v>BA</c:v>
                </c:pt>
                <c:pt idx="24">
                  <c:v>RJ</c:v>
                </c:pt>
                <c:pt idx="25">
                  <c:v>MG</c:v>
                </c:pt>
                <c:pt idx="26">
                  <c:v>SP</c:v>
                </c:pt>
              </c:strCache>
            </c:strRef>
          </c:cat>
          <c:val>
            <c:numRef>
              <c:f>'Dados Estados'!$Z$4:$Z$30</c:f>
              <c:numCache>
                <c:formatCode>_-* #,##0_-;\-* #,##0_-;_-* "-"??_-;_-@_-</c:formatCode>
                <c:ptCount val="27"/>
                <c:pt idx="0">
                  <c:v>57.6</c:v>
                </c:pt>
                <c:pt idx="1">
                  <c:v>79.36</c:v>
                </c:pt>
                <c:pt idx="2">
                  <c:v>102.02</c:v>
                </c:pt>
                <c:pt idx="3">
                  <c:v>112.4</c:v>
                </c:pt>
                <c:pt idx="4">
                  <c:v>112.408</c:v>
                </c:pt>
                <c:pt idx="5">
                  <c:v>125.98</c:v>
                </c:pt>
                <c:pt idx="6">
                  <c:v>158.88</c:v>
                </c:pt>
                <c:pt idx="7">
                  <c:v>200.06</c:v>
                </c:pt>
                <c:pt idx="8">
                  <c:v>224.56</c:v>
                </c:pt>
                <c:pt idx="9">
                  <c:v>230.24</c:v>
                </c:pt>
                <c:pt idx="10">
                  <c:v>240.56</c:v>
                </c:pt>
                <c:pt idx="11">
                  <c:v>258.66000000000003</c:v>
                </c:pt>
                <c:pt idx="12">
                  <c:v>268.42</c:v>
                </c:pt>
                <c:pt idx="13">
                  <c:v>286.42</c:v>
                </c:pt>
                <c:pt idx="14">
                  <c:v>385.64</c:v>
                </c:pt>
                <c:pt idx="15">
                  <c:v>405.84</c:v>
                </c:pt>
                <c:pt idx="16">
                  <c:v>414.04</c:v>
                </c:pt>
                <c:pt idx="17">
                  <c:v>438.48</c:v>
                </c:pt>
                <c:pt idx="18">
                  <c:v>579.6</c:v>
                </c:pt>
                <c:pt idx="19">
                  <c:v>641.55999999999995</c:v>
                </c:pt>
                <c:pt idx="20">
                  <c:v>672.62</c:v>
                </c:pt>
                <c:pt idx="21">
                  <c:v>706.2</c:v>
                </c:pt>
                <c:pt idx="22">
                  <c:v>923.6</c:v>
                </c:pt>
                <c:pt idx="23">
                  <c:v>945.6</c:v>
                </c:pt>
                <c:pt idx="24">
                  <c:v>1355.33</c:v>
                </c:pt>
                <c:pt idx="25">
                  <c:v>1528.58</c:v>
                </c:pt>
                <c:pt idx="26">
                  <c:v>3969.2280000000001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98-4A0D-8510-6988D920C45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3413871"/>
        <c:axId val="1513410543"/>
      </c:lineChart>
      <c:catAx>
        <c:axId val="151341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513410543"/>
        <c:crosses val="autoZero"/>
        <c:auto val="1"/>
        <c:lblAlgn val="ctr"/>
        <c:lblOffset val="100"/>
        <c:noMultiLvlLbl val="0"/>
      </c:catAx>
      <c:valAx>
        <c:axId val="1513410543"/>
        <c:scaling>
          <c:logBase val="10"/>
          <c:orientation val="minMax"/>
          <c:min val="1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crossAx val="1513413871"/>
        <c:crosses val="autoZero"/>
        <c:crossBetween val="between"/>
      </c:valAx>
      <c:spPr>
        <a:solidFill>
          <a:srgbClr val="FFFFCC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2000" b="1"/>
              <a:t>Nº</a:t>
            </a:r>
            <a:r>
              <a:rPr lang="pt-BR" sz="2000" b="1" baseline="0"/>
              <a:t> de mortos no Brasil nos últimos anos</a:t>
            </a:r>
          </a:p>
          <a:p>
            <a:pPr>
              <a:defRPr/>
            </a:pPr>
            <a:r>
              <a:rPr lang="pt-BR" sz="1200" b="0" i="1"/>
              <a:t>posição</a:t>
            </a:r>
            <a:r>
              <a:rPr lang="pt-BR" sz="1200" b="0" i="1" baseline="0"/>
              <a:t> em 31/03/2021</a:t>
            </a:r>
            <a:endParaRPr lang="pt-BR" sz="12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Estados'!$M$45:$M$54</c:f>
              <c:strCache>
                <c:ptCount val="10"/>
                <c:pt idx="0">
                  <c:v>Mortes      2008</c:v>
                </c:pt>
                <c:pt idx="1">
                  <c:v>Mortes      2018</c:v>
                </c:pt>
                <c:pt idx="2">
                  <c:v>Mortes      2019</c:v>
                </c:pt>
                <c:pt idx="3">
                  <c:v>Mortes      2020</c:v>
                </c:pt>
                <c:pt idx="4">
                  <c:v>Mortes         Covid-total</c:v>
                </c:pt>
                <c:pt idx="5">
                  <c:v>Mortes         Covid-% pop</c:v>
                </c:pt>
                <c:pt idx="6">
                  <c:v>      Casos</c:v>
                </c:pt>
                <c:pt idx="7">
                  <c:v>Recuperados</c:v>
                </c:pt>
                <c:pt idx="8">
                  <c:v>População Brasil</c:v>
                </c:pt>
                <c:pt idx="9">
                  <c:v>Mortes            Gripe Espanhola-%pop</c:v>
                </c:pt>
              </c:strCache>
            </c:strRef>
          </c:cat>
          <c:val>
            <c:numRef>
              <c:f>'Dados Estados'!$N$45:$N$54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FD85-4308-B267-0CEEB1C6DB3E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85-4308-B267-0CEEB1C6DB3E}"/>
              </c:ext>
            </c:extLst>
          </c:dPt>
          <c:dPt>
            <c:idx val="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D85-4308-B267-0CEEB1C6DB3E}"/>
              </c:ext>
            </c:extLst>
          </c:dPt>
          <c:dPt>
            <c:idx val="6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85-4308-B267-0CEEB1C6DB3E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D85-4308-B267-0CEEB1C6DB3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85-4308-B267-0CEEB1C6DB3E}"/>
              </c:ext>
            </c:extLst>
          </c:dPt>
          <c:dPt>
            <c:idx val="9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FD85-4308-B267-0CEEB1C6DB3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1.055 mil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D85-4308-B267-0CEEB1C6DB3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1.280 mil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D85-4308-B267-0CEEB1C6DB3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1.290 mil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D85-4308-B267-0CEEB1C6DB3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1.400 mil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D85-4308-B267-0CEEB1C6DB3E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314 mil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D85-4308-B267-0CEEB1C6DB3E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0.15 %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D85-4308-B267-0CEEB1C6DB3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13 milhões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D85-4308-B267-0CEEB1C6DB3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12.5</a:t>
                    </a:r>
                    <a:r>
                      <a:rPr lang="en-US" baseline="0"/>
                      <a:t> milhões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D85-4308-B267-0CEEB1C6DB3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213 milhões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D85-4308-B267-0CEEB1C6DB3E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>
                        <a:solidFill>
                          <a:srgbClr val="FF0000"/>
                        </a:solidFill>
                      </a:rPr>
                      <a:t>2.68 %</a:t>
                    </a:r>
                  </a:p>
                </c:rich>
              </c:tx>
              <c:spPr>
                <a:solidFill>
                  <a:srgbClr val="FFFF00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D85-4308-B267-0CEEB1C6DB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Estados'!$M$45:$M$54</c:f>
              <c:strCache>
                <c:ptCount val="10"/>
                <c:pt idx="0">
                  <c:v>Mortes      2008</c:v>
                </c:pt>
                <c:pt idx="1">
                  <c:v>Mortes      2018</c:v>
                </c:pt>
                <c:pt idx="2">
                  <c:v>Mortes      2019</c:v>
                </c:pt>
                <c:pt idx="3">
                  <c:v>Mortes      2020</c:v>
                </c:pt>
                <c:pt idx="4">
                  <c:v>Mortes         Covid-total</c:v>
                </c:pt>
                <c:pt idx="5">
                  <c:v>Mortes         Covid-% pop</c:v>
                </c:pt>
                <c:pt idx="6">
                  <c:v>      Casos</c:v>
                </c:pt>
                <c:pt idx="7">
                  <c:v>Recuperados</c:v>
                </c:pt>
                <c:pt idx="8">
                  <c:v>População Brasil</c:v>
                </c:pt>
                <c:pt idx="9">
                  <c:v>Mortes            Gripe Espanhola-%pop</c:v>
                </c:pt>
              </c:strCache>
            </c:strRef>
          </c:cat>
          <c:val>
            <c:numRef>
              <c:f>'Dados Estados'!$O$45:$O$54</c:f>
              <c:numCache>
                <c:formatCode>_-* #,##0_-;\-* #,##0_-;_-* "-"??_-;_-@_-</c:formatCode>
                <c:ptCount val="10"/>
                <c:pt idx="0">
                  <c:v>5055</c:v>
                </c:pt>
                <c:pt idx="1">
                  <c:v>5280</c:v>
                </c:pt>
                <c:pt idx="2">
                  <c:v>5290</c:v>
                </c:pt>
                <c:pt idx="3">
                  <c:v>5400</c:v>
                </c:pt>
                <c:pt idx="4">
                  <c:v>2314</c:v>
                </c:pt>
                <c:pt idx="5">
                  <c:v>1150</c:v>
                </c:pt>
                <c:pt idx="6">
                  <c:v>23000</c:v>
                </c:pt>
                <c:pt idx="7">
                  <c:v>21000</c:v>
                </c:pt>
                <c:pt idx="8">
                  <c:v>50000</c:v>
                </c:pt>
                <c:pt idx="9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5-4308-B267-0CEEB1C6DB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94019248"/>
        <c:axId val="794027984"/>
      </c:barChart>
      <c:catAx>
        <c:axId val="79401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94027984"/>
        <c:crosses val="autoZero"/>
        <c:auto val="1"/>
        <c:lblAlgn val="ctr"/>
        <c:lblOffset val="100"/>
        <c:noMultiLvlLbl val="0"/>
      </c:catAx>
      <c:valAx>
        <c:axId val="794027984"/>
        <c:scaling>
          <c:orientation val="minMax"/>
          <c:max val="55000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94019248"/>
        <c:crosses val="autoZero"/>
        <c:crossBetween val="between"/>
      </c:valAx>
      <c:spPr>
        <a:solidFill>
          <a:srgbClr val="FFFFCC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114300</xdr:colOff>
          <xdr:row>2</xdr:row>
          <xdr:rowOff>133350</xdr:rowOff>
        </xdr:from>
        <xdr:to>
          <xdr:col>39</xdr:col>
          <xdr:colOff>419100</xdr:colOff>
          <xdr:row>29</xdr:row>
          <xdr:rowOff>9525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0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180975</xdr:colOff>
      <xdr:row>36</xdr:row>
      <xdr:rowOff>4762</xdr:rowOff>
    </xdr:from>
    <xdr:to>
      <xdr:col>45</xdr:col>
      <xdr:colOff>476250</xdr:colOff>
      <xdr:row>61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38100</xdr:colOff>
      <xdr:row>40</xdr:row>
      <xdr:rowOff>147636</xdr:rowOff>
    </xdr:from>
    <xdr:to>
      <xdr:col>27</xdr:col>
      <xdr:colOff>523875</xdr:colOff>
      <xdr:row>58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pt.wikipedia.org/wiki/Rio_Grande_do_Norte" TargetMode="External"/><Relationship Id="rId21" Type="http://schemas.openxmlformats.org/officeDocument/2006/relationships/hyperlink" Target="https://pt.wikipedia.org/wiki/Para%C3%ADba" TargetMode="External"/><Relationship Id="rId34" Type="http://schemas.openxmlformats.org/officeDocument/2006/relationships/hyperlink" Target="https://pt.wikipedia.org/wiki/Palmas_(Tocantins)" TargetMode="External"/><Relationship Id="rId42" Type="http://schemas.openxmlformats.org/officeDocument/2006/relationships/hyperlink" Target="https://pt.wikipedia.org/wiki/Rio_de_Janeiro_(cidade)" TargetMode="External"/><Relationship Id="rId47" Type="http://schemas.openxmlformats.org/officeDocument/2006/relationships/hyperlink" Target="https://pt.wikipedia.org/wiki/Bel%C3%A9m_(Par%C3%A1)" TargetMode="External"/><Relationship Id="rId50" Type="http://schemas.openxmlformats.org/officeDocument/2006/relationships/hyperlink" Target="https://pt.wikipedia.org/wiki/Cuiab%C3%A1" TargetMode="External"/><Relationship Id="rId55" Type="http://schemas.openxmlformats.org/officeDocument/2006/relationships/hyperlink" Target="https://pt.wikipedia.org/wiki/Fortaleza" TargetMode="External"/><Relationship Id="rId63" Type="http://schemas.openxmlformats.org/officeDocument/2006/relationships/vmlDrawing" Target="../drawings/vmlDrawing1.vml"/><Relationship Id="rId7" Type="http://schemas.openxmlformats.org/officeDocument/2006/relationships/hyperlink" Target="https://pt.wikipedia.org/wiki/Acre" TargetMode="External"/><Relationship Id="rId2" Type="http://schemas.openxmlformats.org/officeDocument/2006/relationships/hyperlink" Target="https://pt.wikipedia.org/wiki/Lista_de_estados_do_Brasil_por_%C3%A1rea" TargetMode="External"/><Relationship Id="rId16" Type="http://schemas.openxmlformats.org/officeDocument/2006/relationships/hyperlink" Target="https://pt.wikipedia.org/wiki/Maranh%C3%A3o" TargetMode="External"/><Relationship Id="rId29" Type="http://schemas.openxmlformats.org/officeDocument/2006/relationships/hyperlink" Target="https://pt.wikipedia.org/wiki/Roraima" TargetMode="External"/><Relationship Id="rId11" Type="http://schemas.openxmlformats.org/officeDocument/2006/relationships/hyperlink" Target="https://pt.wikipedia.org/wiki/Bahia" TargetMode="External"/><Relationship Id="rId24" Type="http://schemas.openxmlformats.org/officeDocument/2006/relationships/hyperlink" Target="https://pt.wikipedia.org/wiki/Piau%C3%AD" TargetMode="External"/><Relationship Id="rId32" Type="http://schemas.openxmlformats.org/officeDocument/2006/relationships/hyperlink" Target="https://pt.wikipedia.org/wiki/Sergipe" TargetMode="External"/><Relationship Id="rId37" Type="http://schemas.openxmlformats.org/officeDocument/2006/relationships/hyperlink" Target="https://pt.wikipedia.org/wiki/Florian%C3%B3polis" TargetMode="External"/><Relationship Id="rId40" Type="http://schemas.openxmlformats.org/officeDocument/2006/relationships/hyperlink" Target="https://pt.wikipedia.org/wiki/Porto_Alegre" TargetMode="External"/><Relationship Id="rId45" Type="http://schemas.openxmlformats.org/officeDocument/2006/relationships/hyperlink" Target="https://pt.wikipedia.org/wiki/Curitiba" TargetMode="External"/><Relationship Id="rId53" Type="http://schemas.openxmlformats.org/officeDocument/2006/relationships/hyperlink" Target="https://pt.wikipedia.org/wiki/Vit%C3%B3ria_(Esp%C3%ADrito_Santo)" TargetMode="External"/><Relationship Id="rId58" Type="http://schemas.openxmlformats.org/officeDocument/2006/relationships/hyperlink" Target="https://pt.wikipedia.org/wiki/Macap%C3%A1" TargetMode="External"/><Relationship Id="rId5" Type="http://schemas.openxmlformats.org/officeDocument/2006/relationships/hyperlink" Target="https://pt.wikipedia.org/wiki/2016" TargetMode="External"/><Relationship Id="rId61" Type="http://schemas.openxmlformats.org/officeDocument/2006/relationships/hyperlink" Target="https://pt.wikipedia.org/wiki/Lista_de_capitais_do_Brasil" TargetMode="External"/><Relationship Id="rId19" Type="http://schemas.openxmlformats.org/officeDocument/2006/relationships/hyperlink" Target="https://pt.wikipedia.org/wiki/Minas_Gerais" TargetMode="External"/><Relationship Id="rId14" Type="http://schemas.openxmlformats.org/officeDocument/2006/relationships/hyperlink" Target="https://pt.wikipedia.org/wiki/Esp%C3%ADrito_Santo_(estado)" TargetMode="External"/><Relationship Id="rId22" Type="http://schemas.openxmlformats.org/officeDocument/2006/relationships/hyperlink" Target="https://pt.wikipedia.org/wiki/Paran%C3%A1" TargetMode="External"/><Relationship Id="rId27" Type="http://schemas.openxmlformats.org/officeDocument/2006/relationships/hyperlink" Target="https://pt.wikipedia.org/wiki/Rio_Grande_do_Sul" TargetMode="External"/><Relationship Id="rId30" Type="http://schemas.openxmlformats.org/officeDocument/2006/relationships/hyperlink" Target="https://pt.wikipedia.org/wiki/Santa_Catarina" TargetMode="External"/><Relationship Id="rId35" Type="http://schemas.openxmlformats.org/officeDocument/2006/relationships/hyperlink" Target="https://pt.wikipedia.org/wiki/Aracaju" TargetMode="External"/><Relationship Id="rId43" Type="http://schemas.openxmlformats.org/officeDocument/2006/relationships/hyperlink" Target="https://pt.wikipedia.org/wiki/Teresina" TargetMode="External"/><Relationship Id="rId48" Type="http://schemas.openxmlformats.org/officeDocument/2006/relationships/hyperlink" Target="https://pt.wikipedia.org/wiki/Belo_Horizonte" TargetMode="External"/><Relationship Id="rId56" Type="http://schemas.openxmlformats.org/officeDocument/2006/relationships/hyperlink" Target="https://pt.wikipedia.org/wiki/Salvador_(Bahia)" TargetMode="External"/><Relationship Id="rId64" Type="http://schemas.openxmlformats.org/officeDocument/2006/relationships/oleObject" Target="../embeddings/oleObject1.bin"/><Relationship Id="rId8" Type="http://schemas.openxmlformats.org/officeDocument/2006/relationships/hyperlink" Target="https://pt.wikipedia.org/wiki/Alagoas" TargetMode="External"/><Relationship Id="rId51" Type="http://schemas.openxmlformats.org/officeDocument/2006/relationships/hyperlink" Target="https://pt.wikipedia.org/wiki/S%C3%A3o_Lu%C3%ADs_(Maranh%C3%A3o)" TargetMode="External"/><Relationship Id="rId3" Type="http://schemas.openxmlformats.org/officeDocument/2006/relationships/hyperlink" Target="https://pt.wikipedia.org/wiki/2005" TargetMode="External"/><Relationship Id="rId12" Type="http://schemas.openxmlformats.org/officeDocument/2006/relationships/hyperlink" Target="https://pt.wikipedia.org/wiki/Cear%C3%A1" TargetMode="External"/><Relationship Id="rId17" Type="http://schemas.openxmlformats.org/officeDocument/2006/relationships/hyperlink" Target="https://pt.wikipedia.org/wiki/Mato_Grosso" TargetMode="External"/><Relationship Id="rId25" Type="http://schemas.openxmlformats.org/officeDocument/2006/relationships/hyperlink" Target="https://pt.wikipedia.org/wiki/Rio_de_Janeiro_(estado)" TargetMode="External"/><Relationship Id="rId33" Type="http://schemas.openxmlformats.org/officeDocument/2006/relationships/hyperlink" Target="https://pt.wikipedia.org/wiki/Tocantins" TargetMode="External"/><Relationship Id="rId38" Type="http://schemas.openxmlformats.org/officeDocument/2006/relationships/hyperlink" Target="https://pt.wikipedia.org/wiki/Boa_Vista_(Roraima)" TargetMode="External"/><Relationship Id="rId46" Type="http://schemas.openxmlformats.org/officeDocument/2006/relationships/hyperlink" Target="https://pt.wikipedia.org/wiki/Jo%C3%A3o_Pessoa" TargetMode="External"/><Relationship Id="rId59" Type="http://schemas.openxmlformats.org/officeDocument/2006/relationships/hyperlink" Target="https://pt.wikipedia.org/wiki/Macei%C3%B3" TargetMode="External"/><Relationship Id="rId20" Type="http://schemas.openxmlformats.org/officeDocument/2006/relationships/hyperlink" Target="https://pt.wikipedia.org/wiki/Par%C3%A1" TargetMode="External"/><Relationship Id="rId41" Type="http://schemas.openxmlformats.org/officeDocument/2006/relationships/hyperlink" Target="https://pt.wikipedia.org/wiki/Natal_(Rio_Grande_do_Norte)" TargetMode="External"/><Relationship Id="rId54" Type="http://schemas.openxmlformats.org/officeDocument/2006/relationships/hyperlink" Target="https://pt.wikipedia.org/wiki/Bras%C3%ADlia" TargetMode="External"/><Relationship Id="rId62" Type="http://schemas.openxmlformats.org/officeDocument/2006/relationships/drawing" Target="../drawings/drawing1.xml"/><Relationship Id="rId1" Type="http://schemas.openxmlformats.org/officeDocument/2006/relationships/hyperlink" Target="https://pt.wikipedia.org/wiki/ISO_3166-2:BR" TargetMode="External"/><Relationship Id="rId6" Type="http://schemas.openxmlformats.org/officeDocument/2006/relationships/hyperlink" Target="https://pt.wikipedia.org/wiki/2016" TargetMode="External"/><Relationship Id="rId15" Type="http://schemas.openxmlformats.org/officeDocument/2006/relationships/hyperlink" Target="https://pt.wikipedia.org/wiki/Goi%C3%A1s" TargetMode="External"/><Relationship Id="rId23" Type="http://schemas.openxmlformats.org/officeDocument/2006/relationships/hyperlink" Target="https://pt.wikipedia.org/wiki/Pernambuco" TargetMode="External"/><Relationship Id="rId28" Type="http://schemas.openxmlformats.org/officeDocument/2006/relationships/hyperlink" Target="https://pt.wikipedia.org/wiki/Rond%C3%B4nia" TargetMode="External"/><Relationship Id="rId36" Type="http://schemas.openxmlformats.org/officeDocument/2006/relationships/hyperlink" Target="https://pt.wikipedia.org/wiki/S%C3%A3o_Paulo_(cidade)" TargetMode="External"/><Relationship Id="rId49" Type="http://schemas.openxmlformats.org/officeDocument/2006/relationships/hyperlink" Target="https://pt.wikipedia.org/wiki/Campo_Grande_(Mato_Grosso_do_Sul)" TargetMode="External"/><Relationship Id="rId57" Type="http://schemas.openxmlformats.org/officeDocument/2006/relationships/hyperlink" Target="https://pt.wikipedia.org/wiki/Manaus" TargetMode="External"/><Relationship Id="rId10" Type="http://schemas.openxmlformats.org/officeDocument/2006/relationships/hyperlink" Target="https://pt.wikipedia.org/wiki/Amazonas" TargetMode="External"/><Relationship Id="rId31" Type="http://schemas.openxmlformats.org/officeDocument/2006/relationships/hyperlink" Target="https://pt.wikipedia.org/wiki/S%C3%A3o_Paulo_(estado)" TargetMode="External"/><Relationship Id="rId44" Type="http://schemas.openxmlformats.org/officeDocument/2006/relationships/hyperlink" Target="https://pt.wikipedia.org/wiki/Recife" TargetMode="External"/><Relationship Id="rId52" Type="http://schemas.openxmlformats.org/officeDocument/2006/relationships/hyperlink" Target="https://pt.wikipedia.org/wiki/Goi%C3%A2nia" TargetMode="External"/><Relationship Id="rId60" Type="http://schemas.openxmlformats.org/officeDocument/2006/relationships/hyperlink" Target="https://pt.wikipedia.org/wiki/Rio_Branco" TargetMode="External"/><Relationship Id="rId65" Type="http://schemas.openxmlformats.org/officeDocument/2006/relationships/image" Target="../media/image1.png"/><Relationship Id="rId4" Type="http://schemas.openxmlformats.org/officeDocument/2006/relationships/hyperlink" Target="https://pt.wikipedia.org/wiki/Lista_de_estados_do_Brasil_por_IDH" TargetMode="External"/><Relationship Id="rId9" Type="http://schemas.openxmlformats.org/officeDocument/2006/relationships/hyperlink" Target="https://pt.wikipedia.org/wiki/Amap%C3%A1" TargetMode="External"/><Relationship Id="rId13" Type="http://schemas.openxmlformats.org/officeDocument/2006/relationships/hyperlink" Target="https://pt.wikipedia.org/wiki/Distrito_Federal_(Brasil)" TargetMode="External"/><Relationship Id="rId18" Type="http://schemas.openxmlformats.org/officeDocument/2006/relationships/hyperlink" Target="https://pt.wikipedia.org/wiki/Mato_Grosso_do_Sul" TargetMode="External"/><Relationship Id="rId39" Type="http://schemas.openxmlformats.org/officeDocument/2006/relationships/hyperlink" Target="https://pt.wikipedia.org/wiki/Porto_Vel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3C08D-907E-482D-A419-D970A8244C30}">
  <dimension ref="A1:AD59"/>
  <sheetViews>
    <sheetView tabSelected="1" zoomScaleNormal="100" workbookViewId="0">
      <selection activeCell="A34" sqref="A34"/>
    </sheetView>
  </sheetViews>
  <sheetFormatPr defaultRowHeight="15" x14ac:dyDescent="0.25"/>
  <cols>
    <col min="2" max="2" width="3.85546875" customWidth="1"/>
    <col min="3" max="3" width="16.140625" customWidth="1"/>
    <col min="4" max="4" width="6.140625" customWidth="1"/>
    <col min="5" max="5" width="10.85546875" customWidth="1"/>
    <col min="6" max="6" width="12" customWidth="1"/>
    <col min="7" max="7" width="8.85546875" style="2" customWidth="1"/>
    <col min="8" max="12" width="10.140625" customWidth="1"/>
    <col min="13" max="13" width="6.28515625" customWidth="1"/>
    <col min="14" max="14" width="11.5703125" customWidth="1"/>
    <col min="15" max="15" width="7.42578125" customWidth="1"/>
    <col min="16" max="16" width="7.5703125" customWidth="1"/>
    <col min="17" max="17" width="8.28515625" customWidth="1"/>
    <col min="18" max="18" width="7" customWidth="1"/>
    <col min="19" max="19" width="7.85546875" customWidth="1"/>
    <col min="20" max="21" width="6.85546875" style="3" customWidth="1"/>
    <col min="22" max="22" width="13" customWidth="1"/>
    <col min="23" max="23" width="10.7109375" customWidth="1"/>
  </cols>
  <sheetData>
    <row r="1" spans="1:30" x14ac:dyDescent="0.25">
      <c r="A1" s="1"/>
      <c r="B1" s="1"/>
      <c r="C1" s="1"/>
      <c r="D1" s="1"/>
      <c r="E1" s="1"/>
      <c r="F1" s="1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  <c r="V1" s="1"/>
      <c r="W1" s="1"/>
      <c r="X1" s="1"/>
      <c r="Y1" s="1"/>
    </row>
    <row r="2" spans="1:30" ht="21.75" thickBot="1" x14ac:dyDescent="0.4">
      <c r="A2" s="1"/>
      <c r="B2" s="92" t="s">
        <v>94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1"/>
      <c r="V2" s="1"/>
      <c r="W2" s="1"/>
      <c r="X2" s="1"/>
      <c r="Y2" s="1"/>
    </row>
    <row r="3" spans="1:30" ht="23.25" customHeight="1" thickBot="1" x14ac:dyDescent="0.3">
      <c r="A3" s="1"/>
      <c r="B3" s="49" t="s">
        <v>1</v>
      </c>
      <c r="C3" s="50"/>
      <c r="D3" s="17" t="s">
        <v>87</v>
      </c>
      <c r="E3" s="16" t="s">
        <v>93</v>
      </c>
      <c r="F3" s="18" t="s">
        <v>84</v>
      </c>
      <c r="G3" s="19" t="s">
        <v>2</v>
      </c>
      <c r="H3" s="20" t="s">
        <v>95</v>
      </c>
      <c r="I3" s="20" t="s">
        <v>100</v>
      </c>
      <c r="J3" s="20" t="s">
        <v>101</v>
      </c>
      <c r="K3" s="20" t="s">
        <v>103</v>
      </c>
      <c r="L3" s="20" t="s">
        <v>104</v>
      </c>
      <c r="M3" s="17" t="s">
        <v>96</v>
      </c>
      <c r="N3" s="20" t="s">
        <v>82</v>
      </c>
      <c r="O3" s="20" t="s">
        <v>85</v>
      </c>
      <c r="P3" s="20" t="s">
        <v>86</v>
      </c>
      <c r="Q3" s="21" t="s">
        <v>3</v>
      </c>
      <c r="R3" s="21" t="s">
        <v>97</v>
      </c>
      <c r="S3" s="20" t="s">
        <v>98</v>
      </c>
      <c r="T3" s="21" t="s">
        <v>99</v>
      </c>
      <c r="U3" s="1"/>
      <c r="V3" s="8" t="s">
        <v>110</v>
      </c>
      <c r="W3" s="20" t="s">
        <v>108</v>
      </c>
      <c r="X3" s="20" t="s">
        <v>119</v>
      </c>
      <c r="Y3" s="20" t="s">
        <v>104</v>
      </c>
      <c r="Z3" s="20" t="s">
        <v>109</v>
      </c>
    </row>
    <row r="4" spans="1:30" x14ac:dyDescent="0.25">
      <c r="A4" s="1"/>
      <c r="B4" s="22">
        <v>1</v>
      </c>
      <c r="C4" s="23" t="s">
        <v>4</v>
      </c>
      <c r="D4" s="24" t="s">
        <v>5</v>
      </c>
      <c r="E4" s="52" t="s">
        <v>88</v>
      </c>
      <c r="F4" s="22" t="s">
        <v>6</v>
      </c>
      <c r="G4" s="26">
        <v>164122.20000000001</v>
      </c>
      <c r="H4" s="26">
        <v>795145</v>
      </c>
      <c r="I4" s="26">
        <v>902815</v>
      </c>
      <c r="J4" s="26">
        <v>79360</v>
      </c>
      <c r="K4" s="26">
        <v>60069</v>
      </c>
      <c r="L4" s="26">
        <v>1047</v>
      </c>
      <c r="M4" s="25">
        <v>4.3</v>
      </c>
      <c r="N4" s="27">
        <v>13622000</v>
      </c>
      <c r="O4" s="28">
        <v>2.2719297426324896E-3</v>
      </c>
      <c r="P4" s="27">
        <v>16953.46</v>
      </c>
      <c r="Q4" s="29">
        <v>0.66300000000000003</v>
      </c>
      <c r="R4" s="30">
        <v>0.86899999999999999</v>
      </c>
      <c r="S4" s="28">
        <v>0.17</v>
      </c>
      <c r="T4" s="31">
        <v>73.900000000000006</v>
      </c>
      <c r="U4" s="1"/>
      <c r="V4" s="24" t="s">
        <v>11</v>
      </c>
      <c r="W4" s="26">
        <v>872213</v>
      </c>
      <c r="X4" s="26">
        <v>95.649000000000001</v>
      </c>
      <c r="Y4" s="25">
        <v>1.268</v>
      </c>
      <c r="Z4" s="26">
        <v>57.6</v>
      </c>
      <c r="AB4" s="90">
        <f>K4/I4</f>
        <v>6.6535225932223108E-2</v>
      </c>
      <c r="AC4" s="90">
        <f>L4/K4</f>
        <v>1.7429955551116216E-2</v>
      </c>
      <c r="AD4" s="91">
        <f>L4/I4</f>
        <v>1.1597060305821238E-3</v>
      </c>
    </row>
    <row r="5" spans="1:30" x14ac:dyDescent="0.25">
      <c r="A5" s="1"/>
      <c r="B5" s="32">
        <v>2</v>
      </c>
      <c r="C5" s="33" t="s">
        <v>10</v>
      </c>
      <c r="D5" s="34" t="s">
        <v>11</v>
      </c>
      <c r="E5" s="53" t="s">
        <v>88</v>
      </c>
      <c r="F5" s="32" t="s">
        <v>12</v>
      </c>
      <c r="G5" s="36">
        <v>142814.6</v>
      </c>
      <c r="H5" s="36">
        <v>756500</v>
      </c>
      <c r="I5" s="36">
        <v>872213</v>
      </c>
      <c r="J5" s="36">
        <v>57600</v>
      </c>
      <c r="K5" s="36">
        <v>95649</v>
      </c>
      <c r="L5" s="36">
        <v>1268</v>
      </c>
      <c r="M5" s="35">
        <v>4.16</v>
      </c>
      <c r="N5" s="37">
        <v>13861000</v>
      </c>
      <c r="O5" s="38">
        <v>2.3117910852025357E-3</v>
      </c>
      <c r="P5" s="37">
        <v>18079.54</v>
      </c>
      <c r="Q5" s="42">
        <v>0.70799999999999996</v>
      </c>
      <c r="R5" s="40">
        <v>0.95</v>
      </c>
      <c r="S5" s="38">
        <v>0.23199999999999998</v>
      </c>
      <c r="T5" s="41">
        <v>73.900000000000006</v>
      </c>
      <c r="U5" s="1"/>
      <c r="V5" s="34" t="s">
        <v>5</v>
      </c>
      <c r="W5" s="36">
        <v>902815</v>
      </c>
      <c r="X5" s="36">
        <v>60.069000000000003</v>
      </c>
      <c r="Y5" s="35">
        <v>1.0469999999999999</v>
      </c>
      <c r="Z5" s="36">
        <v>79.36</v>
      </c>
      <c r="AB5" s="90">
        <f t="shared" ref="AB5:AB31" si="0">K5/I5</f>
        <v>0.10966243337349936</v>
      </c>
      <c r="AC5" s="90">
        <f t="shared" ref="AC5:AC31" si="1">L5/K5</f>
        <v>1.325680352120775E-2</v>
      </c>
      <c r="AD5" s="91">
        <f t="shared" ref="AD5:AD31" si="2">L5/I5</f>
        <v>1.4537733328900166E-3</v>
      </c>
    </row>
    <row r="6" spans="1:30" x14ac:dyDescent="0.25">
      <c r="A6" s="1"/>
      <c r="B6" s="32">
        <v>3</v>
      </c>
      <c r="C6" s="33" t="s">
        <v>13</v>
      </c>
      <c r="D6" s="34" t="s">
        <v>14</v>
      </c>
      <c r="E6" s="53" t="s">
        <v>88</v>
      </c>
      <c r="F6" s="32" t="s">
        <v>15</v>
      </c>
      <c r="G6" s="36">
        <v>1570745.7</v>
      </c>
      <c r="H6" s="36">
        <v>3893763</v>
      </c>
      <c r="I6" s="36">
        <v>4249014</v>
      </c>
      <c r="J6" s="36">
        <v>672620</v>
      </c>
      <c r="K6" s="36">
        <v>346000</v>
      </c>
      <c r="L6" s="36">
        <v>11952</v>
      </c>
      <c r="M6" s="35">
        <v>2.0499999999999998</v>
      </c>
      <c r="N6" s="37">
        <v>86560000</v>
      </c>
      <c r="O6" s="38">
        <v>1.443681093248189E-2</v>
      </c>
      <c r="P6" s="37">
        <v>21978.95</v>
      </c>
      <c r="Q6" s="39">
        <v>0.67400000000000004</v>
      </c>
      <c r="R6" s="40">
        <v>0.93100000000000005</v>
      </c>
      <c r="S6" s="38">
        <v>0.182</v>
      </c>
      <c r="T6" s="41">
        <v>71.900000000000006</v>
      </c>
      <c r="U6" s="1"/>
      <c r="V6" s="34" t="s">
        <v>69</v>
      </c>
      <c r="W6" s="36">
        <v>634027</v>
      </c>
      <c r="X6" s="36">
        <v>89.116</v>
      </c>
      <c r="Y6" s="35">
        <v>1.32</v>
      </c>
      <c r="Z6" s="36">
        <v>102.02</v>
      </c>
      <c r="AB6" s="90">
        <f t="shared" si="0"/>
        <v>8.1430656618217773E-2</v>
      </c>
      <c r="AC6" s="90">
        <f t="shared" si="1"/>
        <v>3.4543352601156069E-2</v>
      </c>
      <c r="AD6" s="91">
        <f t="shared" si="2"/>
        <v>2.8128878841067596E-3</v>
      </c>
    </row>
    <row r="7" spans="1:30" x14ac:dyDescent="0.25">
      <c r="A7" s="1"/>
      <c r="B7" s="32">
        <v>4</v>
      </c>
      <c r="C7" s="33" t="s">
        <v>43</v>
      </c>
      <c r="D7" s="34" t="s">
        <v>44</v>
      </c>
      <c r="E7" s="53" t="s">
        <v>88</v>
      </c>
      <c r="F7" s="32" t="s">
        <v>45</v>
      </c>
      <c r="G7" s="36">
        <v>1247689.5</v>
      </c>
      <c r="H7" s="36">
        <v>8101180</v>
      </c>
      <c r="I7" s="36">
        <v>8748772</v>
      </c>
      <c r="J7" s="36">
        <v>414040</v>
      </c>
      <c r="K7" s="36">
        <v>412000</v>
      </c>
      <c r="L7" s="36">
        <v>10252</v>
      </c>
      <c r="M7" s="35">
        <v>5.58</v>
      </c>
      <c r="N7" s="37">
        <v>130883000</v>
      </c>
      <c r="O7" s="38">
        <v>2.1829171964833957E-2</v>
      </c>
      <c r="P7" s="37">
        <v>16009.98</v>
      </c>
      <c r="Q7" s="39">
        <v>0.64600000000000002</v>
      </c>
      <c r="R7" s="40">
        <v>0.90700000000000003</v>
      </c>
      <c r="S7" s="38">
        <v>0.16600000000000001</v>
      </c>
      <c r="T7" s="41">
        <v>72.099999999999994</v>
      </c>
      <c r="U7" s="1"/>
      <c r="V7" s="34" t="s">
        <v>80</v>
      </c>
      <c r="W7" s="37">
        <v>1601630</v>
      </c>
      <c r="X7" s="37">
        <v>139</v>
      </c>
      <c r="Y7" s="41">
        <v>1.972</v>
      </c>
      <c r="Z7" s="37">
        <v>112.4</v>
      </c>
      <c r="AB7" s="90">
        <f t="shared" si="0"/>
        <v>4.709232335692369E-2</v>
      </c>
      <c r="AC7" s="90">
        <f t="shared" si="1"/>
        <v>2.4883495145631068E-2</v>
      </c>
      <c r="AD7" s="91">
        <f t="shared" si="2"/>
        <v>1.1718215996484992E-3</v>
      </c>
    </row>
    <row r="8" spans="1:30" x14ac:dyDescent="0.25">
      <c r="A8" s="1"/>
      <c r="B8" s="32">
        <v>5</v>
      </c>
      <c r="C8" s="33" t="s">
        <v>65</v>
      </c>
      <c r="D8" s="34" t="s">
        <v>66</v>
      </c>
      <c r="E8" s="53" t="s">
        <v>88</v>
      </c>
      <c r="F8" s="32" t="s">
        <v>67</v>
      </c>
      <c r="G8" s="36">
        <v>237576.2</v>
      </c>
      <c r="H8" s="36">
        <v>1755015</v>
      </c>
      <c r="I8" s="36">
        <v>1808708</v>
      </c>
      <c r="J8" s="36">
        <v>112408</v>
      </c>
      <c r="K8" s="36">
        <v>184000</v>
      </c>
      <c r="L8" s="36">
        <v>3990</v>
      </c>
      <c r="M8" s="35">
        <v>6.46</v>
      </c>
      <c r="N8" s="37">
        <v>36563000</v>
      </c>
      <c r="O8" s="38">
        <v>6.0981182777765175E-3</v>
      </c>
      <c r="P8" s="37">
        <v>20677.95</v>
      </c>
      <c r="Q8" s="39">
        <v>0.69</v>
      </c>
      <c r="R8" s="40">
        <v>0.93300000000000005</v>
      </c>
      <c r="S8" s="38">
        <v>0.2</v>
      </c>
      <c r="T8" s="41">
        <v>71.3</v>
      </c>
      <c r="U8" s="1"/>
      <c r="V8" s="34" t="s">
        <v>66</v>
      </c>
      <c r="W8" s="36">
        <v>1808708</v>
      </c>
      <c r="X8" s="36">
        <v>184</v>
      </c>
      <c r="Y8" s="35">
        <v>3.99</v>
      </c>
      <c r="Z8" s="36">
        <v>112.408</v>
      </c>
      <c r="AB8" s="90">
        <f t="shared" si="0"/>
        <v>0.10173007472737446</v>
      </c>
      <c r="AC8" s="90">
        <f t="shared" si="1"/>
        <v>2.1684782608695653E-2</v>
      </c>
      <c r="AD8" s="91">
        <f t="shared" si="2"/>
        <v>2.2059945552294789E-3</v>
      </c>
    </row>
    <row r="9" spans="1:30" x14ac:dyDescent="0.25">
      <c r="A9" s="1"/>
      <c r="B9" s="32">
        <v>6</v>
      </c>
      <c r="C9" s="33" t="s">
        <v>68</v>
      </c>
      <c r="D9" s="34" t="s">
        <v>69</v>
      </c>
      <c r="E9" s="53" t="s">
        <v>88</v>
      </c>
      <c r="F9" s="32" t="s">
        <v>70</v>
      </c>
      <c r="G9" s="36">
        <v>224299</v>
      </c>
      <c r="H9" s="36">
        <v>500826</v>
      </c>
      <c r="I9" s="36">
        <v>634027</v>
      </c>
      <c r="J9" s="36">
        <v>102020</v>
      </c>
      <c r="K9" s="36">
        <v>89116</v>
      </c>
      <c r="L9" s="36">
        <v>1320</v>
      </c>
      <c r="M9" s="35">
        <v>1.74</v>
      </c>
      <c r="N9" s="37">
        <v>10354000</v>
      </c>
      <c r="O9" s="38">
        <v>1.7268800877416532E-3</v>
      </c>
      <c r="P9" s="37">
        <v>20476.71</v>
      </c>
      <c r="Q9" s="42">
        <v>0.70699999999999996</v>
      </c>
      <c r="R9" s="40">
        <v>0.93400000000000005</v>
      </c>
      <c r="S9" s="38">
        <v>0.17199999999999999</v>
      </c>
      <c r="T9" s="41">
        <v>71.5</v>
      </c>
      <c r="U9" s="1"/>
      <c r="V9" s="34" t="s">
        <v>77</v>
      </c>
      <c r="W9" s="36">
        <v>2331996</v>
      </c>
      <c r="X9" s="36">
        <v>172</v>
      </c>
      <c r="Y9" s="35">
        <v>3.4319999999999999</v>
      </c>
      <c r="Z9" s="36">
        <v>125.98</v>
      </c>
      <c r="AB9" s="90">
        <f t="shared" si="0"/>
        <v>0.14055552839232399</v>
      </c>
      <c r="AC9" s="90">
        <f t="shared" si="1"/>
        <v>1.481215494411778E-2</v>
      </c>
      <c r="AD9" s="91">
        <f t="shared" si="2"/>
        <v>2.0819302647994485E-3</v>
      </c>
    </row>
    <row r="10" spans="1:30" x14ac:dyDescent="0.25">
      <c r="A10" s="1"/>
      <c r="B10" s="58">
        <v>7</v>
      </c>
      <c r="C10" s="59" t="s">
        <v>79</v>
      </c>
      <c r="D10" s="60" t="s">
        <v>80</v>
      </c>
      <c r="E10" s="61" t="s">
        <v>88</v>
      </c>
      <c r="F10" s="58" t="s">
        <v>81</v>
      </c>
      <c r="G10" s="62">
        <v>277620.90000000002</v>
      </c>
      <c r="H10" s="63">
        <v>1502759</v>
      </c>
      <c r="I10" s="63">
        <v>1601630</v>
      </c>
      <c r="J10" s="63">
        <v>112400</v>
      </c>
      <c r="K10" s="63">
        <v>139000</v>
      </c>
      <c r="L10" s="63">
        <v>1972</v>
      </c>
      <c r="M10" s="64">
        <v>4.7</v>
      </c>
      <c r="N10" s="63">
        <v>28930000</v>
      </c>
      <c r="O10" s="65">
        <v>4.8250570734369351E-3</v>
      </c>
      <c r="P10" s="63">
        <v>19094.16</v>
      </c>
      <c r="Q10" s="66">
        <v>0.69899999999999995</v>
      </c>
      <c r="R10" s="67">
        <v>0.89600000000000002</v>
      </c>
      <c r="S10" s="65">
        <v>0.158</v>
      </c>
      <c r="T10" s="68">
        <v>73.400000000000006</v>
      </c>
      <c r="U10" s="1"/>
      <c r="V10" s="60" t="s">
        <v>55</v>
      </c>
      <c r="W10" s="62">
        <v>3285704</v>
      </c>
      <c r="X10" s="62">
        <v>202</v>
      </c>
      <c r="Y10" s="64">
        <v>3.996</v>
      </c>
      <c r="Z10" s="62">
        <v>158.88</v>
      </c>
      <c r="AB10" s="90">
        <f t="shared" si="0"/>
        <v>8.6786586165344057E-2</v>
      </c>
      <c r="AC10" s="90">
        <f t="shared" si="1"/>
        <v>1.418705035971223E-2</v>
      </c>
      <c r="AD10" s="91">
        <f t="shared" si="2"/>
        <v>1.2312456684752408E-3</v>
      </c>
    </row>
    <row r="11" spans="1:30" x14ac:dyDescent="0.25">
      <c r="A11" s="1"/>
      <c r="B11" s="32">
        <v>8</v>
      </c>
      <c r="C11" s="33" t="s">
        <v>7</v>
      </c>
      <c r="D11" s="34" t="s">
        <v>8</v>
      </c>
      <c r="E11" s="54" t="s">
        <v>90</v>
      </c>
      <c r="F11" s="32" t="s">
        <v>9</v>
      </c>
      <c r="G11" s="36">
        <v>27767.7</v>
      </c>
      <c r="H11" s="36">
        <v>3327551</v>
      </c>
      <c r="I11" s="36">
        <v>3360684</v>
      </c>
      <c r="J11" s="36">
        <v>200060</v>
      </c>
      <c r="K11" s="36">
        <v>152000</v>
      </c>
      <c r="L11" s="36">
        <v>3489</v>
      </c>
      <c r="M11" s="35">
        <v>108.61</v>
      </c>
      <c r="N11" s="37">
        <v>46364000</v>
      </c>
      <c r="O11" s="38">
        <v>7.73276689086865E-3</v>
      </c>
      <c r="P11" s="37">
        <v>13877.53</v>
      </c>
      <c r="Q11" s="39">
        <v>0.63100000000000001</v>
      </c>
      <c r="R11" s="40">
        <v>0.80600000000000005</v>
      </c>
      <c r="S11" s="38">
        <v>0.19500000000000001</v>
      </c>
      <c r="T11" s="41">
        <v>71.599999999999994</v>
      </c>
      <c r="U11" s="1"/>
      <c r="V11" s="34" t="s">
        <v>8</v>
      </c>
      <c r="W11" s="36">
        <v>3360684</v>
      </c>
      <c r="X11" s="36">
        <v>152</v>
      </c>
      <c r="Y11" s="35">
        <v>3.4889999999999999</v>
      </c>
      <c r="Z11" s="36">
        <v>200.06</v>
      </c>
      <c r="AB11" s="90">
        <f t="shared" si="0"/>
        <v>4.5228887928766885E-2</v>
      </c>
      <c r="AC11" s="90">
        <f t="shared" si="1"/>
        <v>2.2953947368421053E-2</v>
      </c>
      <c r="AD11" s="91">
        <f t="shared" si="2"/>
        <v>1.0381815130491292E-3</v>
      </c>
    </row>
    <row r="12" spans="1:30" x14ac:dyDescent="0.25">
      <c r="A12" s="1"/>
      <c r="B12" s="32">
        <v>9</v>
      </c>
      <c r="C12" s="33" t="s">
        <v>16</v>
      </c>
      <c r="D12" s="34" t="s">
        <v>17</v>
      </c>
      <c r="E12" s="54" t="s">
        <v>90</v>
      </c>
      <c r="F12" s="32" t="s">
        <v>18</v>
      </c>
      <c r="G12" s="36">
        <v>564692.69999999995</v>
      </c>
      <c r="H12" s="36">
        <v>15150143</v>
      </c>
      <c r="I12" s="36">
        <v>14965530</v>
      </c>
      <c r="J12" s="36">
        <v>945600</v>
      </c>
      <c r="K12" s="36">
        <v>794000</v>
      </c>
      <c r="L12" s="36">
        <v>14960</v>
      </c>
      <c r="M12" s="35">
        <v>24.46</v>
      </c>
      <c r="N12" s="37">
        <v>245025000</v>
      </c>
      <c r="O12" s="38">
        <v>4.0866215327303321E-2</v>
      </c>
      <c r="P12" s="37">
        <v>16115.89</v>
      </c>
      <c r="Q12" s="39">
        <v>0.66</v>
      </c>
      <c r="R12" s="40">
        <v>0.87</v>
      </c>
      <c r="S12" s="38">
        <v>0.17300000000000001</v>
      </c>
      <c r="T12" s="41">
        <v>73.5</v>
      </c>
      <c r="U12" s="1"/>
      <c r="V12" s="34" t="s">
        <v>35</v>
      </c>
      <c r="W12" s="36">
        <v>3552531</v>
      </c>
      <c r="X12" s="36">
        <v>300</v>
      </c>
      <c r="Y12" s="35">
        <v>7.2409999999999997</v>
      </c>
      <c r="Z12" s="36">
        <v>224.56</v>
      </c>
      <c r="AB12" s="90">
        <f t="shared" si="0"/>
        <v>5.3055254307732502E-2</v>
      </c>
      <c r="AC12" s="90">
        <f t="shared" si="1"/>
        <v>1.8841309823677582E-2</v>
      </c>
      <c r="AD12" s="91">
        <f t="shared" si="2"/>
        <v>9.9963048418599278E-4</v>
      </c>
    </row>
    <row r="13" spans="1:30" x14ac:dyDescent="0.25">
      <c r="A13" s="1"/>
      <c r="B13" s="32">
        <v>10</v>
      </c>
      <c r="C13" s="33" t="s">
        <v>19</v>
      </c>
      <c r="D13" s="34" t="s">
        <v>20</v>
      </c>
      <c r="E13" s="54" t="s">
        <v>90</v>
      </c>
      <c r="F13" s="32" t="s">
        <v>21</v>
      </c>
      <c r="G13" s="36">
        <v>148825.60000000001</v>
      </c>
      <c r="H13" s="36">
        <v>8867448</v>
      </c>
      <c r="I13" s="36">
        <v>9222497</v>
      </c>
      <c r="J13" s="36">
        <v>579600</v>
      </c>
      <c r="K13" s="36">
        <v>524000</v>
      </c>
      <c r="L13" s="36">
        <v>13580</v>
      </c>
      <c r="M13" s="35">
        <v>54.4</v>
      </c>
      <c r="N13" s="37">
        <v>130621000</v>
      </c>
      <c r="O13" s="38">
        <v>2.178547459348102E-2</v>
      </c>
      <c r="P13" s="37">
        <v>14669.14</v>
      </c>
      <c r="Q13" s="39">
        <v>0.68200000000000005</v>
      </c>
      <c r="R13" s="40">
        <v>0.84799999999999998</v>
      </c>
      <c r="S13" s="38">
        <v>0.14400000000000002</v>
      </c>
      <c r="T13" s="41">
        <v>73.8</v>
      </c>
      <c r="U13" s="1"/>
      <c r="V13" s="34" t="s">
        <v>60</v>
      </c>
      <c r="W13" s="36">
        <v>3552282</v>
      </c>
      <c r="X13" s="36">
        <v>192</v>
      </c>
      <c r="Y13" s="35">
        <v>4.4130000000000003</v>
      </c>
      <c r="Z13" s="36">
        <v>230.24</v>
      </c>
      <c r="AB13" s="90">
        <f t="shared" si="0"/>
        <v>5.6817584218243712E-2</v>
      </c>
      <c r="AC13" s="90">
        <f t="shared" si="1"/>
        <v>2.5916030534351146E-2</v>
      </c>
      <c r="AD13" s="91">
        <f t="shared" si="2"/>
        <v>1.4724862474880718E-3</v>
      </c>
    </row>
    <row r="14" spans="1:30" x14ac:dyDescent="0.25">
      <c r="A14" s="1"/>
      <c r="B14" s="32">
        <v>11</v>
      </c>
      <c r="C14" s="33" t="s">
        <v>31</v>
      </c>
      <c r="D14" s="34" t="s">
        <v>32</v>
      </c>
      <c r="E14" s="54" t="s">
        <v>90</v>
      </c>
      <c r="F14" s="32" t="s">
        <v>33</v>
      </c>
      <c r="G14" s="36">
        <v>331983.3</v>
      </c>
      <c r="H14" s="36">
        <v>6861924</v>
      </c>
      <c r="I14" s="36">
        <v>7140152</v>
      </c>
      <c r="J14" s="36">
        <v>385640</v>
      </c>
      <c r="K14" s="36">
        <v>240000</v>
      </c>
      <c r="L14" s="36">
        <v>5949</v>
      </c>
      <c r="M14" s="35">
        <v>18.38</v>
      </c>
      <c r="N14" s="37">
        <v>78475000</v>
      </c>
      <c r="O14" s="38">
        <v>1.3088363423365485E-2</v>
      </c>
      <c r="P14" s="37">
        <v>11366.23</v>
      </c>
      <c r="Q14" s="39">
        <v>0.63900000000000001</v>
      </c>
      <c r="R14" s="40">
        <v>0.83299999999999996</v>
      </c>
      <c r="S14" s="38">
        <v>0.21299999999999999</v>
      </c>
      <c r="T14" s="41">
        <v>70.599999999999994</v>
      </c>
      <c r="U14" s="1"/>
      <c r="V14" s="34" t="s">
        <v>23</v>
      </c>
      <c r="W14" s="36">
        <v>3078249</v>
      </c>
      <c r="X14" s="36">
        <v>340</v>
      </c>
      <c r="Y14" s="35">
        <v>5.7569999999999997</v>
      </c>
      <c r="Z14" s="36">
        <v>240.56</v>
      </c>
      <c r="AB14" s="90">
        <f t="shared" si="0"/>
        <v>3.3612729813034793E-2</v>
      </c>
      <c r="AC14" s="90">
        <f t="shared" si="1"/>
        <v>2.4787500000000001E-2</v>
      </c>
      <c r="AD14" s="91">
        <f t="shared" si="2"/>
        <v>8.3317554024059989E-4</v>
      </c>
    </row>
    <row r="15" spans="1:30" x14ac:dyDescent="0.25">
      <c r="A15" s="1"/>
      <c r="B15" s="32">
        <v>12</v>
      </c>
      <c r="C15" s="33" t="s">
        <v>46</v>
      </c>
      <c r="D15" s="34" t="s">
        <v>47</v>
      </c>
      <c r="E15" s="54" t="s">
        <v>90</v>
      </c>
      <c r="F15" s="32" t="s">
        <v>48</v>
      </c>
      <c r="G15" s="36">
        <v>56439.8</v>
      </c>
      <c r="H15" s="36">
        <v>3950359</v>
      </c>
      <c r="I15" s="36">
        <v>4051964</v>
      </c>
      <c r="J15" s="36">
        <v>286420</v>
      </c>
      <c r="K15" s="36">
        <v>256000</v>
      </c>
      <c r="L15" s="36">
        <v>5552</v>
      </c>
      <c r="M15" s="35">
        <v>63.71</v>
      </c>
      <c r="N15" s="37">
        <v>56140000</v>
      </c>
      <c r="O15" s="38">
        <v>9.3632459074576395E-3</v>
      </c>
      <c r="P15" s="37">
        <v>14133.32</v>
      </c>
      <c r="Q15" s="39">
        <v>0.65800000000000003</v>
      </c>
      <c r="R15" s="40">
        <v>0.83699999999999997</v>
      </c>
      <c r="S15" s="38">
        <v>0.161</v>
      </c>
      <c r="T15" s="41">
        <v>73.2</v>
      </c>
      <c r="U15" s="1"/>
      <c r="V15" s="34" t="s">
        <v>38</v>
      </c>
      <c r="W15" s="36">
        <v>2828724</v>
      </c>
      <c r="X15" s="36">
        <v>211</v>
      </c>
      <c r="Y15" s="35">
        <v>4.1230000000000002</v>
      </c>
      <c r="Z15" s="36">
        <v>258.66000000000003</v>
      </c>
      <c r="AB15" s="90">
        <f t="shared" si="0"/>
        <v>6.3179238512484318E-2</v>
      </c>
      <c r="AC15" s="90">
        <f t="shared" si="1"/>
        <v>2.1687499999999998E-2</v>
      </c>
      <c r="AD15" s="91">
        <f t="shared" si="2"/>
        <v>1.3701997352395035E-3</v>
      </c>
    </row>
    <row r="16" spans="1:30" x14ac:dyDescent="0.25">
      <c r="A16" s="1"/>
      <c r="B16" s="32">
        <v>13</v>
      </c>
      <c r="C16" s="33" t="s">
        <v>52</v>
      </c>
      <c r="D16" s="34" t="s">
        <v>0</v>
      </c>
      <c r="E16" s="54" t="s">
        <v>90</v>
      </c>
      <c r="F16" s="32" t="s">
        <v>53</v>
      </c>
      <c r="G16" s="36">
        <v>98311.6</v>
      </c>
      <c r="H16" s="36">
        <v>9297861</v>
      </c>
      <c r="I16" s="36">
        <v>9655843</v>
      </c>
      <c r="J16" s="36">
        <v>641560</v>
      </c>
      <c r="K16" s="36">
        <v>344000</v>
      </c>
      <c r="L16" s="36">
        <v>12006</v>
      </c>
      <c r="M16" s="35">
        <v>85.58</v>
      </c>
      <c r="N16" s="37">
        <v>156955000</v>
      </c>
      <c r="O16" s="38">
        <v>2.6177560766031598E-2</v>
      </c>
      <c r="P16" s="37">
        <v>16795.34</v>
      </c>
      <c r="Q16" s="39">
        <v>0.67300000000000004</v>
      </c>
      <c r="R16" s="40">
        <v>0.872</v>
      </c>
      <c r="S16" s="38">
        <v>0.127</v>
      </c>
      <c r="T16" s="41">
        <v>73.900000000000006</v>
      </c>
      <c r="U16" s="1"/>
      <c r="V16" s="34" t="s">
        <v>26</v>
      </c>
      <c r="W16" s="36">
        <v>4093023</v>
      </c>
      <c r="X16" s="36">
        <v>374</v>
      </c>
      <c r="Y16" s="35">
        <v>7.2779999999999996</v>
      </c>
      <c r="Z16" s="36">
        <v>268.42</v>
      </c>
      <c r="AB16" s="90">
        <f t="shared" si="0"/>
        <v>3.5626097068893935E-2</v>
      </c>
      <c r="AC16" s="90">
        <f t="shared" si="1"/>
        <v>3.4901162790697673E-2</v>
      </c>
      <c r="AD16" s="91">
        <f t="shared" si="2"/>
        <v>1.2433922133986645E-3</v>
      </c>
    </row>
    <row r="17" spans="1:30" x14ac:dyDescent="0.25">
      <c r="A17" s="1"/>
      <c r="B17" s="32">
        <v>14</v>
      </c>
      <c r="C17" s="33" t="s">
        <v>54</v>
      </c>
      <c r="D17" s="34" t="s">
        <v>55</v>
      </c>
      <c r="E17" s="54" t="s">
        <v>90</v>
      </c>
      <c r="F17" s="32" t="s">
        <v>56</v>
      </c>
      <c r="G17" s="36">
        <v>251529.2</v>
      </c>
      <c r="H17" s="36">
        <v>3198185</v>
      </c>
      <c r="I17" s="36">
        <v>3285704</v>
      </c>
      <c r="J17" s="36">
        <v>158880</v>
      </c>
      <c r="K17" s="36">
        <v>202000</v>
      </c>
      <c r="L17" s="36">
        <v>3996</v>
      </c>
      <c r="M17" s="35">
        <v>11.95</v>
      </c>
      <c r="N17" s="37">
        <v>39148000</v>
      </c>
      <c r="O17" s="38">
        <v>6.5292545562014911E-3</v>
      </c>
      <c r="P17" s="37">
        <v>12218.51</v>
      </c>
      <c r="Q17" s="39">
        <v>0.64600000000000002</v>
      </c>
      <c r="R17" s="40">
        <v>0.82799999999999996</v>
      </c>
      <c r="S17" s="38">
        <v>0.191</v>
      </c>
      <c r="T17" s="41">
        <v>71.099999999999994</v>
      </c>
      <c r="U17" s="1"/>
      <c r="V17" s="34" t="s">
        <v>47</v>
      </c>
      <c r="W17" s="36">
        <v>4051964</v>
      </c>
      <c r="X17" s="36">
        <v>256</v>
      </c>
      <c r="Y17" s="35">
        <v>5.5519999999999996</v>
      </c>
      <c r="Z17" s="36">
        <v>286.42</v>
      </c>
      <c r="AB17" s="90">
        <f t="shared" si="0"/>
        <v>6.1478453323853884E-2</v>
      </c>
      <c r="AC17" s="90">
        <f t="shared" si="1"/>
        <v>1.9782178217821782E-2</v>
      </c>
      <c r="AD17" s="91">
        <f t="shared" si="2"/>
        <v>1.2161777202085154E-3</v>
      </c>
    </row>
    <row r="18" spans="1:30" x14ac:dyDescent="0.25">
      <c r="A18" s="1"/>
      <c r="B18" s="32">
        <v>15</v>
      </c>
      <c r="C18" s="33" t="s">
        <v>59</v>
      </c>
      <c r="D18" s="34" t="s">
        <v>60</v>
      </c>
      <c r="E18" s="54" t="s">
        <v>90</v>
      </c>
      <c r="F18" s="32" t="s">
        <v>61</v>
      </c>
      <c r="G18" s="36">
        <v>52796.800000000003</v>
      </c>
      <c r="H18" s="36">
        <v>3419550</v>
      </c>
      <c r="I18" s="36">
        <v>3552282</v>
      </c>
      <c r="J18" s="36">
        <v>230240</v>
      </c>
      <c r="K18" s="36">
        <v>192000</v>
      </c>
      <c r="L18" s="36">
        <v>4413</v>
      </c>
      <c r="M18" s="35">
        <v>56.88</v>
      </c>
      <c r="N18" s="37">
        <v>57250000</v>
      </c>
      <c r="O18" s="38">
        <v>9.5483759921971834E-3</v>
      </c>
      <c r="P18" s="37">
        <v>16631.86</v>
      </c>
      <c r="Q18" s="39">
        <v>0.68400000000000005</v>
      </c>
      <c r="R18" s="40">
        <v>0.85299999999999998</v>
      </c>
      <c r="S18" s="38">
        <v>0.14699999999999999</v>
      </c>
      <c r="T18" s="41">
        <v>75.7</v>
      </c>
      <c r="U18" s="1"/>
      <c r="V18" s="34" t="s">
        <v>32</v>
      </c>
      <c r="W18" s="36">
        <v>7140152</v>
      </c>
      <c r="X18" s="36">
        <v>240</v>
      </c>
      <c r="Y18" s="35">
        <v>5.9489999999999998</v>
      </c>
      <c r="Z18" s="36">
        <v>385.64</v>
      </c>
      <c r="AB18" s="90">
        <f t="shared" si="0"/>
        <v>5.4049762941117852E-2</v>
      </c>
      <c r="AC18" s="90">
        <f t="shared" si="1"/>
        <v>2.2984375000000001E-2</v>
      </c>
      <c r="AD18" s="91">
        <f t="shared" si="2"/>
        <v>1.2423000200997556E-3</v>
      </c>
    </row>
    <row r="19" spans="1:30" x14ac:dyDescent="0.25">
      <c r="A19" s="1"/>
      <c r="B19" s="32">
        <v>16</v>
      </c>
      <c r="C19" s="33" t="s">
        <v>76</v>
      </c>
      <c r="D19" s="34" t="s">
        <v>77</v>
      </c>
      <c r="E19" s="54" t="s">
        <v>90</v>
      </c>
      <c r="F19" s="32" t="s">
        <v>78</v>
      </c>
      <c r="G19" s="36">
        <v>21910.3</v>
      </c>
      <c r="H19" s="36">
        <v>2227294</v>
      </c>
      <c r="I19" s="36">
        <v>2331996</v>
      </c>
      <c r="J19" s="36">
        <v>125980</v>
      </c>
      <c r="K19" s="36">
        <v>172000</v>
      </c>
      <c r="L19" s="36">
        <v>3432</v>
      </c>
      <c r="M19" s="35">
        <v>89.81</v>
      </c>
      <c r="N19" s="37">
        <v>38554000</v>
      </c>
      <c r="O19" s="38">
        <v>6.4301849432868161E-3</v>
      </c>
      <c r="P19" s="37">
        <v>17189.28</v>
      </c>
      <c r="Q19" s="39">
        <v>0.66500000000000004</v>
      </c>
      <c r="R19" s="40">
        <v>0.85299999999999998</v>
      </c>
      <c r="S19" s="38">
        <v>0.16200000000000001</v>
      </c>
      <c r="T19" s="41">
        <v>72.7</v>
      </c>
      <c r="U19" s="1"/>
      <c r="V19" s="34" t="s">
        <v>72</v>
      </c>
      <c r="W19" s="36">
        <v>7308174</v>
      </c>
      <c r="X19" s="36">
        <v>795</v>
      </c>
      <c r="Y19" s="35">
        <v>10.481999999999999</v>
      </c>
      <c r="Z19" s="36">
        <v>405.84</v>
      </c>
      <c r="AB19" s="90">
        <f t="shared" si="0"/>
        <v>7.3756558759105931E-2</v>
      </c>
      <c r="AC19" s="90">
        <f t="shared" si="1"/>
        <v>1.9953488372093025E-2</v>
      </c>
      <c r="AD19" s="91">
        <f t="shared" si="2"/>
        <v>1.4717006375654161E-3</v>
      </c>
    </row>
    <row r="20" spans="1:30" x14ac:dyDescent="0.25">
      <c r="A20" s="1"/>
      <c r="B20" s="69">
        <v>17</v>
      </c>
      <c r="C20" s="70" t="s">
        <v>22</v>
      </c>
      <c r="D20" s="71" t="s">
        <v>23</v>
      </c>
      <c r="E20" s="72" t="s">
        <v>89</v>
      </c>
      <c r="F20" s="69" t="s">
        <v>24</v>
      </c>
      <c r="G20" s="73">
        <v>5822.1</v>
      </c>
      <c r="H20" s="73">
        <v>2867869</v>
      </c>
      <c r="I20" s="73">
        <v>3078249</v>
      </c>
      <c r="J20" s="73">
        <v>240560</v>
      </c>
      <c r="K20" s="73">
        <v>340000</v>
      </c>
      <c r="L20" s="73">
        <v>5757</v>
      </c>
      <c r="M20" s="74">
        <v>400.73</v>
      </c>
      <c r="N20" s="75">
        <v>215613000</v>
      </c>
      <c r="O20" s="76">
        <v>3.5960768433285786E-2</v>
      </c>
      <c r="P20" s="75">
        <v>73971.05</v>
      </c>
      <c r="Q20" s="77">
        <v>0.82399999999999995</v>
      </c>
      <c r="R20" s="78">
        <v>0.97399999999999998</v>
      </c>
      <c r="S20" s="76">
        <v>0.105</v>
      </c>
      <c r="T20" s="79">
        <v>78.099999999999994</v>
      </c>
      <c r="U20" s="1"/>
      <c r="V20" s="71" t="s">
        <v>44</v>
      </c>
      <c r="W20" s="73">
        <v>8748772</v>
      </c>
      <c r="X20" s="73">
        <v>412</v>
      </c>
      <c r="Y20" s="74">
        <v>10.252000000000001</v>
      </c>
      <c r="Z20" s="73">
        <v>414.04</v>
      </c>
      <c r="AB20" s="90">
        <f t="shared" si="0"/>
        <v>0.11045240329810876</v>
      </c>
      <c r="AC20" s="90">
        <f t="shared" si="1"/>
        <v>1.6932352941176471E-2</v>
      </c>
      <c r="AD20" s="91">
        <f t="shared" si="2"/>
        <v>1.8702190758447415E-3</v>
      </c>
    </row>
    <row r="21" spans="1:30" x14ac:dyDescent="0.25">
      <c r="A21" s="1"/>
      <c r="B21" s="32">
        <v>18</v>
      </c>
      <c r="C21" s="33" t="s">
        <v>28</v>
      </c>
      <c r="D21" s="34" t="s">
        <v>29</v>
      </c>
      <c r="E21" s="55" t="s">
        <v>89</v>
      </c>
      <c r="F21" s="32" t="s">
        <v>30</v>
      </c>
      <c r="G21" s="36">
        <v>340086.7</v>
      </c>
      <c r="H21" s="36">
        <v>6551322</v>
      </c>
      <c r="I21" s="36">
        <v>7176946</v>
      </c>
      <c r="J21" s="36">
        <v>438480</v>
      </c>
      <c r="K21" s="36">
        <v>475000</v>
      </c>
      <c r="L21" s="36">
        <v>11160</v>
      </c>
      <c r="M21" s="35">
        <v>16.52</v>
      </c>
      <c r="N21" s="37">
        <v>173632000</v>
      </c>
      <c r="O21" s="38">
        <v>2.8959015201348148E-2</v>
      </c>
      <c r="P21" s="37">
        <v>26265.32</v>
      </c>
      <c r="Q21" s="42">
        <v>0.73499999999999999</v>
      </c>
      <c r="R21" s="40">
        <v>0.93500000000000005</v>
      </c>
      <c r="S21" s="38">
        <v>0.14899999999999999</v>
      </c>
      <c r="T21" s="41">
        <v>74.2</v>
      </c>
      <c r="U21" s="1"/>
      <c r="V21" s="34" t="s">
        <v>29</v>
      </c>
      <c r="W21" s="36">
        <v>7176946</v>
      </c>
      <c r="X21" s="36">
        <v>475</v>
      </c>
      <c r="Y21" s="35">
        <v>11.16</v>
      </c>
      <c r="Z21" s="36">
        <v>438.48</v>
      </c>
      <c r="AB21" s="90">
        <f t="shared" si="0"/>
        <v>6.6184140162124663E-2</v>
      </c>
      <c r="AC21" s="90">
        <f t="shared" si="1"/>
        <v>2.3494736842105263E-2</v>
      </c>
      <c r="AD21" s="91">
        <f t="shared" si="2"/>
        <v>1.554978956230129E-3</v>
      </c>
    </row>
    <row r="22" spans="1:30" x14ac:dyDescent="0.25">
      <c r="A22" s="1"/>
      <c r="B22" s="32">
        <v>19</v>
      </c>
      <c r="C22" s="33" t="s">
        <v>34</v>
      </c>
      <c r="D22" s="34" t="s">
        <v>35</v>
      </c>
      <c r="E22" s="55" t="s">
        <v>89</v>
      </c>
      <c r="F22" s="32" t="s">
        <v>36</v>
      </c>
      <c r="G22" s="36">
        <v>903357.9</v>
      </c>
      <c r="H22" s="36">
        <v>3236578</v>
      </c>
      <c r="I22" s="36">
        <v>3552531</v>
      </c>
      <c r="J22" s="36">
        <v>224560</v>
      </c>
      <c r="K22" s="36">
        <v>300000</v>
      </c>
      <c r="L22" s="36">
        <v>7241</v>
      </c>
      <c r="M22" s="35">
        <v>3.1</v>
      </c>
      <c r="N22" s="37">
        <v>107418000</v>
      </c>
      <c r="O22" s="38">
        <v>1.7915588686984053E-2</v>
      </c>
      <c r="P22" s="37">
        <v>32894.959999999999</v>
      </c>
      <c r="Q22" s="42">
        <v>0.72499999999999998</v>
      </c>
      <c r="R22" s="40">
        <v>0.93500000000000005</v>
      </c>
      <c r="S22" s="38">
        <v>0.16899999999999998</v>
      </c>
      <c r="T22" s="41">
        <v>74.2</v>
      </c>
      <c r="U22" s="1"/>
      <c r="V22" s="34" t="s">
        <v>20</v>
      </c>
      <c r="W22" s="36">
        <v>9222497</v>
      </c>
      <c r="X22" s="36">
        <v>524</v>
      </c>
      <c r="Y22" s="35">
        <v>13.58</v>
      </c>
      <c r="Z22" s="36">
        <v>579.6</v>
      </c>
      <c r="AB22" s="90">
        <f t="shared" si="0"/>
        <v>8.444683522817957E-2</v>
      </c>
      <c r="AC22" s="90">
        <f t="shared" si="1"/>
        <v>2.4136666666666667E-2</v>
      </c>
      <c r="AD22" s="91">
        <f t="shared" si="2"/>
        <v>2.0382651129574941E-3</v>
      </c>
    </row>
    <row r="23" spans="1:30" x14ac:dyDescent="0.25">
      <c r="A23" s="1"/>
      <c r="B23" s="58">
        <v>20</v>
      </c>
      <c r="C23" s="59" t="s">
        <v>37</v>
      </c>
      <c r="D23" s="60" t="s">
        <v>38</v>
      </c>
      <c r="E23" s="80" t="s">
        <v>89</v>
      </c>
      <c r="F23" s="58" t="s">
        <v>39</v>
      </c>
      <c r="G23" s="62">
        <v>357125</v>
      </c>
      <c r="H23" s="62">
        <v>2630098</v>
      </c>
      <c r="I23" s="62">
        <v>2828724</v>
      </c>
      <c r="J23" s="62">
        <v>258660</v>
      </c>
      <c r="K23" s="62">
        <v>211000</v>
      </c>
      <c r="L23" s="62">
        <v>4123</v>
      </c>
      <c r="M23" s="64">
        <v>6.34</v>
      </c>
      <c r="N23" s="63">
        <v>83082000</v>
      </c>
      <c r="O23" s="65">
        <v>1.3856736666964653E-2</v>
      </c>
      <c r="P23" s="63">
        <v>31337.22</v>
      </c>
      <c r="Q23" s="81">
        <v>0.72899999999999998</v>
      </c>
      <c r="R23" s="67">
        <v>0.93700000000000006</v>
      </c>
      <c r="S23" s="65">
        <v>0.14000000000000001</v>
      </c>
      <c r="T23" s="68">
        <v>75.5</v>
      </c>
      <c r="U23" s="1"/>
      <c r="V23" s="60" t="s">
        <v>0</v>
      </c>
      <c r="W23" s="62">
        <v>9655843</v>
      </c>
      <c r="X23" s="62">
        <v>344</v>
      </c>
      <c r="Y23" s="64">
        <v>12.006</v>
      </c>
      <c r="Z23" s="62">
        <v>641.55999999999995</v>
      </c>
      <c r="AB23" s="90">
        <f t="shared" si="0"/>
        <v>7.4591936152130778E-2</v>
      </c>
      <c r="AC23" s="90">
        <f t="shared" si="1"/>
        <v>1.9540284360189574E-2</v>
      </c>
      <c r="AD23" s="91">
        <f t="shared" si="2"/>
        <v>1.4575476433897404E-3</v>
      </c>
    </row>
    <row r="24" spans="1:30" x14ac:dyDescent="0.25">
      <c r="A24" s="1"/>
      <c r="B24" s="32">
        <v>21</v>
      </c>
      <c r="C24" s="33" t="s">
        <v>25</v>
      </c>
      <c r="D24" s="34" t="s">
        <v>26</v>
      </c>
      <c r="E24" s="56" t="s">
        <v>91</v>
      </c>
      <c r="F24" s="32" t="s">
        <v>27</v>
      </c>
      <c r="G24" s="36">
        <v>46077.5</v>
      </c>
      <c r="H24" s="36">
        <v>3894899</v>
      </c>
      <c r="I24" s="36">
        <v>4093023</v>
      </c>
      <c r="J24" s="36">
        <v>268420</v>
      </c>
      <c r="K24" s="36">
        <v>374000</v>
      </c>
      <c r="L24" s="36">
        <v>7278</v>
      </c>
      <c r="M24" s="35">
        <v>73.97</v>
      </c>
      <c r="N24" s="37">
        <v>120363000</v>
      </c>
      <c r="O24" s="38">
        <v>2.0074605756311436E-2</v>
      </c>
      <c r="P24" s="37">
        <v>30627.45</v>
      </c>
      <c r="Q24" s="42">
        <v>0.74</v>
      </c>
      <c r="R24" s="40">
        <v>0.93799999999999994</v>
      </c>
      <c r="S24" s="38">
        <v>8.8000000000000009E-2</v>
      </c>
      <c r="T24" s="41">
        <v>78.2</v>
      </c>
      <c r="U24" s="1"/>
      <c r="V24" s="34" t="s">
        <v>14</v>
      </c>
      <c r="W24" s="36">
        <v>4249014</v>
      </c>
      <c r="X24" s="36">
        <v>346</v>
      </c>
      <c r="Y24" s="35">
        <v>11.952</v>
      </c>
      <c r="Z24" s="36">
        <v>672.62</v>
      </c>
      <c r="AB24" s="90">
        <f t="shared" si="0"/>
        <v>9.1375005710937859E-2</v>
      </c>
      <c r="AC24" s="90">
        <f t="shared" si="1"/>
        <v>1.9459893048128341E-2</v>
      </c>
      <c r="AD24" s="91">
        <f t="shared" si="2"/>
        <v>1.7781478384069672E-3</v>
      </c>
    </row>
    <row r="25" spans="1:30" x14ac:dyDescent="0.25">
      <c r="A25" s="1"/>
      <c r="B25" s="32">
        <v>22</v>
      </c>
      <c r="C25" s="33" t="s">
        <v>40</v>
      </c>
      <c r="D25" s="34" t="s">
        <v>41</v>
      </c>
      <c r="E25" s="56" t="s">
        <v>91</v>
      </c>
      <c r="F25" s="32" t="s">
        <v>42</v>
      </c>
      <c r="G25" s="36">
        <v>586528.30000000005</v>
      </c>
      <c r="H25" s="36">
        <v>20777672</v>
      </c>
      <c r="I25" s="36">
        <v>21370619</v>
      </c>
      <c r="J25" s="36">
        <v>1528580</v>
      </c>
      <c r="K25" s="36">
        <v>1100000</v>
      </c>
      <c r="L25" s="36">
        <v>23687</v>
      </c>
      <c r="M25" s="35">
        <v>32.79</v>
      </c>
      <c r="N25" s="37">
        <v>519326000</v>
      </c>
      <c r="O25" s="38">
        <v>8.661519494364707E-2</v>
      </c>
      <c r="P25" s="37">
        <v>24884.94</v>
      </c>
      <c r="Q25" s="42">
        <v>0.73099999999999998</v>
      </c>
      <c r="R25" s="40">
        <v>0.93799999999999994</v>
      </c>
      <c r="S25" s="38">
        <v>0.109</v>
      </c>
      <c r="T25" s="41">
        <v>77.2</v>
      </c>
      <c r="U25" s="1"/>
      <c r="V25" s="34" t="s">
        <v>50</v>
      </c>
      <c r="W25" s="36">
        <v>11568927</v>
      </c>
      <c r="X25" s="36">
        <v>837</v>
      </c>
      <c r="Y25" s="35">
        <v>16.190000000000001</v>
      </c>
      <c r="Z25" s="36">
        <v>706.2</v>
      </c>
      <c r="AB25" s="90">
        <f t="shared" si="0"/>
        <v>5.1472538067334407E-2</v>
      </c>
      <c r="AC25" s="90">
        <f t="shared" si="1"/>
        <v>2.1533636363636362E-2</v>
      </c>
      <c r="AD25" s="91">
        <f t="shared" si="2"/>
        <v>1.1083909174554093E-3</v>
      </c>
    </row>
    <row r="26" spans="1:30" x14ac:dyDescent="0.25">
      <c r="A26" s="1"/>
      <c r="B26" s="32">
        <v>23</v>
      </c>
      <c r="C26" s="33" t="s">
        <v>57</v>
      </c>
      <c r="D26" s="34" t="s">
        <v>58</v>
      </c>
      <c r="E26" s="56" t="s">
        <v>91</v>
      </c>
      <c r="F26" s="32" t="s">
        <v>57</v>
      </c>
      <c r="G26" s="36">
        <v>43696.1</v>
      </c>
      <c r="H26" s="36">
        <v>16497395</v>
      </c>
      <c r="I26" s="36">
        <v>17427287</v>
      </c>
      <c r="J26" s="36">
        <v>1355330</v>
      </c>
      <c r="K26" s="36">
        <v>640000</v>
      </c>
      <c r="L26" s="36">
        <v>36109</v>
      </c>
      <c r="M26" s="35">
        <v>352.05</v>
      </c>
      <c r="N26" s="37">
        <v>659137000</v>
      </c>
      <c r="O26" s="38">
        <v>0.10993341321168341</v>
      </c>
      <c r="P26" s="37">
        <v>39826.949999999997</v>
      </c>
      <c r="Q26" s="42">
        <v>0.76100000000000001</v>
      </c>
      <c r="R26" s="40">
        <v>0.97299999999999998</v>
      </c>
      <c r="S26" s="38">
        <v>0.115</v>
      </c>
      <c r="T26" s="41">
        <v>76.2</v>
      </c>
      <c r="U26" s="1"/>
      <c r="V26" s="34" t="s">
        <v>63</v>
      </c>
      <c r="W26" s="36">
        <v>11450982</v>
      </c>
      <c r="X26" s="36">
        <v>831</v>
      </c>
      <c r="Y26" s="35">
        <v>18.826000000000001</v>
      </c>
      <c r="Z26" s="36">
        <v>923.6</v>
      </c>
      <c r="AB26" s="90">
        <f t="shared" si="0"/>
        <v>3.6724017915123565E-2</v>
      </c>
      <c r="AC26" s="90">
        <f t="shared" si="1"/>
        <v>5.64203125E-2</v>
      </c>
      <c r="AD26" s="91">
        <f t="shared" si="2"/>
        <v>2.0719805670268701E-3</v>
      </c>
    </row>
    <row r="27" spans="1:30" x14ac:dyDescent="0.25">
      <c r="A27" s="1"/>
      <c r="B27" s="58">
        <v>24</v>
      </c>
      <c r="C27" s="59" t="s">
        <v>74</v>
      </c>
      <c r="D27" s="60" t="s">
        <v>75</v>
      </c>
      <c r="E27" s="82" t="s">
        <v>91</v>
      </c>
      <c r="F27" s="58" t="s">
        <v>74</v>
      </c>
      <c r="G27" s="62">
        <v>248209.4</v>
      </c>
      <c r="H27" s="62">
        <v>44169350</v>
      </c>
      <c r="I27" s="62">
        <v>46524662</v>
      </c>
      <c r="J27" s="62">
        <v>3969228</v>
      </c>
      <c r="K27" s="62">
        <v>2420000</v>
      </c>
      <c r="L27" s="62">
        <v>71991</v>
      </c>
      <c r="M27" s="64">
        <v>162.93</v>
      </c>
      <c r="N27" s="63">
        <v>1939890000</v>
      </c>
      <c r="O27" s="65">
        <v>0.32354234241927327</v>
      </c>
      <c r="P27" s="63">
        <v>43694.68</v>
      </c>
      <c r="Q27" s="81">
        <v>0.78300000000000003</v>
      </c>
      <c r="R27" s="67">
        <v>0.97199999999999998</v>
      </c>
      <c r="S27" s="65">
        <v>9.9000000000000005E-2</v>
      </c>
      <c r="T27" s="68">
        <v>78.099999999999994</v>
      </c>
      <c r="U27" s="1"/>
      <c r="V27" s="60" t="s">
        <v>17</v>
      </c>
      <c r="W27" s="62">
        <v>14965530</v>
      </c>
      <c r="X27" s="62">
        <v>794</v>
      </c>
      <c r="Y27" s="64">
        <v>14.96</v>
      </c>
      <c r="Z27" s="62">
        <v>945.6</v>
      </c>
      <c r="AB27" s="90">
        <f t="shared" si="0"/>
        <v>5.2015423561809E-2</v>
      </c>
      <c r="AC27" s="90">
        <f t="shared" si="1"/>
        <v>2.9748347107438018E-2</v>
      </c>
      <c r="AD27" s="91">
        <f t="shared" si="2"/>
        <v>1.547372875057104E-3</v>
      </c>
    </row>
    <row r="28" spans="1:30" x14ac:dyDescent="0.25">
      <c r="A28" s="1"/>
      <c r="B28" s="32">
        <v>25</v>
      </c>
      <c r="C28" s="33" t="s">
        <v>49</v>
      </c>
      <c r="D28" s="34" t="s">
        <v>50</v>
      </c>
      <c r="E28" s="57" t="s">
        <v>92</v>
      </c>
      <c r="F28" s="32" t="s">
        <v>51</v>
      </c>
      <c r="G28" s="36">
        <v>199314.9</v>
      </c>
      <c r="H28" s="36">
        <v>11112062</v>
      </c>
      <c r="I28" s="36">
        <v>11568927</v>
      </c>
      <c r="J28" s="36">
        <v>706200</v>
      </c>
      <c r="K28" s="36">
        <v>837000</v>
      </c>
      <c r="L28" s="36">
        <v>16190</v>
      </c>
      <c r="M28" s="35">
        <v>51.48</v>
      </c>
      <c r="N28" s="37">
        <v>376960000</v>
      </c>
      <c r="O28" s="38">
        <v>6.2870843912989527E-2</v>
      </c>
      <c r="P28" s="37">
        <v>33768.620000000003</v>
      </c>
      <c r="Q28" s="42">
        <v>0.749</v>
      </c>
      <c r="R28" s="40">
        <v>0.95499999999999996</v>
      </c>
      <c r="S28" s="38">
        <v>9.3000000000000013E-2</v>
      </c>
      <c r="T28" s="41">
        <v>77.099999999999994</v>
      </c>
      <c r="U28" s="1"/>
      <c r="V28" s="34" t="s">
        <v>58</v>
      </c>
      <c r="W28" s="36">
        <v>17427287</v>
      </c>
      <c r="X28" s="36">
        <v>640</v>
      </c>
      <c r="Y28" s="35">
        <v>36.109000000000002</v>
      </c>
      <c r="Z28" s="36">
        <v>1355.33</v>
      </c>
      <c r="AB28" s="90">
        <f t="shared" si="0"/>
        <v>7.2348974109699191E-2</v>
      </c>
      <c r="AC28" s="90">
        <f t="shared" si="1"/>
        <v>1.934289127837515E-2</v>
      </c>
      <c r="AD28" s="91">
        <f t="shared" si="2"/>
        <v>1.39943834030589E-3</v>
      </c>
    </row>
    <row r="29" spans="1:30" x14ac:dyDescent="0.25">
      <c r="A29" s="1"/>
      <c r="B29" s="32">
        <v>26</v>
      </c>
      <c r="C29" s="33" t="s">
        <v>62</v>
      </c>
      <c r="D29" s="34" t="s">
        <v>63</v>
      </c>
      <c r="E29" s="57" t="s">
        <v>92</v>
      </c>
      <c r="F29" s="32" t="s">
        <v>64</v>
      </c>
      <c r="G29" s="36">
        <v>281748.5</v>
      </c>
      <c r="H29" s="36">
        <v>11228091</v>
      </c>
      <c r="I29" s="36">
        <v>11450982</v>
      </c>
      <c r="J29" s="36">
        <v>923600</v>
      </c>
      <c r="K29" s="36">
        <v>831000</v>
      </c>
      <c r="L29" s="36">
        <v>18826</v>
      </c>
      <c r="M29" s="35">
        <v>38.49</v>
      </c>
      <c r="N29" s="37">
        <v>381985000</v>
      </c>
      <c r="O29" s="38">
        <v>6.3708932810121244E-2</v>
      </c>
      <c r="P29" s="37">
        <v>33960.36</v>
      </c>
      <c r="Q29" s="42">
        <v>0.746</v>
      </c>
      <c r="R29" s="40">
        <v>0.96799999999999997</v>
      </c>
      <c r="S29" s="38">
        <v>9.6000000000000002E-2</v>
      </c>
      <c r="T29" s="41">
        <v>77.8</v>
      </c>
      <c r="U29" s="1"/>
      <c r="V29" s="34" t="s">
        <v>41</v>
      </c>
      <c r="W29" s="36">
        <v>21370619</v>
      </c>
      <c r="X29" s="36">
        <v>1100</v>
      </c>
      <c r="Y29" s="35">
        <v>23.687000000000001</v>
      </c>
      <c r="Z29" s="36">
        <v>1528.58</v>
      </c>
      <c r="AB29" s="90">
        <f t="shared" si="0"/>
        <v>7.257019528980134E-2</v>
      </c>
      <c r="AC29" s="90">
        <f t="shared" si="1"/>
        <v>2.2654632972322505E-2</v>
      </c>
      <c r="AD29" s="91">
        <f t="shared" si="2"/>
        <v>1.6440511390202169E-3</v>
      </c>
    </row>
    <row r="30" spans="1:30" ht="15.75" thickBot="1" x14ac:dyDescent="0.3">
      <c r="A30" s="1"/>
      <c r="B30" s="32">
        <v>27</v>
      </c>
      <c r="C30" s="33" t="s">
        <v>71</v>
      </c>
      <c r="D30" s="34" t="s">
        <v>72</v>
      </c>
      <c r="E30" s="57" t="s">
        <v>92</v>
      </c>
      <c r="F30" s="32" t="s">
        <v>73</v>
      </c>
      <c r="G30" s="48">
        <v>95346.2</v>
      </c>
      <c r="H30" s="48">
        <v>6734568</v>
      </c>
      <c r="I30" s="48">
        <v>7308174</v>
      </c>
      <c r="J30" s="48">
        <v>405840</v>
      </c>
      <c r="K30" s="48">
        <v>795000</v>
      </c>
      <c r="L30" s="48">
        <v>10482</v>
      </c>
      <c r="M30" s="43">
        <v>61.53</v>
      </c>
      <c r="N30" s="44">
        <v>249073000</v>
      </c>
      <c r="O30" s="45">
        <v>4.1541356393092213E-2</v>
      </c>
      <c r="P30" s="44">
        <v>36525.279999999999</v>
      </c>
      <c r="Q30" s="51">
        <v>0.77400000000000002</v>
      </c>
      <c r="R30" s="46">
        <v>0.97199999999999998</v>
      </c>
      <c r="S30" s="45">
        <v>9.1999999999999998E-2</v>
      </c>
      <c r="T30" s="47">
        <v>79.099999999999994</v>
      </c>
      <c r="U30" s="1"/>
      <c r="V30" s="34" t="s">
        <v>75</v>
      </c>
      <c r="W30" s="48">
        <v>46524662</v>
      </c>
      <c r="X30" s="48">
        <v>2420</v>
      </c>
      <c r="Y30" s="43">
        <v>71.991</v>
      </c>
      <c r="Z30" s="48">
        <v>3969.2280000000001</v>
      </c>
      <c r="AB30" s="90">
        <f t="shared" si="0"/>
        <v>0.10878230321281349</v>
      </c>
      <c r="AC30" s="90">
        <f t="shared" si="1"/>
        <v>1.3184905660377359E-2</v>
      </c>
      <c r="AD30" s="91">
        <f t="shared" si="2"/>
        <v>1.4342844053795106E-3</v>
      </c>
    </row>
    <row r="31" spans="1:30" ht="15.75" customHeight="1" thickBot="1" x14ac:dyDescent="0.3">
      <c r="A31" s="5"/>
      <c r="B31" s="93" t="s">
        <v>83</v>
      </c>
      <c r="C31" s="94"/>
      <c r="D31" s="94"/>
      <c r="E31" s="94"/>
      <c r="F31" s="95"/>
      <c r="G31" s="10">
        <f>SUM(G4:G30)</f>
        <v>8526437.6999999993</v>
      </c>
      <c r="H31" s="10">
        <f>SUM(H4:H30)</f>
        <v>203305407</v>
      </c>
      <c r="I31" s="10">
        <f>SUM(I4:I30)</f>
        <v>212763955</v>
      </c>
      <c r="J31" s="10">
        <f>SUM(J4:J30)</f>
        <v>15423886</v>
      </c>
      <c r="K31" s="10">
        <f t="shared" ref="K31:L31" si="3">SUM(K4:K30)</f>
        <v>12524834</v>
      </c>
      <c r="L31" s="10">
        <f t="shared" si="3"/>
        <v>312022</v>
      </c>
      <c r="M31" s="15">
        <f>H31/G31</f>
        <v>23.844120388049046</v>
      </c>
      <c r="N31" s="10">
        <f>SUM(N4:N30)</f>
        <v>5995784000</v>
      </c>
      <c r="O31" s="11">
        <v>1</v>
      </c>
      <c r="P31" s="10">
        <f>N31/H31*1000</f>
        <v>29491.512736796027</v>
      </c>
      <c r="Q31" s="12">
        <f>AVERAGE(Q4:Q30)</f>
        <v>0.70451851851851843</v>
      </c>
      <c r="R31" s="13">
        <f>AVERAGE(R4:R30)</f>
        <v>0.90803703703703698</v>
      </c>
      <c r="S31" s="13">
        <f>AVERAGE(S4:S30)</f>
        <v>0.14992592592592593</v>
      </c>
      <c r="T31" s="9">
        <f>AVERAGE(T4:T30)</f>
        <v>74.43703703703703</v>
      </c>
      <c r="U31" s="1"/>
      <c r="V31" s="84"/>
      <c r="W31" s="10">
        <f>SUM(W4:W30)</f>
        <v>212763955</v>
      </c>
      <c r="X31" s="10">
        <f>SUM(X4:X30)</f>
        <v>12524.833999999999</v>
      </c>
      <c r="Y31" s="10">
        <f>SUM(Y4:Y30)</f>
        <v>312.02199999999999</v>
      </c>
      <c r="Z31" s="10">
        <f>SUM(Z4:Z30)</f>
        <v>15423.886000000002</v>
      </c>
      <c r="AB31" s="90">
        <f t="shared" si="0"/>
        <v>5.8867273829347644E-2</v>
      </c>
      <c r="AC31" s="90">
        <f t="shared" si="1"/>
        <v>2.4912266302291909E-2</v>
      </c>
      <c r="AD31" s="91">
        <f t="shared" si="2"/>
        <v>1.4665172021266477E-3</v>
      </c>
    </row>
    <row r="32" spans="1:30" x14ac:dyDescent="0.25">
      <c r="A32" s="1"/>
      <c r="B32" s="1"/>
      <c r="C32" s="1"/>
      <c r="D32" s="1"/>
      <c r="E32" s="1"/>
      <c r="F32" s="1"/>
      <c r="G32" s="7"/>
      <c r="H32" s="1"/>
      <c r="I32" s="83"/>
      <c r="J32" s="85">
        <f>J31/I31</f>
        <v>7.2492946467365676E-2</v>
      </c>
      <c r="K32" s="85">
        <f>K31/I31</f>
        <v>5.8867273829347644E-2</v>
      </c>
      <c r="L32" s="85">
        <f>L31/I31</f>
        <v>1.4665172021266477E-3</v>
      </c>
      <c r="M32" s="1"/>
      <c r="N32" s="1"/>
      <c r="O32" s="1"/>
      <c r="P32" s="1"/>
      <c r="Q32" s="1"/>
      <c r="R32" s="1"/>
      <c r="S32" s="1"/>
      <c r="T32" s="4"/>
      <c r="U32" s="1"/>
      <c r="V32" s="1"/>
      <c r="W32" s="87"/>
      <c r="X32" s="87"/>
      <c r="Y32" s="87"/>
    </row>
    <row r="33" spans="1:25" x14ac:dyDescent="0.25">
      <c r="A33" s="1"/>
      <c r="B33" s="1"/>
      <c r="C33" s="1"/>
      <c r="D33" s="1"/>
      <c r="E33" s="1"/>
      <c r="F33" s="1"/>
      <c r="G33" s="7"/>
      <c r="H33" s="1"/>
      <c r="I33" s="1"/>
      <c r="J33" s="1"/>
      <c r="K33" s="1"/>
      <c r="L33" s="85">
        <f>L31/K31</f>
        <v>2.4912266302291909E-2</v>
      </c>
      <c r="M33" s="1"/>
      <c r="N33" s="14"/>
      <c r="O33" s="1"/>
      <c r="P33" s="1"/>
      <c r="Q33" s="1"/>
      <c r="R33" s="1"/>
      <c r="S33" s="1"/>
      <c r="T33" s="4"/>
      <c r="U33" s="4"/>
      <c r="V33" s="1"/>
      <c r="W33" s="87"/>
      <c r="X33" s="87"/>
      <c r="Y33" s="87"/>
    </row>
    <row r="34" spans="1:25" x14ac:dyDescent="0.25">
      <c r="A34" s="1"/>
      <c r="B34" s="1"/>
      <c r="C34" s="1"/>
      <c r="D34" s="1"/>
      <c r="E34" s="1">
        <v>2008</v>
      </c>
      <c r="F34" s="86">
        <v>1055672</v>
      </c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4"/>
      <c r="V34" s="1"/>
      <c r="W34" s="87"/>
      <c r="X34" s="87"/>
      <c r="Y34" s="87"/>
    </row>
    <row r="35" spans="1:25" x14ac:dyDescent="0.25">
      <c r="A35" s="1"/>
      <c r="B35" s="1"/>
      <c r="C35" s="1"/>
      <c r="D35" s="1"/>
      <c r="E35" s="1">
        <v>2018</v>
      </c>
      <c r="F35" s="86">
        <v>1279948</v>
      </c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4"/>
      <c r="V35" s="1"/>
      <c r="W35" s="87"/>
      <c r="X35" s="87"/>
      <c r="Y35" s="87"/>
    </row>
    <row r="36" spans="1:25" x14ac:dyDescent="0.25">
      <c r="E36">
        <v>2019</v>
      </c>
      <c r="F36" s="86">
        <v>1289000</v>
      </c>
      <c r="W36" s="87"/>
      <c r="X36" s="87"/>
      <c r="Y36" s="87"/>
    </row>
    <row r="37" spans="1:25" x14ac:dyDescent="0.25">
      <c r="E37" s="1">
        <v>2020</v>
      </c>
      <c r="F37" s="86">
        <v>1400000</v>
      </c>
      <c r="W37" s="87"/>
      <c r="X37" s="87"/>
      <c r="Y37" s="87"/>
    </row>
    <row r="45" spans="1:25" x14ac:dyDescent="0.25">
      <c r="M45" t="s">
        <v>111</v>
      </c>
      <c r="O45" s="6">
        <v>5055</v>
      </c>
      <c r="P45" s="6">
        <v>1055</v>
      </c>
    </row>
    <row r="46" spans="1:25" x14ac:dyDescent="0.25">
      <c r="M46" t="s">
        <v>112</v>
      </c>
      <c r="O46" s="6">
        <v>5280</v>
      </c>
      <c r="P46" s="6">
        <v>1280</v>
      </c>
    </row>
    <row r="47" spans="1:25" x14ac:dyDescent="0.25">
      <c r="M47" t="s">
        <v>113</v>
      </c>
      <c r="O47" s="6">
        <v>5290</v>
      </c>
      <c r="P47" s="6">
        <v>1290</v>
      </c>
    </row>
    <row r="48" spans="1:25" x14ac:dyDescent="0.25">
      <c r="M48" t="s">
        <v>114</v>
      </c>
      <c r="O48" s="6">
        <v>5400</v>
      </c>
      <c r="P48" s="6">
        <v>1400</v>
      </c>
    </row>
    <row r="49" spans="12:16" x14ac:dyDescent="0.25">
      <c r="M49" t="s">
        <v>105</v>
      </c>
      <c r="O49" s="6">
        <v>2314</v>
      </c>
      <c r="P49" s="6">
        <v>314</v>
      </c>
    </row>
    <row r="50" spans="12:16" x14ac:dyDescent="0.25">
      <c r="L50" s="88">
        <v>1.5E-3</v>
      </c>
      <c r="M50" t="s">
        <v>106</v>
      </c>
      <c r="O50" s="89">
        <v>1150</v>
      </c>
      <c r="P50" s="89">
        <v>150</v>
      </c>
    </row>
    <row r="51" spans="12:16" x14ac:dyDescent="0.25">
      <c r="L51" s="88"/>
      <c r="M51" t="s">
        <v>118</v>
      </c>
      <c r="O51" s="89">
        <v>23000</v>
      </c>
      <c r="P51" s="89">
        <v>13000</v>
      </c>
    </row>
    <row r="52" spans="12:16" x14ac:dyDescent="0.25">
      <c r="L52" s="88"/>
      <c r="M52" t="s">
        <v>102</v>
      </c>
      <c r="O52" s="89">
        <v>21000</v>
      </c>
      <c r="P52" s="89">
        <v>11000</v>
      </c>
    </row>
    <row r="53" spans="12:16" x14ac:dyDescent="0.25">
      <c r="L53" s="88">
        <v>2.6800000000000001E-2</v>
      </c>
      <c r="M53" t="s">
        <v>107</v>
      </c>
      <c r="O53" s="6">
        <v>50000</v>
      </c>
      <c r="P53" s="6">
        <v>50000</v>
      </c>
    </row>
    <row r="54" spans="12:16" x14ac:dyDescent="0.25">
      <c r="M54" t="s">
        <v>117</v>
      </c>
      <c r="O54" s="89">
        <v>12000</v>
      </c>
      <c r="P54" s="89"/>
    </row>
    <row r="55" spans="12:16" x14ac:dyDescent="0.25">
      <c r="O55" s="89"/>
      <c r="P55" s="89"/>
    </row>
    <row r="58" spans="12:16" x14ac:dyDescent="0.25">
      <c r="M58" t="s">
        <v>115</v>
      </c>
      <c r="N58" s="6">
        <v>12600000</v>
      </c>
    </row>
    <row r="59" spans="12:16" x14ac:dyDescent="0.25">
      <c r="M59" t="s">
        <v>116</v>
      </c>
      <c r="N59" s="6">
        <v>11000000</v>
      </c>
    </row>
  </sheetData>
  <autoFilter ref="V3:Z3" xr:uid="{7AC12DFF-A59B-437D-921E-0D14468D75A3}">
    <sortState xmlns:xlrd2="http://schemas.microsoft.com/office/spreadsheetml/2017/richdata2" ref="V4:Z31">
      <sortCondition ref="Z3"/>
    </sortState>
  </autoFilter>
  <mergeCells count="2">
    <mergeCell ref="B2:T2"/>
    <mergeCell ref="B31:F31"/>
  </mergeCells>
  <hyperlinks>
    <hyperlink ref="D3" r:id="rId1" tooltip="ISO 3166-2:BR" display="https://pt.wikipedia.org/wiki/ISO_3166-2:BR" xr:uid="{37107CAB-8F62-4F9B-94E8-66D36EEEA65D}"/>
    <hyperlink ref="G3" r:id="rId2" tooltip="Lista de estados do Brasil por área" display="https://pt.wikipedia.org/wiki/Lista_de_estados_do_Brasil_por_%C3%A1rea" xr:uid="{1FC804CE-F2D5-419F-9EC5-425FE9231CFB}"/>
    <hyperlink ref="M3" r:id="rId3" tooltip="2005" display="https://pt.wikipedia.org/wiki/2005" xr:uid="{872E2023-292B-4D7E-B446-E6F534F72E61}"/>
    <hyperlink ref="Q3" r:id="rId4" tooltip="Lista de estados do Brasil por IDH" display="https://pt.wikipedia.org/wiki/Lista_de_estados_do_Brasil_por_IDH" xr:uid="{CD6672D3-6F6B-4752-910C-C520333E3C32}"/>
    <hyperlink ref="R3" r:id="rId5" tooltip="2016" display="https://pt.wikipedia.org/wiki/2016" xr:uid="{062B8FE3-EFCD-4FAE-B159-0D81576B6104}"/>
    <hyperlink ref="T3" r:id="rId6" tooltip="2016" display="https://pt.wikipedia.org/wiki/2016" xr:uid="{84124B37-34AE-4CA6-A5FB-DA3615325898}"/>
    <hyperlink ref="C4" r:id="rId7" tooltip="Acre" display="https://pt.wikipedia.org/wiki/Acre" xr:uid="{3E614C41-603A-435A-BE6D-099227B60A8D}"/>
    <hyperlink ref="C11" r:id="rId8" tooltip="Alagoas" display="https://pt.wikipedia.org/wiki/Alagoas" xr:uid="{D06C3C42-F509-4667-A32E-2903444496AA}"/>
    <hyperlink ref="C5" r:id="rId9" tooltip="Amapá" display="https://pt.wikipedia.org/wiki/Amap%C3%A1" xr:uid="{AF1C51A1-B45F-4BB5-ACCC-E63D101259D7}"/>
    <hyperlink ref="C6" r:id="rId10" tooltip="Amazonas" display="https://pt.wikipedia.org/wiki/Amazonas" xr:uid="{EA9C36C1-B39D-4E03-ADB9-A6278311FB43}"/>
    <hyperlink ref="C12" r:id="rId11" tooltip="Bahia" display="https://pt.wikipedia.org/wiki/Bahia" xr:uid="{0EB1E53D-BC06-48B2-BF88-FCD6ADBC0FDC}"/>
    <hyperlink ref="C13" r:id="rId12" tooltip="Ceará" display="https://pt.wikipedia.org/wiki/Cear%C3%A1" xr:uid="{719F3554-12A1-418B-8F19-DA8C856E2F46}"/>
    <hyperlink ref="C20" r:id="rId13" tooltip="Distrito Federal (Brasil)" display="https://pt.wikipedia.org/wiki/Distrito_Federal_(Brasil)" xr:uid="{29AE3528-C7E2-4E46-BF3D-B54EC457FAE9}"/>
    <hyperlink ref="C24" r:id="rId14" tooltip="Espírito Santo (estado)" display="https://pt.wikipedia.org/wiki/Esp%C3%ADrito_Santo_(estado)" xr:uid="{F83605ED-A7B9-43EF-A831-3E455621477E}"/>
    <hyperlink ref="C21" r:id="rId15" tooltip="Goiás" display="https://pt.wikipedia.org/wiki/Goi%C3%A1s" xr:uid="{34E6FB83-9FCD-4940-92FC-41A6EDC2EB92}"/>
    <hyperlink ref="C14" r:id="rId16" tooltip="Maranhão" display="https://pt.wikipedia.org/wiki/Maranh%C3%A3o" xr:uid="{0A23F6C2-ABC3-4E6F-84FC-593FD44488AF}"/>
    <hyperlink ref="C22" r:id="rId17" tooltip="Mato Grosso" display="https://pt.wikipedia.org/wiki/Mato_Grosso" xr:uid="{B72ED2E5-D906-4CA6-B878-D9575CCDDFC9}"/>
    <hyperlink ref="C23" r:id="rId18" tooltip="Mato Grosso do Sul" display="https://pt.wikipedia.org/wiki/Mato_Grosso_do_Sul" xr:uid="{C8E3C6B3-30AE-4480-AF4B-455169D2F430}"/>
    <hyperlink ref="C25" r:id="rId19" tooltip="Minas Gerais" display="https://pt.wikipedia.org/wiki/Minas_Gerais" xr:uid="{F76C99EC-7AA9-4044-88D2-6D0A9EFA61FB}"/>
    <hyperlink ref="C7" r:id="rId20" tooltip="Pará" display="https://pt.wikipedia.org/wiki/Par%C3%A1" xr:uid="{6F621622-2CFA-415F-941A-49B4E2ED7AEB}"/>
    <hyperlink ref="C15" r:id="rId21" tooltip="Paraíba" display="https://pt.wikipedia.org/wiki/Para%C3%ADba" xr:uid="{F855B4DF-DBC6-4BEC-9696-A1CFEE0C4B15}"/>
    <hyperlink ref="C28" r:id="rId22" tooltip="Paraná" display="https://pt.wikipedia.org/wiki/Paran%C3%A1" xr:uid="{E99B92FF-2C98-4B27-9B2D-A39C9F59737C}"/>
    <hyperlink ref="C16" r:id="rId23" tooltip="Pernambuco" display="https://pt.wikipedia.org/wiki/Pernambuco" xr:uid="{377D0602-061A-4CAC-8E43-BD594396F2A6}"/>
    <hyperlink ref="C17" r:id="rId24" tooltip="Piauí" display="https://pt.wikipedia.org/wiki/Piau%C3%AD" xr:uid="{08B72668-91F7-4A89-AFF6-2E95FCA1B23B}"/>
    <hyperlink ref="C26" r:id="rId25" tooltip="Rio de Janeiro (estado)" display="https://pt.wikipedia.org/wiki/Rio_de_Janeiro_(estado)" xr:uid="{B6E64811-B1B5-407D-89A7-3C4F7CCCB2A7}"/>
    <hyperlink ref="C18" r:id="rId26" tooltip="Rio Grande do Norte" display="https://pt.wikipedia.org/wiki/Rio_Grande_do_Norte" xr:uid="{3E0D5BC2-B265-47AF-9453-8A4FCE08F63F}"/>
    <hyperlink ref="C29" r:id="rId27" tooltip="Rio Grande do Sul" display="https://pt.wikipedia.org/wiki/Rio_Grande_do_Sul" xr:uid="{DBD7CCAD-4830-490D-9E70-315348AA8611}"/>
    <hyperlink ref="C8" r:id="rId28" tooltip="Rondônia" display="https://pt.wikipedia.org/wiki/Rond%C3%B4nia" xr:uid="{91A4EBF4-6375-433D-88C3-02D6B8392665}"/>
    <hyperlink ref="C9" r:id="rId29" tooltip="Roraima" display="https://pt.wikipedia.org/wiki/Roraima" xr:uid="{C9B76582-9A28-4F37-B4A4-8D8B98E48F50}"/>
    <hyperlink ref="C30" r:id="rId30" tooltip="Santa Catarina" display="https://pt.wikipedia.org/wiki/Santa_Catarina" xr:uid="{2F2B1514-3D7D-4345-A563-42B51039C9E1}"/>
    <hyperlink ref="C27" r:id="rId31" tooltip="São Paulo (estado)" display="https://pt.wikipedia.org/wiki/S%C3%A3o_Paulo_(estado)" xr:uid="{81A6EFEF-E72D-455F-9938-4D72DCB90A46}"/>
    <hyperlink ref="C19" r:id="rId32" tooltip="Sergipe" display="https://pt.wikipedia.org/wiki/Sergipe" xr:uid="{A010F488-839F-486C-A091-AD290958FA51}"/>
    <hyperlink ref="C10" r:id="rId33" tooltip="Tocantins" display="https://pt.wikipedia.org/wiki/Tocantins" xr:uid="{9C9FCA5C-2BB6-4065-9DBB-F321DDDD760B}"/>
    <hyperlink ref="F10" r:id="rId34" tooltip="Palmas (Tocantins)" display="https://pt.wikipedia.org/wiki/Palmas_(Tocantins)" xr:uid="{F81598B0-DF8C-4C5F-A875-6DA6A1AAED51}"/>
    <hyperlink ref="F19" r:id="rId35" tooltip="Aracaju" display="https://pt.wikipedia.org/wiki/Aracaju" xr:uid="{8D2D3E4F-8DE7-44B4-A5FF-B3092C08B3C5}"/>
    <hyperlink ref="F27" r:id="rId36" tooltip="São Paulo (cidade)" display="https://pt.wikipedia.org/wiki/S%C3%A3o_Paulo_(cidade)" xr:uid="{689B650C-B16F-46CD-94D1-DC6A017D8B56}"/>
    <hyperlink ref="F30" r:id="rId37" tooltip="Florianópolis" display="https://pt.wikipedia.org/wiki/Florian%C3%B3polis" xr:uid="{27EACDCD-7E80-4D9E-9B8D-8552D14A7F6C}"/>
    <hyperlink ref="F9" r:id="rId38" tooltip="Boa Vista (Roraima)" display="https://pt.wikipedia.org/wiki/Boa_Vista_(Roraima)" xr:uid="{E636760D-67D6-4F56-8B2F-E2F3895BB836}"/>
    <hyperlink ref="F8" r:id="rId39" tooltip="Porto Velho" display="https://pt.wikipedia.org/wiki/Porto_Velho" xr:uid="{46501154-039C-4238-B036-42A1541CEFD7}"/>
    <hyperlink ref="F29" r:id="rId40" tooltip="Porto Alegre" display="https://pt.wikipedia.org/wiki/Porto_Alegre" xr:uid="{CC866702-D0D4-4C13-B5EC-49E65AB899DE}"/>
    <hyperlink ref="F18" r:id="rId41" tooltip="Natal (Rio Grande do Norte)" display="https://pt.wikipedia.org/wiki/Natal_(Rio_Grande_do_Norte)" xr:uid="{7A69BCCE-8007-49D4-BF7E-63E2F602E9CD}"/>
    <hyperlink ref="F26" r:id="rId42" tooltip="Rio de Janeiro (cidade)" display="https://pt.wikipedia.org/wiki/Rio_de_Janeiro_(cidade)" xr:uid="{54BD27CE-F733-4110-82AB-0A503E83687A}"/>
    <hyperlink ref="F17" r:id="rId43" tooltip="Teresina" display="https://pt.wikipedia.org/wiki/Teresina" xr:uid="{C470010C-4AFF-49BB-A65E-42405BDF77DD}"/>
    <hyperlink ref="F16" r:id="rId44" tooltip="Recife" display="https://pt.wikipedia.org/wiki/Recife" xr:uid="{2838DBF8-7EA1-43C8-AC50-82EFF6EB1702}"/>
    <hyperlink ref="F28" r:id="rId45" tooltip="Curitiba" display="https://pt.wikipedia.org/wiki/Curitiba" xr:uid="{12D37C2E-CDB8-4F4B-9F6E-7F5268101561}"/>
    <hyperlink ref="F15" r:id="rId46" tooltip="João Pessoa" display="https://pt.wikipedia.org/wiki/Jo%C3%A3o_Pessoa" xr:uid="{4C0387FC-7DCE-4148-A635-40DEB49296CE}"/>
    <hyperlink ref="F7" r:id="rId47" tooltip="Belém (Pará)" display="https://pt.wikipedia.org/wiki/Bel%C3%A9m_(Par%C3%A1)" xr:uid="{69B852B2-F5CE-44CC-A76B-38B5BD5B065C}"/>
    <hyperlink ref="F25" r:id="rId48" tooltip="Belo Horizonte" display="https://pt.wikipedia.org/wiki/Belo_Horizonte" xr:uid="{8990A6AF-31F6-40DB-9D57-DC2E66C73E9B}"/>
    <hyperlink ref="F23" r:id="rId49" tooltip="Campo Grande (Mato Grosso do Sul)" display="https://pt.wikipedia.org/wiki/Campo_Grande_(Mato_Grosso_do_Sul)" xr:uid="{294CFED5-D642-49B1-8927-5A74F1E6810A}"/>
    <hyperlink ref="F22" r:id="rId50" tooltip="Cuiabá" display="https://pt.wikipedia.org/wiki/Cuiab%C3%A1" xr:uid="{1B6FF45A-3AB5-4EFC-867E-7DA0D6B74CD8}"/>
    <hyperlink ref="F14" r:id="rId51" tooltip="São Luís (Maranhão)" display="https://pt.wikipedia.org/wiki/S%C3%A3o_Lu%C3%ADs_(Maranh%C3%A3o)" xr:uid="{E8343A59-C473-42F0-A069-FD1A9DF71DDF}"/>
    <hyperlink ref="F21" r:id="rId52" tooltip="Goiânia" display="https://pt.wikipedia.org/wiki/Goi%C3%A2nia" xr:uid="{7DC8722D-12DF-482C-8BA8-7CF23A6B867B}"/>
    <hyperlink ref="F24" r:id="rId53" tooltip="Vitória (Espírito Santo)" display="https://pt.wikipedia.org/wiki/Vit%C3%B3ria_(Esp%C3%ADrito_Santo)" xr:uid="{94D7F495-AAD9-4226-8EC0-ED68B4644AE8}"/>
    <hyperlink ref="F20" r:id="rId54" tooltip="Brasília" display="https://pt.wikipedia.org/wiki/Bras%C3%ADlia" xr:uid="{56F3D955-A0EF-4411-A804-EC544EBF4892}"/>
    <hyperlink ref="F13" r:id="rId55" tooltip="Fortaleza" display="https://pt.wikipedia.org/wiki/Fortaleza" xr:uid="{5EED2005-182E-4405-ABD3-AD82B408C8FC}"/>
    <hyperlink ref="F12" r:id="rId56" tooltip="Salvador (Bahia)" display="https://pt.wikipedia.org/wiki/Salvador_(Bahia)" xr:uid="{1FD6D36C-A8E5-42CB-9095-87B603EFD43E}"/>
    <hyperlink ref="F6" r:id="rId57" tooltip="Manaus" display="https://pt.wikipedia.org/wiki/Manaus" xr:uid="{2A1EB003-F2C1-468F-AFE8-06A1E7B4DF7D}"/>
    <hyperlink ref="F5" r:id="rId58" tooltip="Macapá" display="https://pt.wikipedia.org/wiki/Macap%C3%A1" xr:uid="{A96F8DA5-B378-47EE-A38B-2D32D0361A14}"/>
    <hyperlink ref="F11" r:id="rId59" tooltip="Maceió" display="https://pt.wikipedia.org/wiki/Macei%C3%B3" xr:uid="{A6CFB4CB-7A8C-479D-A916-06EE912B6065}"/>
    <hyperlink ref="F4" r:id="rId60" tooltip="Rio Branco" display="https://pt.wikipedia.org/wiki/Rio_Branco" xr:uid="{B21230B8-938F-491E-B462-C6A6309932C5}"/>
    <hyperlink ref="F3" r:id="rId61" tooltip="Lista de capitais do Brasil" display="https://pt.wikipedia.org/wiki/Lista_de_capitais_do_Brasil" xr:uid="{8AA07CDD-BCF3-4BD2-B7DE-142E25F37AB2}"/>
  </hyperlinks>
  <pageMargins left="0.511811024" right="0.511811024" top="0.78740157499999996" bottom="0.78740157499999996" header="0.31496062000000002" footer="0.31496062000000002"/>
  <drawing r:id="rId62"/>
  <legacyDrawing r:id="rId63"/>
  <oleObjects>
    <mc:AlternateContent xmlns:mc="http://schemas.openxmlformats.org/markup-compatibility/2006">
      <mc:Choice Requires="x14">
        <oleObject progId="PBrush" shapeId="5148" r:id="rId64">
          <objectPr defaultSize="0" autoPict="0" r:id="rId65">
            <anchor moveWithCells="1" sizeWithCells="1">
              <from>
                <xdr:col>30</xdr:col>
                <xdr:colOff>114300</xdr:colOff>
                <xdr:row>2</xdr:row>
                <xdr:rowOff>133350</xdr:rowOff>
              </from>
              <to>
                <xdr:col>39</xdr:col>
                <xdr:colOff>419100</xdr:colOff>
                <xdr:row>29</xdr:row>
                <xdr:rowOff>9525</xdr:rowOff>
              </to>
            </anchor>
          </objectPr>
        </oleObject>
      </mc:Choice>
      <mc:Fallback>
        <oleObject progId="PBrush" shapeId="5148" r:id="rId6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Estados</vt:lpstr>
    </vt:vector>
  </TitlesOfParts>
  <Company>xxxx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Roberto Kassai</dc:creator>
  <cp:lastModifiedBy>Jose Roberto</cp:lastModifiedBy>
  <cp:revision/>
  <cp:lastPrinted>2020-03-13T14:59:25Z</cp:lastPrinted>
  <dcterms:created xsi:type="dcterms:W3CDTF">2012-02-23T12:35:07Z</dcterms:created>
  <dcterms:modified xsi:type="dcterms:W3CDTF">2021-04-04T21:30:48Z</dcterms:modified>
</cp:coreProperties>
</file>