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4460E1-7977-4BFF-9AB1-5C7D28218799}" xr6:coauthVersionLast="47" xr6:coauthVersionMax="47" xr10:uidLastSave="{00000000-0000-0000-0000-000000000000}"/>
  <bookViews>
    <workbookView xWindow="-120" yWindow="-120" windowWidth="20730" windowHeight="11160" xr2:uid="{BE701E40-74F2-4217-9BDD-A6B7388D9FBA}"/>
  </bookViews>
  <sheets>
    <sheet name="Resolu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G22" i="1"/>
  <c r="H22" i="1"/>
  <c r="F22" i="1"/>
  <c r="G21" i="1"/>
  <c r="H21" i="1"/>
  <c r="F21" i="1"/>
  <c r="H20" i="1"/>
  <c r="G20" i="1"/>
  <c r="F20" i="1"/>
  <c r="AK8" i="1"/>
  <c r="AI8" i="1"/>
  <c r="AH8" i="1"/>
  <c r="AF8" i="1"/>
  <c r="AE8" i="1"/>
  <c r="AC8" i="1"/>
  <c r="AJ7" i="1"/>
  <c r="AK7" i="1"/>
  <c r="AI7" i="1"/>
  <c r="AE7" i="1"/>
  <c r="AK6" i="1"/>
  <c r="AJ6" i="1"/>
  <c r="AI6" i="1"/>
  <c r="AH6" i="1"/>
  <c r="AG6" i="1"/>
  <c r="AK5" i="1"/>
  <c r="AJ5" i="1"/>
  <c r="AI5" i="1"/>
  <c r="AH5" i="1"/>
  <c r="AG5" i="1"/>
  <c r="AJ4" i="1"/>
  <c r="AK4" i="1"/>
  <c r="AI4" i="1"/>
  <c r="AE4" i="1"/>
  <c r="AK3" i="1"/>
  <c r="AE3" i="1"/>
  <c r="W16" i="1"/>
  <c r="U16" i="1"/>
  <c r="T16" i="1"/>
  <c r="R16" i="1"/>
  <c r="Z15" i="1"/>
  <c r="X15" i="1"/>
  <c r="Z12" i="1"/>
  <c r="T12" i="1"/>
  <c r="Z11" i="1"/>
  <c r="X11" i="1"/>
  <c r="W9" i="1"/>
  <c r="Z8" i="1"/>
  <c r="W7" i="1"/>
  <c r="W6" i="1"/>
  <c r="Z5" i="1"/>
  <c r="X5" i="1"/>
  <c r="Z4" i="1"/>
  <c r="T4" i="1"/>
  <c r="Z3" i="1"/>
  <c r="T3" i="1"/>
  <c r="O13" i="1"/>
  <c r="M13" i="1"/>
  <c r="L13" i="1"/>
  <c r="J13" i="1"/>
  <c r="I13" i="1"/>
  <c r="G13" i="1"/>
  <c r="O12" i="1"/>
  <c r="M12" i="1"/>
  <c r="O11" i="1"/>
  <c r="I11" i="1"/>
  <c r="O10" i="1"/>
  <c r="L10" i="1"/>
  <c r="L9" i="1"/>
  <c r="O8" i="1"/>
  <c r="M8" i="1"/>
  <c r="O7" i="1"/>
  <c r="O6" i="1"/>
  <c r="M6" i="1"/>
  <c r="L6" i="1"/>
  <c r="O5" i="1"/>
  <c r="M5" i="1"/>
  <c r="O4" i="1"/>
  <c r="I4" i="1"/>
  <c r="O3" i="1"/>
  <c r="I3" i="1"/>
</calcChain>
</file>

<file path=xl/sharedStrings.xml><?xml version="1.0" encoding="utf-8"?>
<sst xmlns="http://schemas.openxmlformats.org/spreadsheetml/2006/main" count="64" uniqueCount="21">
  <si>
    <t>Data</t>
  </si>
  <si>
    <t>Operação</t>
  </si>
  <si>
    <t>Quantidade</t>
  </si>
  <si>
    <t>Valor unitário</t>
  </si>
  <si>
    <t>Compra</t>
  </si>
  <si>
    <t>Venda</t>
  </si>
  <si>
    <t>-</t>
  </si>
  <si>
    <t>PEPS</t>
  </si>
  <si>
    <t>Entrada</t>
  </si>
  <si>
    <t>Saída</t>
  </si>
  <si>
    <t>Saldo</t>
  </si>
  <si>
    <t>Qtde</t>
  </si>
  <si>
    <t>Pr. Unitário</t>
  </si>
  <si>
    <t>Total</t>
  </si>
  <si>
    <t>UEPS</t>
  </si>
  <si>
    <t>PMP</t>
  </si>
  <si>
    <t>Receita</t>
  </si>
  <si>
    <t>(-) CMV</t>
  </si>
  <si>
    <t>(=) Lucro Bruto</t>
  </si>
  <si>
    <t>Margem bruta</t>
  </si>
  <si>
    <t>Estoque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</si>
</sst>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5" borderId="1" xfId="0" applyFill="1" applyBorder="1"/>
    <xf numFmtId="0" fontId="2" fillId="5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165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Border="1"/>
    <xf numFmtId="10" fontId="2" fillId="0" borderId="1" xfId="1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4" fontId="2" fillId="0" borderId="6" xfId="0" applyNumberFormat="1" applyFont="1" applyBorder="1" applyAlignment="1">
      <alignment horizontal="center"/>
    </xf>
    <xf numFmtId="10" fontId="2" fillId="0" borderId="6" xfId="1" applyNumberFormat="1" applyFont="1" applyBorder="1" applyAlignment="1">
      <alignment horizontal="center"/>
    </xf>
    <xf numFmtId="0" fontId="2" fillId="0" borderId="7" xfId="0" applyFont="1" applyBorder="1"/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1" defaultTableStyle="TableStyleMedium2" defaultPivotStyle="PivotStyleLight16">
    <tableStyle name="Invisible" pivot="0" table="0" count="0" xr9:uid="{672AB794-75D0-49D0-87BF-D719C795357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5F8A-83A2-414E-A865-87F4562B89F0}">
  <dimension ref="A1:AP23"/>
  <sheetViews>
    <sheetView showGridLines="0" tabSelected="1" workbookViewId="0"/>
  </sheetViews>
  <sheetFormatPr defaultRowHeight="15" x14ac:dyDescent="0.25"/>
  <cols>
    <col min="1" max="1" width="9.7109375" customWidth="1"/>
    <col min="2" max="2" width="11.85546875" customWidth="1"/>
    <col min="3" max="3" width="11" bestFit="1" customWidth="1"/>
    <col min="4" max="4" width="12.7109375" bestFit="1" customWidth="1"/>
    <col min="5" max="5" width="14.5703125" customWidth="1"/>
    <col min="8" max="8" width="11.7109375" customWidth="1"/>
    <col min="9" max="9" width="10.140625" bestFit="1" customWidth="1"/>
    <col min="11" max="11" width="12.28515625" customWidth="1"/>
    <col min="12" max="12" width="9.42578125" customWidth="1"/>
    <col min="14" max="14" width="11.7109375" customWidth="1"/>
    <col min="15" max="15" width="11.28515625" customWidth="1"/>
    <col min="18" max="18" width="10" customWidth="1"/>
    <col min="19" max="19" width="12" customWidth="1"/>
    <col min="20" max="20" width="9.7109375" customWidth="1"/>
    <col min="22" max="22" width="12.140625" customWidth="1"/>
    <col min="23" max="23" width="9.5703125" customWidth="1"/>
    <col min="25" max="25" width="11" customWidth="1"/>
    <col min="26" max="26" width="10.28515625" customWidth="1"/>
    <col min="29" max="29" width="9.140625" style="25"/>
    <col min="30" max="30" width="11.42578125" style="25" customWidth="1"/>
    <col min="31" max="32" width="9.140625" style="25"/>
    <col min="33" max="33" width="12.7109375" customWidth="1"/>
    <col min="36" max="36" width="13" customWidth="1"/>
    <col min="39" max="39" width="9.140625" style="25"/>
    <col min="40" max="40" width="11.7109375" style="25" customWidth="1"/>
    <col min="41" max="41" width="12.140625" style="25" customWidth="1"/>
    <col min="42" max="42" width="14.85546875" style="25" customWidth="1"/>
  </cols>
  <sheetData>
    <row r="1" spans="1:42" ht="15.75" x14ac:dyDescent="0.25">
      <c r="A1" s="1" t="s">
        <v>0</v>
      </c>
      <c r="B1" s="1" t="s">
        <v>1</v>
      </c>
      <c r="C1" s="1" t="s">
        <v>2</v>
      </c>
      <c r="D1" s="1" t="s">
        <v>3</v>
      </c>
      <c r="F1" s="3" t="s">
        <v>7</v>
      </c>
      <c r="G1" s="4" t="s">
        <v>8</v>
      </c>
      <c r="H1" s="4"/>
      <c r="I1" s="4"/>
      <c r="J1" s="4" t="s">
        <v>9</v>
      </c>
      <c r="K1" s="4"/>
      <c r="L1" s="4"/>
      <c r="M1" s="4" t="s">
        <v>10</v>
      </c>
      <c r="N1" s="4"/>
      <c r="O1" s="4"/>
      <c r="Q1" s="3" t="s">
        <v>14</v>
      </c>
      <c r="R1" s="4" t="s">
        <v>8</v>
      </c>
      <c r="S1" s="4"/>
      <c r="T1" s="4"/>
      <c r="U1" s="4" t="s">
        <v>9</v>
      </c>
      <c r="V1" s="4"/>
      <c r="W1" s="4"/>
      <c r="X1" s="4" t="s">
        <v>10</v>
      </c>
      <c r="Y1" s="4"/>
      <c r="Z1" s="4"/>
      <c r="AB1" s="3" t="s">
        <v>15</v>
      </c>
      <c r="AC1" s="4" t="s">
        <v>8</v>
      </c>
      <c r="AD1" s="4"/>
      <c r="AE1" s="4"/>
      <c r="AF1" s="4" t="s">
        <v>9</v>
      </c>
      <c r="AG1" s="4"/>
      <c r="AH1" s="4"/>
      <c r="AI1" s="4" t="s">
        <v>10</v>
      </c>
      <c r="AJ1" s="4"/>
      <c r="AK1" s="4"/>
      <c r="AM1" s="23"/>
      <c r="AN1" s="23"/>
      <c r="AO1" s="23"/>
      <c r="AP1" s="23"/>
    </row>
    <row r="2" spans="1:42" ht="15.75" x14ac:dyDescent="0.25">
      <c r="A2" s="1">
        <v>3</v>
      </c>
      <c r="B2" s="1" t="s">
        <v>4</v>
      </c>
      <c r="C2" s="1">
        <v>150</v>
      </c>
      <c r="D2" s="2">
        <v>12.5</v>
      </c>
      <c r="F2" s="5" t="s">
        <v>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5" t="s">
        <v>11</v>
      </c>
      <c r="N2" s="5" t="s">
        <v>12</v>
      </c>
      <c r="O2" s="5" t="s">
        <v>13</v>
      </c>
      <c r="Q2" s="5" t="s">
        <v>0</v>
      </c>
      <c r="R2" s="5" t="s">
        <v>11</v>
      </c>
      <c r="S2" s="5" t="s">
        <v>12</v>
      </c>
      <c r="T2" s="5" t="s">
        <v>13</v>
      </c>
      <c r="U2" s="5" t="s">
        <v>11</v>
      </c>
      <c r="V2" s="5" t="s">
        <v>12</v>
      </c>
      <c r="W2" s="5" t="s">
        <v>13</v>
      </c>
      <c r="X2" s="5" t="s">
        <v>11</v>
      </c>
      <c r="Y2" s="5" t="s">
        <v>12</v>
      </c>
      <c r="Z2" s="5" t="s">
        <v>13</v>
      </c>
      <c r="AB2" s="5" t="s">
        <v>0</v>
      </c>
      <c r="AC2" s="5" t="s">
        <v>11</v>
      </c>
      <c r="AD2" s="5" t="s">
        <v>12</v>
      </c>
      <c r="AE2" s="5" t="s">
        <v>13</v>
      </c>
      <c r="AF2" s="5" t="s">
        <v>11</v>
      </c>
      <c r="AG2" s="5" t="s">
        <v>12</v>
      </c>
      <c r="AH2" s="5" t="s">
        <v>13</v>
      </c>
      <c r="AI2" s="5" t="s">
        <v>11</v>
      </c>
      <c r="AJ2" s="5" t="s">
        <v>12</v>
      </c>
      <c r="AK2" s="5" t="s">
        <v>13</v>
      </c>
      <c r="AM2" s="23"/>
      <c r="AN2" s="23"/>
      <c r="AO2" s="23"/>
      <c r="AP2" s="24"/>
    </row>
    <row r="3" spans="1:42" ht="15.75" x14ac:dyDescent="0.25">
      <c r="A3" s="1">
        <v>5</v>
      </c>
      <c r="B3" s="1" t="s">
        <v>4</v>
      </c>
      <c r="C3" s="1">
        <v>70</v>
      </c>
      <c r="D3" s="2">
        <v>12.7</v>
      </c>
      <c r="F3" s="6">
        <v>3</v>
      </c>
      <c r="G3" s="6">
        <v>150</v>
      </c>
      <c r="H3" s="11">
        <v>12.5</v>
      </c>
      <c r="I3" s="11">
        <f>G3*H3</f>
        <v>1875</v>
      </c>
      <c r="J3" s="6"/>
      <c r="K3" s="6"/>
      <c r="L3" s="6"/>
      <c r="M3" s="6">
        <v>150</v>
      </c>
      <c r="N3" s="11">
        <v>12.5</v>
      </c>
      <c r="O3" s="11">
        <f>M3*N3</f>
        <v>1875</v>
      </c>
      <c r="Q3" s="6">
        <v>3</v>
      </c>
      <c r="R3" s="6">
        <v>150</v>
      </c>
      <c r="S3" s="11">
        <v>12.5</v>
      </c>
      <c r="T3" s="11">
        <f>R3*S3</f>
        <v>1875</v>
      </c>
      <c r="U3" s="6"/>
      <c r="V3" s="6"/>
      <c r="W3" s="6"/>
      <c r="X3" s="6">
        <v>150</v>
      </c>
      <c r="Y3" s="11">
        <v>12.5</v>
      </c>
      <c r="Z3" s="11">
        <f>X3*Y3</f>
        <v>1875</v>
      </c>
      <c r="AB3" s="5">
        <v>3</v>
      </c>
      <c r="AC3" s="5">
        <v>150</v>
      </c>
      <c r="AD3" s="27">
        <v>12.5</v>
      </c>
      <c r="AE3" s="27">
        <f>AC3*AD3</f>
        <v>1875</v>
      </c>
      <c r="AF3" s="5"/>
      <c r="AG3" s="5"/>
      <c r="AH3" s="5"/>
      <c r="AI3" s="5">
        <v>150</v>
      </c>
      <c r="AJ3" s="27">
        <v>12.5</v>
      </c>
      <c r="AK3" s="27">
        <f>AI3*AJ3</f>
        <v>1875</v>
      </c>
      <c r="AM3" s="23"/>
      <c r="AN3" s="23"/>
      <c r="AO3" s="23"/>
      <c r="AP3" s="24"/>
    </row>
    <row r="4" spans="1:42" ht="15.75" x14ac:dyDescent="0.25">
      <c r="A4" s="1">
        <v>12</v>
      </c>
      <c r="B4" s="1" t="s">
        <v>5</v>
      </c>
      <c r="C4" s="1">
        <v>80</v>
      </c>
      <c r="D4" s="1" t="s">
        <v>6</v>
      </c>
      <c r="F4" s="6">
        <v>5</v>
      </c>
      <c r="G4" s="6">
        <v>70</v>
      </c>
      <c r="H4" s="11">
        <v>12.7</v>
      </c>
      <c r="I4" s="11">
        <f>G4*H4</f>
        <v>889</v>
      </c>
      <c r="J4" s="6"/>
      <c r="K4" s="6"/>
      <c r="L4" s="6"/>
      <c r="M4" s="6">
        <v>70</v>
      </c>
      <c r="N4" s="11">
        <v>12.7</v>
      </c>
      <c r="O4" s="11">
        <f>M4*N4</f>
        <v>889</v>
      </c>
      <c r="Q4" s="6">
        <v>5</v>
      </c>
      <c r="R4" s="6">
        <v>70</v>
      </c>
      <c r="S4" s="11">
        <v>12.7</v>
      </c>
      <c r="T4" s="11">
        <f>R4*S4</f>
        <v>889</v>
      </c>
      <c r="U4" s="6"/>
      <c r="V4" s="6"/>
      <c r="W4" s="6"/>
      <c r="X4" s="6">
        <v>70</v>
      </c>
      <c r="Y4" s="11">
        <v>12.7</v>
      </c>
      <c r="Z4" s="11">
        <f>X4*Y4</f>
        <v>889</v>
      </c>
      <c r="AB4" s="5">
        <v>5</v>
      </c>
      <c r="AC4" s="5">
        <v>70</v>
      </c>
      <c r="AD4" s="27">
        <v>12.7</v>
      </c>
      <c r="AE4" s="27">
        <f>AC4*AD4</f>
        <v>889</v>
      </c>
      <c r="AF4" s="5"/>
      <c r="AG4" s="5"/>
      <c r="AH4" s="5"/>
      <c r="AI4" s="5">
        <f>AI3+AC4</f>
        <v>220</v>
      </c>
      <c r="AJ4" s="26">
        <f>AK4/AI4</f>
        <v>12.563636363636364</v>
      </c>
      <c r="AK4" s="27">
        <f>AK3+AE4</f>
        <v>2764</v>
      </c>
      <c r="AM4" s="23"/>
      <c r="AN4" s="23"/>
      <c r="AO4" s="23"/>
      <c r="AP4" s="23"/>
    </row>
    <row r="5" spans="1:42" ht="15.75" x14ac:dyDescent="0.25">
      <c r="A5" s="1">
        <v>20</v>
      </c>
      <c r="B5" s="1" t="s">
        <v>5</v>
      </c>
      <c r="C5" s="1">
        <v>110</v>
      </c>
      <c r="D5" s="1" t="s">
        <v>6</v>
      </c>
      <c r="F5" s="6"/>
      <c r="G5" s="6"/>
      <c r="H5" s="6"/>
      <c r="I5" s="6"/>
      <c r="J5" s="6"/>
      <c r="K5" s="6"/>
      <c r="L5" s="6"/>
      <c r="M5" s="6">
        <f>M3+M4</f>
        <v>220</v>
      </c>
      <c r="N5" s="6"/>
      <c r="O5" s="11">
        <f>O3+O4</f>
        <v>2764</v>
      </c>
      <c r="Q5" s="6"/>
      <c r="R5" s="6"/>
      <c r="S5" s="6"/>
      <c r="T5" s="6"/>
      <c r="U5" s="6"/>
      <c r="V5" s="6"/>
      <c r="W5" s="6"/>
      <c r="X5" s="6">
        <f>X3+X4</f>
        <v>220</v>
      </c>
      <c r="Y5" s="6"/>
      <c r="Z5" s="6">
        <f>Z3+Z4</f>
        <v>2764</v>
      </c>
      <c r="AB5" s="5">
        <v>12</v>
      </c>
      <c r="AC5" s="5"/>
      <c r="AD5" s="5"/>
      <c r="AE5" s="5"/>
      <c r="AF5" s="5">
        <v>80</v>
      </c>
      <c r="AG5" s="26">
        <f>AJ4</f>
        <v>12.563636363636364</v>
      </c>
      <c r="AH5" s="27">
        <f>AF5*AG5</f>
        <v>1005.0909090909091</v>
      </c>
      <c r="AI5" s="5">
        <f>AI4-AF5</f>
        <v>140</v>
      </c>
      <c r="AJ5" s="26">
        <f>AJ4</f>
        <v>12.563636363636364</v>
      </c>
      <c r="AK5" s="27">
        <f>AI5*AJ5</f>
        <v>1758.909090909091</v>
      </c>
      <c r="AM5" s="23"/>
      <c r="AN5" s="23"/>
      <c r="AO5" s="23"/>
      <c r="AP5" s="23"/>
    </row>
    <row r="6" spans="1:42" ht="15.75" x14ac:dyDescent="0.25">
      <c r="A6" s="1">
        <v>25</v>
      </c>
      <c r="B6" s="1" t="s">
        <v>4</v>
      </c>
      <c r="C6" s="1">
        <v>50</v>
      </c>
      <c r="D6" s="1">
        <v>12.8</v>
      </c>
      <c r="F6" s="7">
        <v>12</v>
      </c>
      <c r="G6" s="7"/>
      <c r="H6" s="7"/>
      <c r="I6" s="7"/>
      <c r="J6" s="7">
        <v>80</v>
      </c>
      <c r="K6" s="12">
        <v>12.5</v>
      </c>
      <c r="L6" s="12">
        <f>J6*K6</f>
        <v>1000</v>
      </c>
      <c r="M6" s="7">
        <f>M3-J6</f>
        <v>70</v>
      </c>
      <c r="N6" s="12">
        <v>12.5</v>
      </c>
      <c r="O6" s="12">
        <f>M6*N6</f>
        <v>875</v>
      </c>
      <c r="Q6" s="7">
        <v>12</v>
      </c>
      <c r="R6" s="7"/>
      <c r="S6" s="7"/>
      <c r="T6" s="7"/>
      <c r="U6" s="7">
        <v>70</v>
      </c>
      <c r="V6" s="12">
        <v>12.7</v>
      </c>
      <c r="W6" s="12">
        <f>U6*V6</f>
        <v>889</v>
      </c>
      <c r="X6" s="7"/>
      <c r="Y6" s="7"/>
      <c r="Z6" s="7"/>
      <c r="AB6" s="5">
        <v>20</v>
      </c>
      <c r="AC6" s="5"/>
      <c r="AD6" s="5"/>
      <c r="AE6" s="5"/>
      <c r="AF6" s="5">
        <v>110</v>
      </c>
      <c r="AG6" s="26">
        <f>AJ5</f>
        <v>12.563636363636364</v>
      </c>
      <c r="AH6" s="27">
        <f>AF6*AG6</f>
        <v>1382</v>
      </c>
      <c r="AI6" s="5">
        <f>AI5-AF6</f>
        <v>30</v>
      </c>
      <c r="AJ6" s="26">
        <f>AJ5</f>
        <v>12.563636363636364</v>
      </c>
      <c r="AK6" s="27">
        <f>AI6*AJ6</f>
        <v>376.90909090909093</v>
      </c>
      <c r="AM6" s="23"/>
      <c r="AN6" s="23"/>
      <c r="AO6" s="23"/>
      <c r="AP6" s="23"/>
    </row>
    <row r="7" spans="1:42" ht="15.75" x14ac:dyDescent="0.25">
      <c r="F7" s="7"/>
      <c r="G7" s="7"/>
      <c r="H7" s="7"/>
      <c r="I7" s="7"/>
      <c r="J7" s="7"/>
      <c r="K7" s="7"/>
      <c r="L7" s="7"/>
      <c r="M7" s="7">
        <v>70</v>
      </c>
      <c r="N7" s="12">
        <v>12.7</v>
      </c>
      <c r="O7" s="12">
        <f>M7*N7</f>
        <v>889</v>
      </c>
      <c r="Q7" s="7"/>
      <c r="R7" s="7"/>
      <c r="S7" s="7"/>
      <c r="T7" s="7"/>
      <c r="U7" s="7">
        <v>10</v>
      </c>
      <c r="V7" s="12">
        <v>12.5</v>
      </c>
      <c r="W7" s="12">
        <f>U7*V7</f>
        <v>125</v>
      </c>
      <c r="X7" s="7"/>
      <c r="Y7" s="7"/>
      <c r="Z7" s="7"/>
      <c r="AB7" s="5">
        <v>25</v>
      </c>
      <c r="AC7" s="5">
        <v>50</v>
      </c>
      <c r="AD7" s="27">
        <v>12.8</v>
      </c>
      <c r="AE7" s="27">
        <f>AC7*AD7</f>
        <v>640</v>
      </c>
      <c r="AF7" s="5"/>
      <c r="AG7" s="5"/>
      <c r="AH7" s="5"/>
      <c r="AI7" s="5">
        <f>AI6+AC7</f>
        <v>80</v>
      </c>
      <c r="AJ7" s="26">
        <f>AK7/AI7</f>
        <v>12.711363636363638</v>
      </c>
      <c r="AK7" s="27">
        <f>AK6+AE7</f>
        <v>1016.909090909091</v>
      </c>
    </row>
    <row r="8" spans="1:42" ht="15.75" x14ac:dyDescent="0.25">
      <c r="F8" s="7"/>
      <c r="G8" s="7"/>
      <c r="H8" s="7"/>
      <c r="I8" s="7"/>
      <c r="J8" s="7"/>
      <c r="K8" s="7"/>
      <c r="L8" s="7"/>
      <c r="M8" s="7">
        <f>M6+M7</f>
        <v>140</v>
      </c>
      <c r="N8" s="7"/>
      <c r="O8" s="12">
        <f>O6+O7</f>
        <v>1764</v>
      </c>
      <c r="Q8" s="7"/>
      <c r="R8" s="7"/>
      <c r="S8" s="7"/>
      <c r="T8" s="7"/>
      <c r="U8" s="7"/>
      <c r="V8" s="7"/>
      <c r="W8" s="7"/>
      <c r="X8" s="7">
        <v>140</v>
      </c>
      <c r="Y8" s="12">
        <v>12.5</v>
      </c>
      <c r="Z8" s="7">
        <f>X8*Y8</f>
        <v>1750</v>
      </c>
      <c r="AB8" s="10" t="s">
        <v>13</v>
      </c>
      <c r="AC8" s="10">
        <f>AC3+AC4+AC7</f>
        <v>270</v>
      </c>
      <c r="AD8" s="10"/>
      <c r="AE8" s="22">
        <f>AE3+AE4+AE7</f>
        <v>3404</v>
      </c>
      <c r="AF8" s="10">
        <f>AF5+AF6</f>
        <v>190</v>
      </c>
      <c r="AG8" s="10"/>
      <c r="AH8" s="22">
        <f>AH5+AH6</f>
        <v>2387.090909090909</v>
      </c>
      <c r="AI8" s="10">
        <f>AI7</f>
        <v>80</v>
      </c>
      <c r="AJ8" s="10"/>
      <c r="AK8" s="22">
        <f>AK7</f>
        <v>1016.909090909091</v>
      </c>
    </row>
    <row r="9" spans="1:42" ht="15.75" x14ac:dyDescent="0.25">
      <c r="F9" s="8">
        <v>20</v>
      </c>
      <c r="G9" s="8"/>
      <c r="H9" s="8"/>
      <c r="I9" s="8"/>
      <c r="J9" s="8">
        <v>70</v>
      </c>
      <c r="K9" s="13">
        <v>12.5</v>
      </c>
      <c r="L9" s="13">
        <f>J9*K9</f>
        <v>875</v>
      </c>
      <c r="M9" s="8"/>
      <c r="N9" s="8"/>
      <c r="O9" s="8"/>
      <c r="Q9" s="8">
        <v>20</v>
      </c>
      <c r="R9" s="8"/>
      <c r="S9" s="8"/>
      <c r="T9" s="8"/>
      <c r="U9" s="8">
        <v>110</v>
      </c>
      <c r="V9" s="13">
        <v>12.5</v>
      </c>
      <c r="W9" s="8">
        <f>U9*V9</f>
        <v>1375</v>
      </c>
      <c r="X9" s="8"/>
      <c r="Y9" s="8"/>
      <c r="Z9" s="8"/>
    </row>
    <row r="10" spans="1:42" ht="15.75" x14ac:dyDescent="0.25">
      <c r="F10" s="8">
        <v>20</v>
      </c>
      <c r="G10" s="8"/>
      <c r="H10" s="8"/>
      <c r="I10" s="8"/>
      <c r="J10" s="8">
        <v>40</v>
      </c>
      <c r="K10" s="13">
        <v>12.7</v>
      </c>
      <c r="L10" s="13">
        <f>J10*K10</f>
        <v>508</v>
      </c>
      <c r="M10" s="8">
        <v>30</v>
      </c>
      <c r="N10" s="13">
        <v>12.7</v>
      </c>
      <c r="O10" s="13">
        <f>M10*N10</f>
        <v>381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E10" s="28"/>
    </row>
    <row r="11" spans="1:42" ht="15.75" x14ac:dyDescent="0.25">
      <c r="F11" s="9">
        <v>25</v>
      </c>
      <c r="G11" s="9">
        <v>50</v>
      </c>
      <c r="H11" s="14">
        <v>12.8</v>
      </c>
      <c r="I11" s="14">
        <f>G11*H11</f>
        <v>640</v>
      </c>
      <c r="J11" s="9"/>
      <c r="K11" s="9"/>
      <c r="L11" s="9"/>
      <c r="M11" s="9">
        <v>50</v>
      </c>
      <c r="N11" s="14">
        <v>12.8</v>
      </c>
      <c r="O11" s="14">
        <f>M11*N11</f>
        <v>640</v>
      </c>
      <c r="Q11" s="16"/>
      <c r="R11" s="16"/>
      <c r="S11" s="16"/>
      <c r="T11" s="17"/>
      <c r="U11" s="17"/>
      <c r="V11" s="17"/>
      <c r="W11" s="17"/>
      <c r="X11" s="8">
        <f>X8-U9</f>
        <v>30</v>
      </c>
      <c r="Y11" s="21">
        <v>12.5</v>
      </c>
      <c r="Z11" s="13">
        <f>X11*Y11</f>
        <v>375</v>
      </c>
    </row>
    <row r="12" spans="1:42" ht="15.75" x14ac:dyDescent="0.25">
      <c r="F12" s="9"/>
      <c r="G12" s="9"/>
      <c r="H12" s="9"/>
      <c r="I12" s="9"/>
      <c r="J12" s="9"/>
      <c r="K12" s="9"/>
      <c r="L12" s="9"/>
      <c r="M12" s="9">
        <f>M10+M11</f>
        <v>80</v>
      </c>
      <c r="N12" s="9"/>
      <c r="O12" s="14">
        <f>O10+O11</f>
        <v>1021</v>
      </c>
      <c r="Q12" s="6">
        <v>25</v>
      </c>
      <c r="R12" s="6">
        <v>50</v>
      </c>
      <c r="S12" s="11">
        <v>12.8</v>
      </c>
      <c r="T12" s="11">
        <f>R12*S12</f>
        <v>640</v>
      </c>
      <c r="U12" s="6"/>
      <c r="V12" s="6"/>
      <c r="W12" s="6"/>
      <c r="X12" s="6">
        <v>50</v>
      </c>
      <c r="Y12" s="11">
        <v>12.8</v>
      </c>
      <c r="Z12" s="11">
        <f>X12*Y12</f>
        <v>640</v>
      </c>
    </row>
    <row r="13" spans="1:42" ht="15.75" x14ac:dyDescent="0.25">
      <c r="F13" s="10" t="s">
        <v>13</v>
      </c>
      <c r="G13" s="10">
        <f>G3+G4+G11</f>
        <v>270</v>
      </c>
      <c r="H13" s="10"/>
      <c r="I13" s="22">
        <f>I3+I4+I11</f>
        <v>3404</v>
      </c>
      <c r="J13" s="10">
        <f>J6+J9+J10</f>
        <v>190</v>
      </c>
      <c r="K13" s="10"/>
      <c r="L13" s="22">
        <f>L6+L9+L10</f>
        <v>2383</v>
      </c>
      <c r="M13" s="10">
        <f>M12</f>
        <v>80</v>
      </c>
      <c r="N13" s="10"/>
      <c r="O13" s="22">
        <f>O12</f>
        <v>1021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42" ht="15.75" x14ac:dyDescent="0.25">
      <c r="Q14" s="18"/>
      <c r="R14" s="18"/>
      <c r="S14" s="18"/>
      <c r="T14" s="18"/>
      <c r="U14" s="18"/>
      <c r="V14" s="18"/>
      <c r="W14" s="18"/>
      <c r="X14" s="6"/>
      <c r="Y14" s="6"/>
      <c r="Z14" s="6"/>
    </row>
    <row r="15" spans="1:42" ht="15.75" x14ac:dyDescent="0.25">
      <c r="Q15" s="19"/>
      <c r="R15" s="19"/>
      <c r="S15" s="19"/>
      <c r="T15" s="19"/>
      <c r="U15" s="19"/>
      <c r="V15" s="19"/>
      <c r="W15" s="19"/>
      <c r="X15" s="6">
        <f>X11+X12</f>
        <v>80</v>
      </c>
      <c r="Y15" s="19"/>
      <c r="Z15" s="11">
        <f>Z11+Z12</f>
        <v>1015</v>
      </c>
    </row>
    <row r="16" spans="1:42" ht="15.75" x14ac:dyDescent="0.25">
      <c r="J16" s="15"/>
      <c r="Q16" s="20" t="s">
        <v>13</v>
      </c>
      <c r="R16" s="10">
        <f>R3+R4+R12</f>
        <v>270</v>
      </c>
      <c r="S16" s="10"/>
      <c r="T16" s="22">
        <f>T3+T4+T12</f>
        <v>3404</v>
      </c>
      <c r="U16" s="10">
        <f>U6+U7+U9</f>
        <v>190</v>
      </c>
      <c r="V16" s="10"/>
      <c r="W16" s="22">
        <f>W6+W7+W9</f>
        <v>2389</v>
      </c>
      <c r="X16" s="10">
        <v>80</v>
      </c>
      <c r="Y16" s="10"/>
      <c r="Z16" s="22">
        <v>1015</v>
      </c>
    </row>
    <row r="17" spans="5:22" ht="15.75" thickBot="1" x14ac:dyDescent="0.3"/>
    <row r="18" spans="5:22" ht="15.75" x14ac:dyDescent="0.25">
      <c r="E18" s="30"/>
      <c r="F18" s="37" t="s">
        <v>7</v>
      </c>
      <c r="G18" s="37" t="s">
        <v>14</v>
      </c>
      <c r="H18" s="38" t="s">
        <v>15</v>
      </c>
    </row>
    <row r="19" spans="5:22" ht="15.75" x14ac:dyDescent="0.25">
      <c r="E19" s="31" t="s">
        <v>16</v>
      </c>
      <c r="F19" s="27">
        <v>4000</v>
      </c>
      <c r="G19" s="27">
        <v>4000</v>
      </c>
      <c r="H19" s="32">
        <v>4000</v>
      </c>
    </row>
    <row r="20" spans="5:22" ht="15.75" x14ac:dyDescent="0.25">
      <c r="E20" s="31" t="s">
        <v>17</v>
      </c>
      <c r="F20" s="27">
        <f>L13</f>
        <v>2383</v>
      </c>
      <c r="G20" s="27">
        <f>W16</f>
        <v>2389</v>
      </c>
      <c r="H20" s="32">
        <f>AH8</f>
        <v>2387.090909090909</v>
      </c>
      <c r="V20" s="15"/>
    </row>
    <row r="21" spans="5:22" ht="15.75" x14ac:dyDescent="0.25">
      <c r="E21" s="31" t="s">
        <v>18</v>
      </c>
      <c r="F21" s="27">
        <f>F19-F20</f>
        <v>1617</v>
      </c>
      <c r="G21" s="27">
        <f t="shared" ref="G21:H21" si="0">G19-G20</f>
        <v>1611</v>
      </c>
      <c r="H21" s="32">
        <f t="shared" si="0"/>
        <v>1612.909090909091</v>
      </c>
    </row>
    <row r="22" spans="5:22" ht="15.75" x14ac:dyDescent="0.25">
      <c r="E22" s="31" t="s">
        <v>19</v>
      </c>
      <c r="F22" s="29">
        <f>F21/F19</f>
        <v>0.40425</v>
      </c>
      <c r="G22" s="29">
        <f t="shared" ref="G22:H22" si="1">G21/G19</f>
        <v>0.40275</v>
      </c>
      <c r="H22" s="33">
        <f t="shared" si="1"/>
        <v>0.40322727272727277</v>
      </c>
    </row>
    <row r="23" spans="5:22" ht="16.5" thickBot="1" x14ac:dyDescent="0.3">
      <c r="E23" s="34" t="s">
        <v>20</v>
      </c>
      <c r="F23" s="35">
        <f>O13</f>
        <v>1021</v>
      </c>
      <c r="G23" s="35">
        <f>Z16</f>
        <v>1015</v>
      </c>
      <c r="H23" s="36">
        <f>AK8</f>
        <v>1016.909090909091</v>
      </c>
    </row>
  </sheetData>
  <mergeCells count="9">
    <mergeCell ref="AC1:AE1"/>
    <mergeCell ref="AF1:AH1"/>
    <mergeCell ref="AI1:AK1"/>
    <mergeCell ref="G1:I1"/>
    <mergeCell ref="J1:L1"/>
    <mergeCell ref="M1:O1"/>
    <mergeCell ref="R1:T1"/>
    <mergeCell ref="U1:W1"/>
    <mergeCell ref="X1:Z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2022-06-19T12:53:17Z</dcterms:created>
  <dcterms:modified xsi:type="dcterms:W3CDTF">2022-06-19T13:48:10Z</dcterms:modified>
</cp:coreProperties>
</file>