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rofessor\Desktop\"/>
    </mc:Choice>
  </mc:AlternateContent>
  <bookViews>
    <workbookView xWindow="0" yWindow="0" windowWidth="19200" windowHeight="8130" tabRatio="500" activeTab="3"/>
  </bookViews>
  <sheets>
    <sheet name="Exerc9" sheetId="1" r:id="rId1"/>
    <sheet name="Exerc25" sheetId="2" r:id="rId2"/>
    <sheet name="Exerc28a" sheetId="3" r:id="rId3"/>
    <sheet name="Exerc28b" sheetId="4" r:id="rId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0" i="4" l="1"/>
  <c r="B38" i="4"/>
  <c r="I28" i="4"/>
  <c r="I29" i="4"/>
  <c r="I30" i="4"/>
  <c r="I27" i="4"/>
  <c r="B37" i="4"/>
  <c r="H28" i="4"/>
  <c r="H29" i="4"/>
  <c r="H30" i="4"/>
  <c r="H27" i="4"/>
  <c r="B36" i="4"/>
  <c r="G28" i="4"/>
  <c r="G29" i="4"/>
  <c r="G30" i="4"/>
  <c r="G27" i="4"/>
  <c r="F28" i="4"/>
  <c r="F29" i="4"/>
  <c r="F30" i="4"/>
  <c r="F27" i="4"/>
  <c r="E28" i="4"/>
  <c r="E29" i="4"/>
  <c r="E30" i="4"/>
  <c r="E27" i="4"/>
  <c r="B34" i="4"/>
  <c r="B33" i="4"/>
  <c r="C35" i="3"/>
  <c r="C34" i="3"/>
  <c r="D32" i="3"/>
  <c r="E32" i="3"/>
  <c r="E31" i="3"/>
  <c r="D31" i="3"/>
  <c r="C25" i="2"/>
  <c r="D22" i="2"/>
  <c r="I16" i="2"/>
  <c r="I17" i="2"/>
  <c r="I18" i="2"/>
  <c r="I19" i="2"/>
  <c r="I15" i="2"/>
  <c r="C22" i="2"/>
  <c r="H16" i="2"/>
  <c r="H17" i="2"/>
  <c r="H18" i="2"/>
  <c r="H19" i="2"/>
  <c r="H15" i="2"/>
  <c r="C24" i="2"/>
  <c r="G16" i="2"/>
  <c r="G17" i="2"/>
  <c r="G18" i="2"/>
  <c r="G19" i="2"/>
  <c r="G15" i="2"/>
  <c r="F16" i="2"/>
  <c r="F17" i="2"/>
  <c r="F18" i="2"/>
  <c r="F19" i="2"/>
  <c r="F15" i="2"/>
  <c r="E16" i="2"/>
  <c r="E17" i="2"/>
  <c r="E18" i="2"/>
  <c r="E19" i="2"/>
  <c r="E15" i="2"/>
  <c r="D21" i="2"/>
  <c r="C21" i="2"/>
  <c r="C44" i="1"/>
  <c r="C43" i="1"/>
  <c r="C42" i="1"/>
  <c r="C39" i="1"/>
  <c r="D39" i="1"/>
  <c r="E39" i="1"/>
  <c r="C40" i="1"/>
  <c r="D40" i="1"/>
  <c r="E40" i="1"/>
  <c r="D38" i="1"/>
  <c r="E38" i="1"/>
  <c r="C38" i="1"/>
  <c r="D36" i="1"/>
  <c r="E36" i="1"/>
  <c r="C36" i="1"/>
  <c r="D35" i="1"/>
  <c r="E35" i="1"/>
  <c r="C35" i="1"/>
  <c r="D34" i="1"/>
  <c r="E34" i="1"/>
  <c r="C34" i="1"/>
  <c r="E30" i="1"/>
  <c r="D30" i="1"/>
  <c r="C30" i="1"/>
  <c r="F25" i="1"/>
  <c r="F26" i="1"/>
  <c r="F27" i="1"/>
  <c r="D27" i="1"/>
  <c r="E27" i="1"/>
  <c r="C27" i="1"/>
  <c r="D26" i="1"/>
  <c r="E26" i="1"/>
  <c r="C26" i="1"/>
  <c r="D25" i="1"/>
  <c r="E25" i="1"/>
  <c r="C25" i="1"/>
  <c r="E22" i="3"/>
  <c r="E23" i="3"/>
  <c r="D23" i="3"/>
  <c r="D22" i="3"/>
  <c r="C22" i="1"/>
  <c r="D20" i="2"/>
  <c r="C20" i="2"/>
  <c r="F19" i="1"/>
  <c r="F20" i="1"/>
  <c r="F21" i="1"/>
  <c r="F22" i="1"/>
  <c r="E22" i="1"/>
  <c r="D22" i="1"/>
</calcChain>
</file>

<file path=xl/sharedStrings.xml><?xml version="1.0" encoding="utf-8"?>
<sst xmlns="http://schemas.openxmlformats.org/spreadsheetml/2006/main" count="75" uniqueCount="49">
  <si>
    <t>Duralçao do Efeito da Dedetização</t>
  </si>
  <si>
    <t>Companhia</t>
  </si>
  <si>
    <t>&lt; 4 meses</t>
  </si>
  <si>
    <t>4 a 8 meses</t>
  </si>
  <si>
    <t xml:space="preserve"> &gt; 8 meses</t>
  </si>
  <si>
    <t>Total</t>
  </si>
  <si>
    <t>A</t>
  </si>
  <si>
    <t>B</t>
  </si>
  <si>
    <t>C</t>
  </si>
  <si>
    <t>Operários</t>
  </si>
  <si>
    <t>Anos de Experiência (X)</t>
  </si>
  <si>
    <t>Tempo Gasto em Minutos (Y)</t>
  </si>
  <si>
    <t>a)</t>
  </si>
  <si>
    <t>Cara</t>
  </si>
  <si>
    <t>Coroa</t>
  </si>
  <si>
    <t>b)</t>
  </si>
  <si>
    <t>(Cara,Coroa)</t>
  </si>
  <si>
    <t>(Coroa,Cara)</t>
  </si>
  <si>
    <t>(Coroa,Coroa)</t>
  </si>
  <si>
    <t>(Cara,Cara)</t>
  </si>
  <si>
    <t>Freq. Abs.</t>
  </si>
  <si>
    <t>Eventos Possíveis</t>
  </si>
  <si>
    <t>Frequencias Relativas Observadas</t>
  </si>
  <si>
    <t>Frequencias Relativas Esperadas</t>
  </si>
  <si>
    <t>Valores Esperados</t>
  </si>
  <si>
    <t>Desvios Relativos</t>
  </si>
  <si>
    <t>X2</t>
  </si>
  <si>
    <t>T</t>
  </si>
  <si>
    <t>X-media(X)</t>
  </si>
  <si>
    <t>Y-media(Y)</t>
  </si>
  <si>
    <t>Media</t>
  </si>
  <si>
    <t>(X-media(X))(Y-media(Y))</t>
  </si>
  <si>
    <t>Cov</t>
  </si>
  <si>
    <t>Corr</t>
  </si>
  <si>
    <t>Var</t>
  </si>
  <si>
    <t>(X-media(X))^2</t>
  </si>
  <si>
    <t>(Y-media(Y))^2</t>
  </si>
  <si>
    <t>X1</t>
  </si>
  <si>
    <t>X1-media(X1)</t>
  </si>
  <si>
    <t>X2-media(X2)</t>
  </si>
  <si>
    <t>Media(X1)</t>
  </si>
  <si>
    <t>Media(X2)</t>
  </si>
  <si>
    <t>(X1-media(X1))*(X2-media(X2))</t>
  </si>
  <si>
    <t>Cov(X1,X2)</t>
  </si>
  <si>
    <t>(X1-media(X1))^2</t>
  </si>
  <si>
    <t>Var(X1)</t>
  </si>
  <si>
    <t>Var(X2)</t>
  </si>
  <si>
    <t>(X2-media(X2))^2</t>
  </si>
  <si>
    <t>Corr(X1,X2)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</si>
</sst>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00"/>
  </numFmts>
  <fonts count="7" x14ac:knownFonts="1">
    <font>
      <sz val="10"/>
      <color rgb="FF000000"/>
      <name val="Arial"/>
    </font>
    <font>
      <sz val="10"/>
      <name val="Arial"/>
    </font>
    <font>
      <b/>
      <sz val="10"/>
      <color rgb="FF000000"/>
      <name val="Arial"/>
    </font>
    <font>
      <b/>
      <sz val="10"/>
      <name val="Arial"/>
    </font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9" fontId="0" fillId="0" borderId="0" xfId="1" applyFont="1" applyAlignment="1"/>
    <xf numFmtId="169" fontId="0" fillId="0" borderId="0" xfId="0" applyNumberFormat="1" applyFont="1" applyAlignment="1"/>
    <xf numFmtId="0" fontId="5" fillId="0" borderId="0" xfId="0" applyFont="1" applyAlignment="1"/>
    <xf numFmtId="0" fontId="6" fillId="0" borderId="0" xfId="0" applyFont="1" applyAlignment="1"/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0</xdr:row>
      <xdr:rowOff>161925</xdr:rowOff>
    </xdr:from>
    <xdr:to>
      <xdr:col>8</xdr:col>
      <xdr:colOff>85725</xdr:colOff>
      <xdr:row>15</xdr:row>
      <xdr:rowOff>133350</xdr:rowOff>
    </xdr:to>
    <xdr:pic>
      <xdr:nvPicPr>
        <xdr:cNvPr id="2" name="image00.jp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0" cy="29718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152400</xdr:rowOff>
    </xdr:from>
    <xdr:to>
      <xdr:col>6</xdr:col>
      <xdr:colOff>847725</xdr:colOff>
      <xdr:row>12</xdr:row>
      <xdr:rowOff>28575</xdr:rowOff>
    </xdr:to>
    <xdr:pic>
      <xdr:nvPicPr>
        <xdr:cNvPr id="2" name="image01.jp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0" cy="227647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</xdr:row>
      <xdr:rowOff>22225</xdr:rowOff>
    </xdr:from>
    <xdr:to>
      <xdr:col>8</xdr:col>
      <xdr:colOff>66675</xdr:colOff>
      <xdr:row>18</xdr:row>
      <xdr:rowOff>98425</xdr:rowOff>
    </xdr:to>
    <xdr:pic>
      <xdr:nvPicPr>
        <xdr:cNvPr id="2" name="image02.jp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212725"/>
          <a:ext cx="7981950" cy="331470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</xdr:row>
      <xdr:rowOff>9525</xdr:rowOff>
    </xdr:from>
    <xdr:to>
      <xdr:col>8</xdr:col>
      <xdr:colOff>66675</xdr:colOff>
      <xdr:row>18</xdr:row>
      <xdr:rowOff>85725</xdr:rowOff>
    </xdr:to>
    <xdr:pic>
      <xdr:nvPicPr>
        <xdr:cNvPr id="2" name="image02.jp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38950" cy="34766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F44"/>
  <sheetViews>
    <sheetView topLeftCell="A29" zoomScale="140" zoomScaleNormal="140" workbookViewId="0">
      <selection activeCell="C43" sqref="C43"/>
    </sheetView>
  </sheetViews>
  <sheetFormatPr defaultColWidth="14.42578125" defaultRowHeight="15.75" customHeight="1" x14ac:dyDescent="0.2"/>
  <sheetData>
    <row r="17" spans="2:6" ht="15.75" customHeight="1" x14ac:dyDescent="0.2">
      <c r="C17" s="1" t="s">
        <v>0</v>
      </c>
    </row>
    <row r="18" spans="2:6" ht="15.75" customHeight="1" x14ac:dyDescent="0.2"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</row>
    <row r="19" spans="2:6" ht="15.75" customHeight="1" x14ac:dyDescent="0.2">
      <c r="B19" s="1" t="s">
        <v>6</v>
      </c>
      <c r="C19" s="1">
        <v>64</v>
      </c>
      <c r="D19" s="1">
        <v>120</v>
      </c>
      <c r="E19" s="1">
        <v>16</v>
      </c>
      <c r="F19">
        <f t="shared" ref="F19:F21" si="0">SUM(C19:E19)</f>
        <v>200</v>
      </c>
    </row>
    <row r="20" spans="2:6" ht="15.75" customHeight="1" x14ac:dyDescent="0.2">
      <c r="B20" s="1" t="s">
        <v>7</v>
      </c>
      <c r="C20" s="1">
        <v>104</v>
      </c>
      <c r="D20" s="1">
        <v>175</v>
      </c>
      <c r="E20" s="1">
        <v>21</v>
      </c>
      <c r="F20">
        <f t="shared" si="0"/>
        <v>300</v>
      </c>
    </row>
    <row r="21" spans="2:6" ht="15.75" customHeight="1" x14ac:dyDescent="0.2">
      <c r="B21" s="1" t="s">
        <v>8</v>
      </c>
      <c r="C21" s="1">
        <v>27</v>
      </c>
      <c r="D21" s="1">
        <v>48</v>
      </c>
      <c r="E21" s="1">
        <v>5</v>
      </c>
      <c r="F21">
        <f t="shared" si="0"/>
        <v>80</v>
      </c>
    </row>
    <row r="22" spans="2:6" ht="15.75" customHeight="1" x14ac:dyDescent="0.2">
      <c r="B22" s="1" t="s">
        <v>5</v>
      </c>
      <c r="C22">
        <f>SUM(C19:C21)</f>
        <v>195</v>
      </c>
      <c r="D22">
        <f t="shared" ref="D22:F22" si="1">SUM(D19:D21)</f>
        <v>343</v>
      </c>
      <c r="E22">
        <f t="shared" si="1"/>
        <v>42</v>
      </c>
      <c r="F22">
        <f t="shared" si="1"/>
        <v>580</v>
      </c>
    </row>
    <row r="23" spans="2:6" ht="15.75" customHeight="1" x14ac:dyDescent="0.2">
      <c r="B23" s="4"/>
    </row>
    <row r="24" spans="2:6" ht="15.75" customHeight="1" x14ac:dyDescent="0.2">
      <c r="B24" s="4" t="s">
        <v>22</v>
      </c>
    </row>
    <row r="25" spans="2:6" ht="15.75" customHeight="1" x14ac:dyDescent="0.2">
      <c r="C25" s="7">
        <f>C19/$F$19</f>
        <v>0.32</v>
      </c>
      <c r="D25" s="7">
        <f t="shared" ref="D25:E25" si="2">D19/$F$19</f>
        <v>0.6</v>
      </c>
      <c r="E25" s="7">
        <f t="shared" si="2"/>
        <v>0.08</v>
      </c>
      <c r="F25" s="7">
        <f t="shared" ref="F25" si="3">F19/$F$19</f>
        <v>1</v>
      </c>
    </row>
    <row r="26" spans="2:6" ht="15.75" customHeight="1" x14ac:dyDescent="0.2">
      <c r="C26" s="7">
        <f>C20/$F$20</f>
        <v>0.34666666666666668</v>
      </c>
      <c r="D26" s="7">
        <f>D20/$F$20</f>
        <v>0.58333333333333337</v>
      </c>
      <c r="E26" s="7">
        <f>E20/$F$20</f>
        <v>7.0000000000000007E-2</v>
      </c>
      <c r="F26" s="7">
        <f t="shared" ref="F26" si="4">F20/$F$20</f>
        <v>1</v>
      </c>
    </row>
    <row r="27" spans="2:6" ht="15.75" customHeight="1" x14ac:dyDescent="0.2">
      <c r="C27" s="7">
        <f>C21/$F$21</f>
        <v>0.33750000000000002</v>
      </c>
      <c r="D27" s="7">
        <f t="shared" ref="D27:E27" si="5">D21/$F$21</f>
        <v>0.6</v>
      </c>
      <c r="E27" s="7">
        <f t="shared" si="5"/>
        <v>6.25E-2</v>
      </c>
      <c r="F27" s="7">
        <f t="shared" ref="F27" si="6">F21/$F$21</f>
        <v>1</v>
      </c>
    </row>
    <row r="29" spans="2:6" ht="15.75" customHeight="1" x14ac:dyDescent="0.2">
      <c r="B29" t="s">
        <v>23</v>
      </c>
    </row>
    <row r="30" spans="2:6" ht="15.75" customHeight="1" x14ac:dyDescent="0.2">
      <c r="B30" t="s">
        <v>6</v>
      </c>
      <c r="C30">
        <f>C22/F22</f>
        <v>0.33620689655172414</v>
      </c>
      <c r="D30">
        <f>D22/F22</f>
        <v>0.5913793103448276</v>
      </c>
      <c r="E30">
        <f>E22/F22</f>
        <v>7.2413793103448282E-2</v>
      </c>
    </row>
    <row r="31" spans="2:6" ht="15.75" customHeight="1" x14ac:dyDescent="0.2">
      <c r="B31" t="s">
        <v>7</v>
      </c>
      <c r="C31">
        <v>0.33620689655172414</v>
      </c>
      <c r="D31">
        <v>0.5913793103448276</v>
      </c>
      <c r="E31">
        <v>7.2413793103448282E-2</v>
      </c>
    </row>
    <row r="32" spans="2:6" ht="15.75" customHeight="1" x14ac:dyDescent="0.2">
      <c r="B32" t="s">
        <v>8</v>
      </c>
      <c r="C32">
        <v>0.33620689655172414</v>
      </c>
      <c r="D32">
        <v>0.5913793103448276</v>
      </c>
      <c r="E32">
        <v>7.2413793103448282E-2</v>
      </c>
    </row>
    <row r="34" spans="2:5" ht="15.75" customHeight="1" x14ac:dyDescent="0.2">
      <c r="B34" t="s">
        <v>24</v>
      </c>
      <c r="C34">
        <f>C30*200</f>
        <v>67.241379310344826</v>
      </c>
      <c r="D34">
        <f t="shared" ref="D34:E34" si="7">D30*200</f>
        <v>118.27586206896552</v>
      </c>
      <c r="E34">
        <f t="shared" si="7"/>
        <v>14.482758620689657</v>
      </c>
    </row>
    <row r="35" spans="2:5" ht="15.75" customHeight="1" x14ac:dyDescent="0.2">
      <c r="C35">
        <f>C31*300</f>
        <v>100.86206896551724</v>
      </c>
      <c r="D35">
        <f t="shared" ref="D35:E35" si="8">D31*300</f>
        <v>177.41379310344828</v>
      </c>
      <c r="E35">
        <f t="shared" si="8"/>
        <v>21.724137931034484</v>
      </c>
    </row>
    <row r="36" spans="2:5" ht="15.75" customHeight="1" x14ac:dyDescent="0.2">
      <c r="C36">
        <f>C32*80</f>
        <v>26.896551724137932</v>
      </c>
      <c r="D36">
        <f t="shared" ref="D36:E36" si="9">D32*80</f>
        <v>47.310344827586206</v>
      </c>
      <c r="E36">
        <f t="shared" si="9"/>
        <v>5.793103448275863</v>
      </c>
    </row>
    <row r="38" spans="2:5" ht="15.75" customHeight="1" x14ac:dyDescent="0.2">
      <c r="B38" t="s">
        <v>25</v>
      </c>
      <c r="C38">
        <f>(C19-C34)^2/C34</f>
        <v>0.15625110521662228</v>
      </c>
      <c r="D38">
        <f t="shared" ref="D38:E38" si="10">(D19-D34)^2/D34</f>
        <v>2.5133205991756134E-2</v>
      </c>
      <c r="E38">
        <f t="shared" si="10"/>
        <v>0.15894909688013104</v>
      </c>
    </row>
    <row r="39" spans="2:5" ht="15.75" customHeight="1" x14ac:dyDescent="0.2">
      <c r="C39">
        <f t="shared" ref="C39:E39" si="11">(C20-C35)^2/C35</f>
        <v>9.7624521072797121E-2</v>
      </c>
      <c r="D39">
        <f t="shared" si="11"/>
        <v>3.2840722495895147E-2</v>
      </c>
      <c r="E39">
        <f t="shared" si="11"/>
        <v>2.4137931034482838E-2</v>
      </c>
    </row>
    <row r="40" spans="2:5" ht="15.75" customHeight="1" x14ac:dyDescent="0.2">
      <c r="C40">
        <f t="shared" ref="C40:E40" si="12">(C21-C36)^2/C36</f>
        <v>3.9787798408487022E-4</v>
      </c>
      <c r="D40">
        <f t="shared" si="12"/>
        <v>1.0053282396702537E-2</v>
      </c>
      <c r="E40">
        <f t="shared" si="12"/>
        <v>0.10857963875205277</v>
      </c>
    </row>
    <row r="42" spans="2:5" ht="15.75" customHeight="1" x14ac:dyDescent="0.2">
      <c r="B42" t="s">
        <v>26</v>
      </c>
      <c r="C42">
        <f>SUM(C38:E40)</f>
        <v>0.61396738182452471</v>
      </c>
    </row>
    <row r="43" spans="2:5" ht="15.75" customHeight="1" x14ac:dyDescent="0.2">
      <c r="B43" t="s">
        <v>8</v>
      </c>
      <c r="C43">
        <f>(C42/(C42+F22))^0.5</f>
        <v>3.2518380612402274E-2</v>
      </c>
    </row>
    <row r="44" spans="2:5" ht="15.75" customHeight="1" x14ac:dyDescent="0.2">
      <c r="B44" t="s">
        <v>27</v>
      </c>
      <c r="C44">
        <f>(C42/580/4)^0.5</f>
        <v>1.6267793730417122E-2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I25"/>
  <sheetViews>
    <sheetView topLeftCell="A7" workbookViewId="0">
      <selection activeCell="C28" sqref="C28"/>
    </sheetView>
  </sheetViews>
  <sheetFormatPr defaultColWidth="14.42578125" defaultRowHeight="15.75" customHeight="1" x14ac:dyDescent="0.2"/>
  <cols>
    <col min="3" max="3" width="20.85546875" customWidth="1"/>
    <col min="4" max="4" width="25.28515625" customWidth="1"/>
  </cols>
  <sheetData>
    <row r="14" spans="2:9" ht="15.75" customHeight="1" x14ac:dyDescent="0.2">
      <c r="B14" s="1" t="s">
        <v>9</v>
      </c>
      <c r="C14" s="1" t="s">
        <v>10</v>
      </c>
      <c r="D14" s="1" t="s">
        <v>11</v>
      </c>
      <c r="E14" s="1" t="s">
        <v>28</v>
      </c>
      <c r="F14" s="4" t="s">
        <v>29</v>
      </c>
      <c r="G14" s="4" t="s">
        <v>31</v>
      </c>
      <c r="H14" s="4" t="s">
        <v>35</v>
      </c>
      <c r="I14" s="4" t="s">
        <v>36</v>
      </c>
    </row>
    <row r="15" spans="2:9" ht="15.75" customHeight="1" x14ac:dyDescent="0.2">
      <c r="B15" s="1">
        <v>1</v>
      </c>
      <c r="C15" s="1">
        <v>1</v>
      </c>
      <c r="D15" s="1">
        <v>7</v>
      </c>
      <c r="E15">
        <f>C15-$C$21</f>
        <v>-2.2000000000000002</v>
      </c>
      <c r="F15">
        <f>D15-$D$21</f>
        <v>2.5999999999999996</v>
      </c>
      <c r="G15">
        <f>E15*F15</f>
        <v>-5.72</v>
      </c>
      <c r="H15">
        <f>E15^2</f>
        <v>4.8400000000000007</v>
      </c>
      <c r="I15">
        <f>F15^2</f>
        <v>6.759999999999998</v>
      </c>
    </row>
    <row r="16" spans="2:9" ht="15.75" customHeight="1" x14ac:dyDescent="0.2">
      <c r="B16" s="1">
        <v>2</v>
      </c>
      <c r="C16" s="1">
        <v>2</v>
      </c>
      <c r="D16" s="1">
        <v>8</v>
      </c>
      <c r="E16">
        <f t="shared" ref="E16:E19" si="0">C16-$C$21</f>
        <v>-1.2000000000000002</v>
      </c>
      <c r="F16">
        <f t="shared" ref="F16:F19" si="1">D16-$D$21</f>
        <v>3.5999999999999996</v>
      </c>
      <c r="G16">
        <f t="shared" ref="G16:G19" si="2">E16*F16</f>
        <v>-4.32</v>
      </c>
      <c r="H16">
        <f t="shared" ref="H16:H19" si="3">E16^2</f>
        <v>1.4400000000000004</v>
      </c>
      <c r="I16">
        <f t="shared" ref="I16:I19" si="4">F16^2</f>
        <v>12.959999999999997</v>
      </c>
    </row>
    <row r="17" spans="2:9" ht="15.75" customHeight="1" x14ac:dyDescent="0.2">
      <c r="B17" s="1">
        <v>3</v>
      </c>
      <c r="C17" s="1">
        <v>4</v>
      </c>
      <c r="D17" s="1">
        <v>3</v>
      </c>
      <c r="E17">
        <f t="shared" si="0"/>
        <v>0.79999999999999982</v>
      </c>
      <c r="F17">
        <f t="shared" si="1"/>
        <v>-1.4000000000000004</v>
      </c>
      <c r="G17">
        <f t="shared" si="2"/>
        <v>-1.1200000000000001</v>
      </c>
      <c r="H17">
        <f t="shared" si="3"/>
        <v>0.63999999999999968</v>
      </c>
      <c r="I17">
        <f t="shared" si="4"/>
        <v>1.9600000000000011</v>
      </c>
    </row>
    <row r="18" spans="2:9" ht="15.75" customHeight="1" x14ac:dyDescent="0.2">
      <c r="B18" s="1">
        <v>4</v>
      </c>
      <c r="C18" s="1">
        <v>4</v>
      </c>
      <c r="D18" s="1">
        <v>2</v>
      </c>
      <c r="E18">
        <f t="shared" si="0"/>
        <v>0.79999999999999982</v>
      </c>
      <c r="F18">
        <f t="shared" si="1"/>
        <v>-2.4000000000000004</v>
      </c>
      <c r="G18">
        <f t="shared" si="2"/>
        <v>-1.92</v>
      </c>
      <c r="H18">
        <f t="shared" si="3"/>
        <v>0.63999999999999968</v>
      </c>
      <c r="I18">
        <f t="shared" si="4"/>
        <v>5.7600000000000016</v>
      </c>
    </row>
    <row r="19" spans="2:9" ht="15.75" customHeight="1" x14ac:dyDescent="0.2">
      <c r="B19" s="1">
        <v>5</v>
      </c>
      <c r="C19" s="1">
        <v>5</v>
      </c>
      <c r="D19" s="1">
        <v>2</v>
      </c>
      <c r="E19">
        <f t="shared" si="0"/>
        <v>1.7999999999999998</v>
      </c>
      <c r="F19">
        <f t="shared" si="1"/>
        <v>-2.4000000000000004</v>
      </c>
      <c r="G19">
        <f t="shared" si="2"/>
        <v>-4.32</v>
      </c>
      <c r="H19">
        <f t="shared" si="3"/>
        <v>3.2399999999999993</v>
      </c>
      <c r="I19">
        <f t="shared" si="4"/>
        <v>5.7600000000000016</v>
      </c>
    </row>
    <row r="20" spans="2:9" ht="15.75" customHeight="1" x14ac:dyDescent="0.2">
      <c r="B20" s="2" t="s">
        <v>5</v>
      </c>
      <c r="C20" s="3">
        <f t="shared" ref="C20:D20" si="5">SUM(C15:C19)</f>
        <v>16</v>
      </c>
      <c r="D20" s="3">
        <f t="shared" si="5"/>
        <v>22</v>
      </c>
    </row>
    <row r="21" spans="2:9" ht="15.75" customHeight="1" x14ac:dyDescent="0.2">
      <c r="B21" t="s">
        <v>30</v>
      </c>
      <c r="C21">
        <f>SUM(C15:C19)/5</f>
        <v>3.2</v>
      </c>
      <c r="D21">
        <f>SUM(D15:D19)/5</f>
        <v>4.4000000000000004</v>
      </c>
    </row>
    <row r="22" spans="2:9" ht="15.75" customHeight="1" x14ac:dyDescent="0.2">
      <c r="B22" t="s">
        <v>34</v>
      </c>
      <c r="C22">
        <f>SUM(H15:H19)/4</f>
        <v>2.7</v>
      </c>
      <c r="D22">
        <f>SUM(I15:I19)/4</f>
        <v>8.3000000000000007</v>
      </c>
    </row>
    <row r="24" spans="2:9" ht="15.75" customHeight="1" x14ac:dyDescent="0.2">
      <c r="B24" t="s">
        <v>32</v>
      </c>
      <c r="C24">
        <f>SUM(G15:G19)/4</f>
        <v>-4.3499999999999996</v>
      </c>
    </row>
    <row r="25" spans="2:9" ht="15.75" customHeight="1" x14ac:dyDescent="0.2">
      <c r="B25" t="s">
        <v>33</v>
      </c>
      <c r="C25" s="8">
        <f>C24/(C22^0.5*D22^0.5)</f>
        <v>-0.91890016326049284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1:F35"/>
  <sheetViews>
    <sheetView topLeftCell="A17" workbookViewId="0">
      <selection activeCell="H39" sqref="G39:H39"/>
    </sheetView>
  </sheetViews>
  <sheetFormatPr defaultColWidth="14.42578125" defaultRowHeight="15.75" customHeight="1" x14ac:dyDescent="0.2"/>
  <sheetData>
    <row r="21" spans="2:6" ht="15.75" customHeight="1" x14ac:dyDescent="0.2">
      <c r="B21" s="6" t="s">
        <v>12</v>
      </c>
      <c r="C21" s="5"/>
      <c r="D21" s="6" t="s">
        <v>13</v>
      </c>
      <c r="E21" s="6" t="s">
        <v>14</v>
      </c>
      <c r="F21" s="6" t="s">
        <v>5</v>
      </c>
    </row>
    <row r="22" spans="2:6" ht="15.75" customHeight="1" x14ac:dyDescent="0.2">
      <c r="B22" s="5"/>
      <c r="C22" s="6" t="s">
        <v>13</v>
      </c>
      <c r="D22" s="6">
        <f>24</f>
        <v>24</v>
      </c>
      <c r="E22" s="6">
        <f>22</f>
        <v>22</v>
      </c>
      <c r="F22" s="6">
        <v>46</v>
      </c>
    </row>
    <row r="23" spans="2:6" ht="15.75" customHeight="1" x14ac:dyDescent="0.2">
      <c r="B23" s="5"/>
      <c r="C23" s="6" t="s">
        <v>14</v>
      </c>
      <c r="D23" s="6">
        <f>28</f>
        <v>28</v>
      </c>
      <c r="E23" s="6">
        <f>26</f>
        <v>26</v>
      </c>
      <c r="F23" s="6">
        <v>54</v>
      </c>
    </row>
    <row r="24" spans="2:6" ht="15.75" customHeight="1" x14ac:dyDescent="0.2">
      <c r="B24" s="5"/>
      <c r="C24" s="6" t="s">
        <v>5</v>
      </c>
      <c r="D24" s="6">
        <v>52</v>
      </c>
      <c r="E24" s="6">
        <v>48</v>
      </c>
      <c r="F24" s="6">
        <v>100</v>
      </c>
    </row>
    <row r="25" spans="2:6" ht="15.75" customHeight="1" x14ac:dyDescent="0.2">
      <c r="B25" s="5"/>
      <c r="C25" s="5"/>
      <c r="D25" s="6"/>
      <c r="E25" s="6"/>
      <c r="F25" s="5"/>
    </row>
    <row r="26" spans="2:6" ht="15.75" customHeight="1" x14ac:dyDescent="0.2">
      <c r="B26" s="5" t="s">
        <v>24</v>
      </c>
      <c r="C26" s="5"/>
      <c r="D26" s="6" t="s">
        <v>13</v>
      </c>
      <c r="E26" s="6" t="s">
        <v>14</v>
      </c>
    </row>
    <row r="27" spans="2:6" ht="15.75" customHeight="1" x14ac:dyDescent="0.2">
      <c r="B27" s="5"/>
      <c r="C27" s="6" t="s">
        <v>13</v>
      </c>
      <c r="D27" s="5">
        <v>25</v>
      </c>
      <c r="E27" s="5">
        <v>25</v>
      </c>
    </row>
    <row r="28" spans="2:6" ht="15.75" customHeight="1" x14ac:dyDescent="0.2">
      <c r="B28" s="5"/>
      <c r="C28" s="6" t="s">
        <v>14</v>
      </c>
      <c r="D28" s="5">
        <v>25</v>
      </c>
      <c r="E28" s="5">
        <v>25</v>
      </c>
    </row>
    <row r="30" spans="2:6" ht="15.75" customHeight="1" x14ac:dyDescent="0.2">
      <c r="B30" t="s">
        <v>25</v>
      </c>
    </row>
    <row r="31" spans="2:6" ht="15.75" customHeight="1" x14ac:dyDescent="0.2">
      <c r="D31">
        <f>(D22-D27)^2/D27</f>
        <v>0.04</v>
      </c>
      <c r="E31">
        <f>(E22-E27)^2/E27</f>
        <v>0.36</v>
      </c>
    </row>
    <row r="32" spans="2:6" ht="15.75" customHeight="1" x14ac:dyDescent="0.2">
      <c r="D32">
        <f>(D23-D28)^2/D28</f>
        <v>0.36</v>
      </c>
      <c r="E32">
        <f>(E23-E28)^2/E28</f>
        <v>0.04</v>
      </c>
    </row>
    <row r="34" spans="2:3" ht="15.75" customHeight="1" x14ac:dyDescent="0.2">
      <c r="B34" t="s">
        <v>26</v>
      </c>
      <c r="C34">
        <f>SUM(D31:E32)</f>
        <v>0.8</v>
      </c>
    </row>
    <row r="35" spans="2:3" ht="15.75" customHeight="1" x14ac:dyDescent="0.2">
      <c r="B35" t="s">
        <v>8</v>
      </c>
      <c r="C35">
        <f>(C34/(C34+100))^0.5</f>
        <v>8.9087080637474808E-2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I40"/>
  <sheetViews>
    <sheetView tabSelected="1" topLeftCell="A21" zoomScale="110" zoomScaleNormal="110" workbookViewId="0">
      <selection activeCell="A41" sqref="A41"/>
    </sheetView>
  </sheetViews>
  <sheetFormatPr defaultColWidth="14.42578125" defaultRowHeight="15.75" customHeight="1" x14ac:dyDescent="0.2"/>
  <cols>
    <col min="7" max="7" width="25.85546875" customWidth="1"/>
    <col min="8" max="8" width="27.140625" customWidth="1"/>
    <col min="9" max="9" width="13.42578125" customWidth="1"/>
    <col min="11" max="11" width="22.28515625" customWidth="1"/>
  </cols>
  <sheetData>
    <row r="21" spans="1:9" ht="15.75" customHeight="1" x14ac:dyDescent="0.2">
      <c r="B21" s="1" t="s">
        <v>15</v>
      </c>
      <c r="D21" s="1" t="s">
        <v>13</v>
      </c>
      <c r="E21" s="1" t="s">
        <v>14</v>
      </c>
      <c r="F21" s="1" t="s">
        <v>5</v>
      </c>
      <c r="G21" s="1"/>
    </row>
    <row r="22" spans="1:9" ht="15.75" customHeight="1" x14ac:dyDescent="0.2">
      <c r="B22" s="1"/>
      <c r="C22" s="1" t="s">
        <v>13</v>
      </c>
      <c r="D22" s="1">
        <v>24</v>
      </c>
      <c r="E22" s="1">
        <v>22</v>
      </c>
      <c r="F22" s="1">
        <v>46</v>
      </c>
      <c r="H22" s="4"/>
      <c r="I22" s="4"/>
    </row>
    <row r="23" spans="1:9" ht="15.75" customHeight="1" x14ac:dyDescent="0.2">
      <c r="C23" s="1" t="s">
        <v>14</v>
      </c>
      <c r="D23" s="1">
        <v>28</v>
      </c>
      <c r="E23" s="1">
        <v>26</v>
      </c>
      <c r="F23" s="1">
        <v>54</v>
      </c>
      <c r="H23" s="4"/>
      <c r="I23" s="4"/>
    </row>
    <row r="24" spans="1:9" ht="15.75" customHeight="1" x14ac:dyDescent="0.2">
      <c r="C24" s="1" t="s">
        <v>5</v>
      </c>
      <c r="D24" s="1">
        <v>52</v>
      </c>
      <c r="E24" s="1">
        <v>48</v>
      </c>
      <c r="F24" s="1">
        <v>100</v>
      </c>
    </row>
    <row r="26" spans="1:9" ht="15.75" customHeight="1" x14ac:dyDescent="0.2">
      <c r="A26" s="5" t="s">
        <v>21</v>
      </c>
      <c r="B26" s="6" t="s">
        <v>20</v>
      </c>
      <c r="C26" s="6" t="s">
        <v>37</v>
      </c>
      <c r="D26" s="6" t="s">
        <v>26</v>
      </c>
      <c r="E26" s="6" t="s">
        <v>38</v>
      </c>
      <c r="F26" s="6" t="s">
        <v>39</v>
      </c>
      <c r="G26" s="6" t="s">
        <v>42</v>
      </c>
      <c r="H26" s="9" t="s">
        <v>44</v>
      </c>
      <c r="I26" s="10" t="s">
        <v>47</v>
      </c>
    </row>
    <row r="27" spans="1:9" ht="15.75" customHeight="1" x14ac:dyDescent="0.2">
      <c r="A27" s="5" t="s">
        <v>19</v>
      </c>
      <c r="B27" s="6">
        <v>24</v>
      </c>
      <c r="C27" s="6">
        <v>0</v>
      </c>
      <c r="D27" s="6">
        <v>0</v>
      </c>
      <c r="E27">
        <f>C27-$B$33</f>
        <v>-0.48</v>
      </c>
      <c r="F27">
        <f>D27-$B$34</f>
        <v>-0.54</v>
      </c>
      <c r="G27">
        <f>E27*F27</f>
        <v>0.25919999999999999</v>
      </c>
      <c r="H27">
        <f>E27^2</f>
        <v>0.23039999999999999</v>
      </c>
      <c r="I27">
        <f>F27^2</f>
        <v>0.29160000000000003</v>
      </c>
    </row>
    <row r="28" spans="1:9" ht="15.75" customHeight="1" x14ac:dyDescent="0.2">
      <c r="A28" s="5" t="s">
        <v>16</v>
      </c>
      <c r="B28" s="6">
        <v>28</v>
      </c>
      <c r="C28" s="6">
        <v>0</v>
      </c>
      <c r="D28" s="6">
        <v>1</v>
      </c>
      <c r="E28">
        <f t="shared" ref="E28:E30" si="0">C28-$B$33</f>
        <v>-0.48</v>
      </c>
      <c r="F28">
        <f t="shared" ref="F28:F30" si="1">D28-$B$34</f>
        <v>0.45999999999999996</v>
      </c>
      <c r="G28">
        <f t="shared" ref="G28:G30" si="2">E28*F28</f>
        <v>-0.22079999999999997</v>
      </c>
      <c r="H28">
        <f t="shared" ref="H28:H30" si="3">E28^2</f>
        <v>0.23039999999999999</v>
      </c>
      <c r="I28">
        <f t="shared" ref="I28:I30" si="4">F28^2</f>
        <v>0.21159999999999995</v>
      </c>
    </row>
    <row r="29" spans="1:9" ht="15.75" customHeight="1" x14ac:dyDescent="0.2">
      <c r="A29" s="5" t="s">
        <v>17</v>
      </c>
      <c r="B29" s="5">
        <v>22</v>
      </c>
      <c r="C29" s="6">
        <v>1</v>
      </c>
      <c r="D29" s="6">
        <v>0</v>
      </c>
      <c r="E29">
        <f t="shared" si="0"/>
        <v>0.52</v>
      </c>
      <c r="F29">
        <f t="shared" si="1"/>
        <v>-0.54</v>
      </c>
      <c r="G29">
        <f t="shared" si="2"/>
        <v>-0.28080000000000005</v>
      </c>
      <c r="H29">
        <f t="shared" si="3"/>
        <v>0.27040000000000003</v>
      </c>
      <c r="I29">
        <f t="shared" si="4"/>
        <v>0.29160000000000003</v>
      </c>
    </row>
    <row r="30" spans="1:9" ht="15.75" customHeight="1" x14ac:dyDescent="0.2">
      <c r="A30" s="5" t="s">
        <v>18</v>
      </c>
      <c r="B30" s="6">
        <v>26</v>
      </c>
      <c r="C30" s="6">
        <v>1</v>
      </c>
      <c r="D30" s="6">
        <v>1</v>
      </c>
      <c r="E30">
        <f t="shared" si="0"/>
        <v>0.52</v>
      </c>
      <c r="F30">
        <f t="shared" si="1"/>
        <v>0.45999999999999996</v>
      </c>
      <c r="G30">
        <f t="shared" si="2"/>
        <v>0.2392</v>
      </c>
      <c r="H30">
        <f t="shared" si="3"/>
        <v>0.27040000000000003</v>
      </c>
      <c r="I30">
        <f t="shared" si="4"/>
        <v>0.21159999999999995</v>
      </c>
    </row>
    <row r="31" spans="1:9" ht="15.75" customHeight="1" x14ac:dyDescent="0.2">
      <c r="A31" s="5" t="s">
        <v>5</v>
      </c>
      <c r="B31" s="6">
        <v>100</v>
      </c>
      <c r="C31" s="5"/>
      <c r="D31" s="5"/>
    </row>
    <row r="33" spans="1:2" ht="15.75" customHeight="1" x14ac:dyDescent="0.2">
      <c r="A33" s="5" t="s">
        <v>40</v>
      </c>
      <c r="B33">
        <f>(C27*B27+C28*B28+C29*B29+C30*B30)/100</f>
        <v>0.48</v>
      </c>
    </row>
    <row r="34" spans="1:2" ht="15.75" customHeight="1" x14ac:dyDescent="0.2">
      <c r="A34" s="5" t="s">
        <v>41</v>
      </c>
      <c r="B34">
        <f>(D27*B27+D28*B28+D29*B29+D30*B30)/100</f>
        <v>0.54</v>
      </c>
    </row>
    <row r="36" spans="1:2" ht="15.75" customHeight="1" x14ac:dyDescent="0.2">
      <c r="A36" s="5" t="s">
        <v>43</v>
      </c>
      <c r="B36">
        <f>(G27*B27+G28*B28+G29*B29+G30*B30)/99</f>
        <v>8.0808080808079984E-4</v>
      </c>
    </row>
    <row r="37" spans="1:2" ht="15.75" customHeight="1" x14ac:dyDescent="0.2">
      <c r="A37" s="9" t="s">
        <v>45</v>
      </c>
      <c r="B37">
        <f>(H27*B27+H28*B28+H29*B29+H30*B30)/99</f>
        <v>0.25212121212121213</v>
      </c>
    </row>
    <row r="38" spans="1:2" ht="15.75" customHeight="1" x14ac:dyDescent="0.2">
      <c r="A38" s="9" t="s">
        <v>46</v>
      </c>
      <c r="B38">
        <f>(I27*B27+I28*B28+I29*B29+I30*B30)/99</f>
        <v>0.25090909090909091</v>
      </c>
    </row>
    <row r="40" spans="1:2" ht="15.75" customHeight="1" x14ac:dyDescent="0.2">
      <c r="A40" s="9" t="s">
        <v>48</v>
      </c>
      <c r="B40">
        <f>B36/(B37^0.5*B38^0.5)</f>
        <v>3.2128607331457465E-3</v>
      </c>
    </row>
  </sheetData>
  <pageMargins left="0.75" right="0.75" top="1" bottom="1" header="0.5" footer="0.5"/>
  <pageSetup paperSize="9"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Exerc9</vt:lpstr>
      <vt:lpstr>Exerc25</vt:lpstr>
      <vt:lpstr>Exerc28a</vt:lpstr>
      <vt:lpstr>Exerc28b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</dc:creator>
  <cp:lastModifiedBy>Professor</cp:lastModifiedBy>
  <dcterms:created xsi:type="dcterms:W3CDTF">2016-06-08T19:38:16Z</dcterms:created>
  <dcterms:modified xsi:type="dcterms:W3CDTF">2022-06-21T19:33:22Z</dcterms:modified>
</cp:coreProperties>
</file>