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Meu Drive\FEARP\2022\cont empresarial\tema 6\"/>
    </mc:Choice>
  </mc:AlternateContent>
  <bookViews>
    <workbookView xWindow="0" yWindow="0" windowWidth="20505" windowHeight="9525"/>
  </bookViews>
  <sheets>
    <sheet name="solucao para alunos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9" i="3" l="1"/>
  <c r="U8" i="3"/>
  <c r="U6" i="3"/>
  <c r="U7" i="3"/>
  <c r="U5" i="3"/>
  <c r="U4" i="3"/>
  <c r="R24" i="3"/>
  <c r="R23" i="3"/>
  <c r="R25" i="3"/>
  <c r="U20" i="3" l="1"/>
  <c r="B20" i="3" l="1"/>
  <c r="M20" i="3"/>
  <c r="L20" i="3"/>
  <c r="K20" i="3"/>
  <c r="J20" i="3"/>
  <c r="I20" i="3"/>
  <c r="H20" i="3"/>
  <c r="G20" i="3"/>
  <c r="F20" i="3"/>
  <c r="E20" i="3"/>
  <c r="D20" i="3"/>
  <c r="C20" i="3"/>
  <c r="N20" i="3" l="1"/>
</calcChain>
</file>

<file path=xl/sharedStrings.xml><?xml version="1.0" encoding="utf-8"?>
<sst xmlns="http://schemas.openxmlformats.org/spreadsheetml/2006/main" count="45" uniqueCount="45">
  <si>
    <t>CMV</t>
  </si>
  <si>
    <t>despesas diversas</t>
  </si>
  <si>
    <t>Caixa</t>
  </si>
  <si>
    <t>Bancos</t>
  </si>
  <si>
    <t>Empréstimos Obtidos</t>
  </si>
  <si>
    <t>Juros a Pagar</t>
  </si>
  <si>
    <t xml:space="preserve">Salários a pagar </t>
  </si>
  <si>
    <t>Fornecedores</t>
  </si>
  <si>
    <t xml:space="preserve">Instalações </t>
  </si>
  <si>
    <t>Capital</t>
  </si>
  <si>
    <t>Clientes</t>
  </si>
  <si>
    <t>Despesas antecipadas de aluguel</t>
  </si>
  <si>
    <t>Despesa de Salário</t>
  </si>
  <si>
    <t>Receita de serviço</t>
  </si>
  <si>
    <t>Despesa de aluguel</t>
  </si>
  <si>
    <t>Equipamentos</t>
  </si>
  <si>
    <t>Seguros a vencer</t>
  </si>
  <si>
    <t>Ativo</t>
  </si>
  <si>
    <t>Passivos</t>
  </si>
  <si>
    <t>Patrimônio Líquido</t>
  </si>
  <si>
    <t>total ativo</t>
  </si>
  <si>
    <t>total passivo + PL</t>
  </si>
  <si>
    <t>30.11.X5</t>
  </si>
  <si>
    <t>31.12.X5</t>
  </si>
  <si>
    <t>Estoque</t>
  </si>
  <si>
    <t>Receita de venda</t>
  </si>
  <si>
    <t>desconto comercial</t>
  </si>
  <si>
    <t>Despesa de seguro</t>
  </si>
  <si>
    <t>devolução de vendas</t>
  </si>
  <si>
    <t>LPA</t>
  </si>
  <si>
    <t>Atividades Operacionais</t>
  </si>
  <si>
    <t>Recebimento de cliente</t>
  </si>
  <si>
    <t>Compra de mercadoria</t>
  </si>
  <si>
    <t>Caixa consumido pela operação</t>
  </si>
  <si>
    <t>Atividades de Investimento</t>
  </si>
  <si>
    <t>Atividades de Financiamento</t>
  </si>
  <si>
    <t>Variação do Disponível</t>
  </si>
  <si>
    <t>Disponível</t>
  </si>
  <si>
    <t>Si</t>
  </si>
  <si>
    <t>Sf</t>
  </si>
  <si>
    <t>variação</t>
  </si>
  <si>
    <t>DFC método Direto (dez. X5)</t>
  </si>
  <si>
    <t>Pagto aluguel</t>
  </si>
  <si>
    <t>Pgto de salário</t>
  </si>
  <si>
    <t>Pgto desp. Diversas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</si>
</sst>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3" fontId="0" fillId="0" borderId="0" xfId="0" applyNumberFormat="1"/>
    <xf numFmtId="3" fontId="0" fillId="3" borderId="5" xfId="0" applyNumberFormat="1" applyFill="1" applyBorder="1"/>
    <xf numFmtId="3" fontId="0" fillId="3" borderId="6" xfId="0" applyNumberFormat="1" applyFill="1" applyBorder="1"/>
    <xf numFmtId="0" fontId="0" fillId="3" borderId="8" xfId="0" applyFill="1" applyBorder="1"/>
    <xf numFmtId="0" fontId="0" fillId="3" borderId="0" xfId="0" applyFill="1" applyBorder="1"/>
    <xf numFmtId="3" fontId="0" fillId="3" borderId="9" xfId="0" applyNumberFormat="1" applyFill="1" applyBorder="1"/>
    <xf numFmtId="3" fontId="0" fillId="3" borderId="8" xfId="0" applyNumberFormat="1" applyFill="1" applyBorder="1"/>
    <xf numFmtId="3" fontId="0" fillId="3" borderId="0" xfId="0" applyNumberFormat="1" applyFill="1" applyBorder="1"/>
    <xf numFmtId="3" fontId="1" fillId="3" borderId="10" xfId="0" applyNumberFormat="1" applyFont="1" applyFill="1" applyBorder="1"/>
    <xf numFmtId="3" fontId="1" fillId="3" borderId="11" xfId="0" applyNumberFormat="1" applyFont="1" applyFill="1" applyBorder="1"/>
    <xf numFmtId="0" fontId="1" fillId="3" borderId="11" xfId="0" applyFont="1" applyFill="1" applyBorder="1"/>
    <xf numFmtId="3" fontId="1" fillId="3" borderId="12" xfId="0" applyNumberFormat="1" applyFont="1" applyFill="1" applyBorder="1"/>
    <xf numFmtId="3" fontId="0" fillId="0" borderId="8" xfId="0" applyNumberFormat="1" applyBorder="1"/>
    <xf numFmtId="3" fontId="0" fillId="0" borderId="0" xfId="0" applyNumberFormat="1" applyBorder="1"/>
    <xf numFmtId="0" fontId="0" fillId="0" borderId="0" xfId="0" applyBorder="1"/>
    <xf numFmtId="0" fontId="0" fillId="0" borderId="9" xfId="0" applyBorder="1"/>
    <xf numFmtId="3" fontId="0" fillId="4" borderId="5" xfId="0" applyNumberFormat="1" applyFill="1" applyBorder="1"/>
    <xf numFmtId="3" fontId="0" fillId="4" borderId="6" xfId="0" applyNumberFormat="1" applyFill="1" applyBorder="1"/>
    <xf numFmtId="0" fontId="0" fillId="4" borderId="6" xfId="0" applyFill="1" applyBorder="1"/>
    <xf numFmtId="0" fontId="0" fillId="4" borderId="7" xfId="0" applyFill="1" applyBorder="1"/>
    <xf numFmtId="3" fontId="0" fillId="4" borderId="8" xfId="0" applyNumberFormat="1" applyFill="1" applyBorder="1"/>
    <xf numFmtId="3" fontId="0" fillId="4" borderId="0" xfId="0" applyNumberFormat="1" applyFill="1" applyBorder="1"/>
    <xf numFmtId="0" fontId="0" fillId="4" borderId="0" xfId="0" applyFill="1" applyBorder="1"/>
    <xf numFmtId="3" fontId="0" fillId="4" borderId="9" xfId="0" applyNumberFormat="1" applyFill="1" applyBorder="1"/>
    <xf numFmtId="3" fontId="1" fillId="4" borderId="10" xfId="0" applyNumberFormat="1" applyFont="1" applyFill="1" applyBorder="1"/>
    <xf numFmtId="3" fontId="1" fillId="4" borderId="11" xfId="0" applyNumberFormat="1" applyFont="1" applyFill="1" applyBorder="1"/>
    <xf numFmtId="0" fontId="1" fillId="4" borderId="11" xfId="0" applyFont="1" applyFill="1" applyBorder="1"/>
    <xf numFmtId="3" fontId="1" fillId="4" borderId="12" xfId="0" applyNumberFormat="1" applyFont="1" applyFill="1" applyBorder="1"/>
    <xf numFmtId="3" fontId="0" fillId="5" borderId="5" xfId="0" applyNumberFormat="1" applyFill="1" applyBorder="1"/>
    <xf numFmtId="3" fontId="0" fillId="5" borderId="6" xfId="0" applyNumberFormat="1" applyFill="1" applyBorder="1"/>
    <xf numFmtId="0" fontId="0" fillId="5" borderId="6" xfId="0" applyFill="1" applyBorder="1"/>
    <xf numFmtId="0" fontId="0" fillId="5" borderId="7" xfId="0" applyFill="1" applyBorder="1"/>
    <xf numFmtId="3" fontId="0" fillId="5" borderId="8" xfId="0" applyNumberFormat="1" applyFill="1" applyBorder="1"/>
    <xf numFmtId="3" fontId="0" fillId="5" borderId="0" xfId="0" applyNumberFormat="1" applyFill="1" applyBorder="1"/>
    <xf numFmtId="0" fontId="0" fillId="5" borderId="0" xfId="0" applyFill="1" applyBorder="1"/>
    <xf numFmtId="3" fontId="0" fillId="5" borderId="9" xfId="0" applyNumberFormat="1" applyFill="1" applyBorder="1"/>
    <xf numFmtId="3" fontId="1" fillId="5" borderId="10" xfId="0" applyNumberFormat="1" applyFont="1" applyFill="1" applyBorder="1"/>
    <xf numFmtId="3" fontId="1" fillId="5" borderId="11" xfId="0" applyNumberFormat="1" applyFont="1" applyFill="1" applyBorder="1"/>
    <xf numFmtId="0" fontId="1" fillId="5" borderId="11" xfId="0" applyFont="1" applyFill="1" applyBorder="1"/>
    <xf numFmtId="3" fontId="1" fillId="5" borderId="12" xfId="0" applyNumberFormat="1" applyFont="1" applyFill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0" fontId="1" fillId="0" borderId="11" xfId="0" applyFont="1" applyBorder="1"/>
    <xf numFmtId="0" fontId="0" fillId="0" borderId="15" xfId="0" applyBorder="1"/>
    <xf numFmtId="3" fontId="0" fillId="0" borderId="16" xfId="0" applyNumberFormat="1" applyBorder="1"/>
    <xf numFmtId="0" fontId="0" fillId="0" borderId="17" xfId="0" applyBorder="1"/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3" borderId="6" xfId="0" applyFill="1" applyBorder="1"/>
    <xf numFmtId="0" fontId="0" fillId="3" borderId="7" xfId="0" applyFill="1" applyBorder="1"/>
    <xf numFmtId="3" fontId="0" fillId="2" borderId="18" xfId="0" applyNumberFormat="1" applyFill="1" applyBorder="1"/>
    <xf numFmtId="3" fontId="1" fillId="2" borderId="12" xfId="0" applyNumberFormat="1" applyFont="1" applyFill="1" applyBorder="1"/>
    <xf numFmtId="0" fontId="1" fillId="6" borderId="0" xfId="0" applyFont="1" applyFill="1" applyBorder="1"/>
    <xf numFmtId="3" fontId="1" fillId="6" borderId="0" xfId="0" applyNumberFormat="1" applyFont="1" applyFill="1" applyBorder="1"/>
    <xf numFmtId="0" fontId="0" fillId="6" borderId="0" xfId="0" applyFill="1"/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3" fontId="0" fillId="6" borderId="1" xfId="0" applyNumberFormat="1" applyFill="1" applyBorder="1" applyAlignment="1">
      <alignment horizontal="center"/>
    </xf>
    <xf numFmtId="3" fontId="0" fillId="6" borderId="1" xfId="0" applyNumberFormat="1" applyFill="1" applyBorder="1"/>
    <xf numFmtId="0" fontId="1" fillId="6" borderId="1" xfId="0" applyFont="1" applyFill="1" applyBorder="1"/>
    <xf numFmtId="3" fontId="1" fillId="6" borderId="1" xfId="0" applyNumberFormat="1" applyFont="1" applyFill="1" applyBorder="1"/>
    <xf numFmtId="3" fontId="1" fillId="6" borderId="1" xfId="0" applyNumberFormat="1" applyFont="1" applyFill="1" applyBorder="1" applyAlignment="1">
      <alignment horizontal="center"/>
    </xf>
    <xf numFmtId="0" fontId="2" fillId="6" borderId="1" xfId="0" applyFont="1" applyFill="1" applyBorder="1"/>
    <xf numFmtId="0" fontId="0" fillId="6" borderId="0" xfId="0" applyFill="1" applyBorder="1"/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7"/>
  <sheetViews>
    <sheetView tabSelected="1" zoomScale="91" zoomScaleNormal="91" workbookViewId="0">
      <selection activeCell="P48" sqref="P48"/>
    </sheetView>
  </sheetViews>
  <sheetFormatPr defaultRowHeight="15" x14ac:dyDescent="0.25"/>
  <cols>
    <col min="1" max="1" width="33.140625" customWidth="1"/>
    <col min="2" max="2" width="9.140625" customWidth="1"/>
    <col min="3" max="4" width="13.85546875" customWidth="1"/>
    <col min="5" max="5" width="11.7109375" bestFit="1" customWidth="1"/>
    <col min="6" max="6" width="14.7109375" customWidth="1"/>
    <col min="17" max="21" width="0" hidden="1" customWidth="1"/>
  </cols>
  <sheetData>
    <row r="1" spans="1:21" ht="15.75" thickBot="1" x14ac:dyDescent="0.3">
      <c r="A1" s="53"/>
      <c r="B1" s="54"/>
      <c r="C1" s="53"/>
      <c r="D1" s="54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21" ht="15.75" thickBot="1" x14ac:dyDescent="0.3">
      <c r="A2" s="55"/>
      <c r="B2" s="55"/>
      <c r="C2" s="56">
        <v>1</v>
      </c>
      <c r="D2" s="56">
        <v>2</v>
      </c>
      <c r="E2" s="56">
        <v>3</v>
      </c>
      <c r="F2" s="56">
        <v>4</v>
      </c>
      <c r="G2" s="56">
        <v>5</v>
      </c>
      <c r="H2" s="56">
        <v>6</v>
      </c>
      <c r="I2" s="56">
        <v>7</v>
      </c>
      <c r="J2" s="56">
        <v>8</v>
      </c>
      <c r="K2" s="56">
        <v>9</v>
      </c>
      <c r="L2" s="56">
        <v>10</v>
      </c>
      <c r="M2" s="56">
        <v>11</v>
      </c>
      <c r="N2" s="56" t="s">
        <v>23</v>
      </c>
      <c r="Q2" s="65" t="s">
        <v>41</v>
      </c>
      <c r="R2" s="66"/>
      <c r="S2" s="66"/>
      <c r="T2" s="66"/>
      <c r="U2" s="67"/>
    </row>
    <row r="3" spans="1:21" x14ac:dyDescent="0.25">
      <c r="A3" s="57" t="s">
        <v>17</v>
      </c>
      <c r="B3" s="57" t="s">
        <v>22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Q3" s="2" t="s">
        <v>30</v>
      </c>
      <c r="R3" s="3"/>
      <c r="S3" s="3"/>
      <c r="T3" s="49"/>
      <c r="U3" s="50"/>
    </row>
    <row r="4" spans="1:21" x14ac:dyDescent="0.25">
      <c r="A4" s="57" t="s">
        <v>2</v>
      </c>
      <c r="B4" s="59">
        <v>200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>
        <v>200</v>
      </c>
      <c r="Q4" s="4" t="s">
        <v>31</v>
      </c>
      <c r="R4" s="5"/>
      <c r="S4" s="5"/>
      <c r="T4" s="5"/>
      <c r="U4" s="6">
        <f>D5</f>
        <v>98000</v>
      </c>
    </row>
    <row r="5" spans="1:21" x14ac:dyDescent="0.25">
      <c r="A5" s="57" t="s">
        <v>3</v>
      </c>
      <c r="B5" s="59">
        <v>155000</v>
      </c>
      <c r="C5" s="58">
        <v>-150000</v>
      </c>
      <c r="D5" s="58">
        <v>98000</v>
      </c>
      <c r="E5" s="58">
        <v>-5000</v>
      </c>
      <c r="F5" s="58">
        <v>-10000</v>
      </c>
      <c r="G5" s="58"/>
      <c r="H5" s="58"/>
      <c r="I5" s="58">
        <v>-50000</v>
      </c>
      <c r="J5" s="58"/>
      <c r="K5" s="58">
        <v>-1000</v>
      </c>
      <c r="L5" s="58"/>
      <c r="M5" s="58"/>
      <c r="N5" s="58">
        <v>37000</v>
      </c>
      <c r="Q5" s="7" t="s">
        <v>42</v>
      </c>
      <c r="R5" s="8"/>
      <c r="S5" s="8"/>
      <c r="T5" s="5"/>
      <c r="U5" s="6">
        <f>E5</f>
        <v>-5000</v>
      </c>
    </row>
    <row r="6" spans="1:21" x14ac:dyDescent="0.25">
      <c r="A6" s="57" t="s">
        <v>10</v>
      </c>
      <c r="B6" s="59">
        <v>10000</v>
      </c>
      <c r="C6" s="58"/>
      <c r="D6" s="58">
        <v>100000</v>
      </c>
      <c r="E6" s="58"/>
      <c r="F6" s="58"/>
      <c r="G6" s="58"/>
      <c r="H6" s="58"/>
      <c r="I6" s="58"/>
      <c r="J6" s="58">
        <v>-50000</v>
      </c>
      <c r="K6" s="58"/>
      <c r="L6" s="58"/>
      <c r="M6" s="58"/>
      <c r="N6" s="58">
        <v>60000</v>
      </c>
      <c r="Q6" s="7" t="s">
        <v>32</v>
      </c>
      <c r="R6" s="8"/>
      <c r="S6" s="8"/>
      <c r="T6" s="5"/>
      <c r="U6" s="6">
        <f>C5+I5</f>
        <v>-200000</v>
      </c>
    </row>
    <row r="7" spans="1:21" x14ac:dyDescent="0.25">
      <c r="A7" s="57" t="s">
        <v>24</v>
      </c>
      <c r="B7" s="59"/>
      <c r="C7" s="58">
        <v>300000</v>
      </c>
      <c r="D7" s="58"/>
      <c r="E7" s="58"/>
      <c r="F7" s="58"/>
      <c r="G7" s="58"/>
      <c r="H7" s="58"/>
      <c r="I7" s="58"/>
      <c r="J7" s="58"/>
      <c r="K7" s="58"/>
      <c r="L7" s="58">
        <v>-100000</v>
      </c>
      <c r="M7" s="58"/>
      <c r="N7" s="58">
        <v>200000</v>
      </c>
      <c r="Q7" s="7" t="s">
        <v>43</v>
      </c>
      <c r="R7" s="8"/>
      <c r="S7" s="8"/>
      <c r="T7" s="5"/>
      <c r="U7" s="6">
        <f>F5</f>
        <v>-10000</v>
      </c>
    </row>
    <row r="8" spans="1:21" x14ac:dyDescent="0.25">
      <c r="A8" s="57" t="s">
        <v>16</v>
      </c>
      <c r="B8" s="59">
        <v>13800</v>
      </c>
      <c r="C8" s="58"/>
      <c r="D8" s="58"/>
      <c r="E8" s="58"/>
      <c r="F8" s="58"/>
      <c r="G8" s="58">
        <v>-2300</v>
      </c>
      <c r="H8" s="58"/>
      <c r="I8" s="58"/>
      <c r="J8" s="58"/>
      <c r="K8" s="58"/>
      <c r="L8" s="58"/>
      <c r="M8" s="58"/>
      <c r="N8" s="58">
        <v>11500</v>
      </c>
      <c r="Q8" s="7" t="s">
        <v>44</v>
      </c>
      <c r="R8" s="8"/>
      <c r="S8" s="8"/>
      <c r="T8" s="5"/>
      <c r="U8" s="6">
        <f>K5</f>
        <v>-1000</v>
      </c>
    </row>
    <row r="9" spans="1:21" ht="15.75" thickBot="1" x14ac:dyDescent="0.3">
      <c r="A9" s="57" t="s">
        <v>11</v>
      </c>
      <c r="B9" s="59">
        <v>5000</v>
      </c>
      <c r="C9" s="58"/>
      <c r="D9" s="58"/>
      <c r="E9" s="58">
        <v>5000</v>
      </c>
      <c r="F9" s="58"/>
      <c r="G9" s="58"/>
      <c r="H9" s="58"/>
      <c r="I9" s="58"/>
      <c r="J9" s="58"/>
      <c r="K9" s="58"/>
      <c r="L9" s="58"/>
      <c r="M9" s="58">
        <v>-5000</v>
      </c>
      <c r="N9" s="58">
        <v>5000</v>
      </c>
      <c r="Q9" s="9" t="s">
        <v>33</v>
      </c>
      <c r="R9" s="10"/>
      <c r="S9" s="10"/>
      <c r="T9" s="11"/>
      <c r="U9" s="12">
        <f>SUM(U4:U8)</f>
        <v>-118000</v>
      </c>
    </row>
    <row r="10" spans="1:21" ht="15.75" thickBot="1" x14ac:dyDescent="0.3">
      <c r="A10" s="57" t="s">
        <v>15</v>
      </c>
      <c r="B10" s="59">
        <v>60000</v>
      </c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>
        <v>60000</v>
      </c>
      <c r="Q10" s="13"/>
      <c r="R10" s="14"/>
      <c r="S10" s="14"/>
      <c r="T10" s="15"/>
      <c r="U10" s="16"/>
    </row>
    <row r="11" spans="1:21" x14ac:dyDescent="0.25">
      <c r="A11" s="57" t="s">
        <v>8</v>
      </c>
      <c r="B11" s="59">
        <v>130000</v>
      </c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>
        <v>130000</v>
      </c>
      <c r="Q11" s="17" t="s">
        <v>34</v>
      </c>
      <c r="R11" s="18"/>
      <c r="S11" s="18"/>
      <c r="T11" s="19"/>
      <c r="U11" s="20"/>
    </row>
    <row r="12" spans="1:21" x14ac:dyDescent="0.25">
      <c r="A12" s="60" t="s">
        <v>20</v>
      </c>
      <c r="B12" s="61">
        <v>374000</v>
      </c>
      <c r="C12" s="62">
        <v>150000</v>
      </c>
      <c r="D12" s="62">
        <v>198000</v>
      </c>
      <c r="E12" s="62">
        <v>0</v>
      </c>
      <c r="F12" s="62">
        <v>-10000</v>
      </c>
      <c r="G12" s="62">
        <v>-2300</v>
      </c>
      <c r="H12" s="62">
        <v>0</v>
      </c>
      <c r="I12" s="62">
        <v>-50000</v>
      </c>
      <c r="J12" s="62">
        <v>-50000</v>
      </c>
      <c r="K12" s="62">
        <v>-1000</v>
      </c>
      <c r="L12" s="62">
        <v>-100000</v>
      </c>
      <c r="M12" s="62">
        <v>-5000</v>
      </c>
      <c r="N12" s="62">
        <v>503700</v>
      </c>
      <c r="Q12" s="21"/>
      <c r="R12" s="22"/>
      <c r="S12" s="22"/>
      <c r="T12" s="23"/>
      <c r="U12" s="24"/>
    </row>
    <row r="13" spans="1:21" x14ac:dyDescent="0.25">
      <c r="A13" s="63" t="s">
        <v>18</v>
      </c>
      <c r="B13" s="57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58"/>
      <c r="Q13" s="21"/>
      <c r="R13" s="22"/>
      <c r="S13" s="22"/>
      <c r="T13" s="23"/>
      <c r="U13" s="24"/>
    </row>
    <row r="14" spans="1:21" ht="15.75" thickBot="1" x14ac:dyDescent="0.3">
      <c r="A14" s="57" t="s">
        <v>6</v>
      </c>
      <c r="B14" s="59">
        <v>10000</v>
      </c>
      <c r="C14" s="58"/>
      <c r="D14" s="58"/>
      <c r="E14" s="58"/>
      <c r="F14" s="58">
        <v>-10000</v>
      </c>
      <c r="G14" s="58"/>
      <c r="H14" s="58">
        <v>8000</v>
      </c>
      <c r="I14" s="58"/>
      <c r="J14" s="58"/>
      <c r="K14" s="58"/>
      <c r="L14" s="58"/>
      <c r="M14" s="58"/>
      <c r="N14" s="58">
        <v>8000</v>
      </c>
      <c r="Q14" s="25"/>
      <c r="R14" s="26"/>
      <c r="S14" s="26"/>
      <c r="T14" s="27"/>
      <c r="U14" s="28"/>
    </row>
    <row r="15" spans="1:21" ht="15.75" thickBot="1" x14ac:dyDescent="0.3">
      <c r="A15" s="57" t="s">
        <v>7</v>
      </c>
      <c r="B15" s="59">
        <v>50000</v>
      </c>
      <c r="C15" s="58">
        <v>150000</v>
      </c>
      <c r="D15" s="58"/>
      <c r="E15" s="58"/>
      <c r="F15" s="58"/>
      <c r="G15" s="58"/>
      <c r="H15" s="58"/>
      <c r="I15" s="58">
        <v>-50000</v>
      </c>
      <c r="J15" s="58"/>
      <c r="K15" s="58"/>
      <c r="L15" s="58"/>
      <c r="M15" s="58"/>
      <c r="N15" s="58">
        <v>150000</v>
      </c>
      <c r="Q15" s="13"/>
      <c r="R15" s="14"/>
      <c r="S15" s="14"/>
      <c r="T15" s="15"/>
      <c r="U15" s="16"/>
    </row>
    <row r="16" spans="1:21" x14ac:dyDescent="0.25">
      <c r="A16" s="57" t="s">
        <v>4</v>
      </c>
      <c r="B16" s="59">
        <v>112000</v>
      </c>
      <c r="C16" s="58"/>
      <c r="D16" s="58"/>
      <c r="E16" s="58"/>
      <c r="F16" s="58"/>
      <c r="G16" s="58"/>
      <c r="H16" s="58"/>
      <c r="I16" s="58"/>
      <c r="J16" s="58"/>
      <c r="K16" s="58"/>
      <c r="L16" s="58"/>
      <c r="M16" s="58"/>
      <c r="N16" s="58">
        <v>112000</v>
      </c>
      <c r="Q16" s="29" t="s">
        <v>35</v>
      </c>
      <c r="R16" s="30"/>
      <c r="S16" s="30"/>
      <c r="T16" s="31"/>
      <c r="U16" s="32"/>
    </row>
    <row r="17" spans="1:21" x14ac:dyDescent="0.25">
      <c r="A17" s="57" t="s">
        <v>5</v>
      </c>
      <c r="B17" s="59">
        <v>2000</v>
      </c>
      <c r="C17" s="58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>
        <v>2000</v>
      </c>
      <c r="Q17" s="33"/>
      <c r="R17" s="34"/>
      <c r="S17" s="34"/>
      <c r="T17" s="35"/>
      <c r="U17" s="36"/>
    </row>
    <row r="18" spans="1:21" ht="15.75" thickBot="1" x14ac:dyDescent="0.3">
      <c r="A18" s="63" t="s">
        <v>19</v>
      </c>
      <c r="B18" s="57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Q18" s="37"/>
      <c r="R18" s="38"/>
      <c r="S18" s="38"/>
      <c r="T18" s="39"/>
      <c r="U18" s="40"/>
    </row>
    <row r="19" spans="1:21" x14ac:dyDescent="0.25">
      <c r="A19" s="57" t="s">
        <v>9</v>
      </c>
      <c r="B19" s="59">
        <v>220000</v>
      </c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>
        <v>220000</v>
      </c>
      <c r="Q19" s="13"/>
      <c r="R19" s="14"/>
      <c r="S19" s="14"/>
      <c r="T19" s="15"/>
      <c r="U19" s="16"/>
    </row>
    <row r="20" spans="1:21" ht="15" customHeight="1" thickBot="1" x14ac:dyDescent="0.3">
      <c r="A20" s="57" t="s">
        <v>29</v>
      </c>
      <c r="B20" s="58">
        <f t="shared" ref="B20:M20" si="0">SUM(B23:B31)</f>
        <v>-20000</v>
      </c>
      <c r="C20" s="58">
        <f t="shared" si="0"/>
        <v>0</v>
      </c>
      <c r="D20" s="58">
        <f t="shared" si="0"/>
        <v>198000</v>
      </c>
      <c r="E20" s="58">
        <f t="shared" si="0"/>
        <v>0</v>
      </c>
      <c r="F20" s="58">
        <f t="shared" si="0"/>
        <v>0</v>
      </c>
      <c r="G20" s="58">
        <f t="shared" si="0"/>
        <v>-2300</v>
      </c>
      <c r="H20" s="58">
        <f t="shared" si="0"/>
        <v>-8000</v>
      </c>
      <c r="I20" s="58">
        <f t="shared" si="0"/>
        <v>0</v>
      </c>
      <c r="J20" s="58">
        <f t="shared" si="0"/>
        <v>-50000</v>
      </c>
      <c r="K20" s="58">
        <f t="shared" si="0"/>
        <v>-1000</v>
      </c>
      <c r="L20" s="58">
        <f t="shared" si="0"/>
        <v>-100000</v>
      </c>
      <c r="M20" s="58">
        <f t="shared" si="0"/>
        <v>-5000</v>
      </c>
      <c r="N20" s="58">
        <f>SUM(B20:M20)</f>
        <v>11700</v>
      </c>
      <c r="Q20" s="41" t="s">
        <v>36</v>
      </c>
      <c r="R20" s="42"/>
      <c r="S20" s="42"/>
      <c r="T20" s="43"/>
      <c r="U20" s="52">
        <f>U18+U14+U9</f>
        <v>-118000</v>
      </c>
    </row>
    <row r="21" spans="1:21" ht="15.75" thickBot="1" x14ac:dyDescent="0.3">
      <c r="A21" s="61" t="s">
        <v>21</v>
      </c>
      <c r="B21" s="62">
        <v>374000</v>
      </c>
      <c r="C21" s="62">
        <v>150000</v>
      </c>
      <c r="D21" s="62">
        <v>198000</v>
      </c>
      <c r="E21" s="62">
        <v>0</v>
      </c>
      <c r="F21" s="62">
        <v>-10000</v>
      </c>
      <c r="G21" s="62">
        <v>-2300</v>
      </c>
      <c r="H21" s="62">
        <v>0</v>
      </c>
      <c r="I21" s="62">
        <v>-50000</v>
      </c>
      <c r="J21" s="62">
        <v>-50000</v>
      </c>
      <c r="K21" s="62">
        <v>-1000</v>
      </c>
      <c r="L21" s="62">
        <v>-100000</v>
      </c>
      <c r="M21" s="62">
        <v>-5000</v>
      </c>
      <c r="N21" s="62">
        <v>503700</v>
      </c>
      <c r="Q21" s="1"/>
      <c r="R21" s="1"/>
      <c r="S21" s="1"/>
    </row>
    <row r="22" spans="1:21" ht="30" x14ac:dyDescent="0.25">
      <c r="A22" s="57"/>
      <c r="B22" s="59"/>
      <c r="C22" s="58"/>
      <c r="D22" s="58"/>
      <c r="E22" s="58"/>
      <c r="F22" s="58"/>
      <c r="G22" s="58"/>
      <c r="H22" s="58"/>
      <c r="I22" s="58"/>
      <c r="J22" s="58"/>
      <c r="K22" s="58"/>
      <c r="L22" s="58"/>
      <c r="M22" s="58"/>
      <c r="N22" s="58"/>
      <c r="Q22" s="47" t="s">
        <v>37</v>
      </c>
      <c r="R22" s="48"/>
      <c r="S22" s="1"/>
    </row>
    <row r="23" spans="1:21" x14ac:dyDescent="0.25">
      <c r="A23" s="57" t="s">
        <v>25</v>
      </c>
      <c r="B23" s="59"/>
      <c r="C23" s="58"/>
      <c r="D23" s="58">
        <v>200000</v>
      </c>
      <c r="E23" s="58"/>
      <c r="F23" s="58"/>
      <c r="G23" s="58"/>
      <c r="H23" s="58"/>
      <c r="I23" s="58"/>
      <c r="J23" s="58"/>
      <c r="K23" s="58"/>
      <c r="L23" s="58"/>
      <c r="M23" s="58"/>
      <c r="N23" s="58">
        <v>200000</v>
      </c>
      <c r="Q23" s="44" t="s">
        <v>38</v>
      </c>
      <c r="R23" s="45">
        <f>B4+B5</f>
        <v>155200</v>
      </c>
      <c r="S23" s="1"/>
    </row>
    <row r="24" spans="1:21" x14ac:dyDescent="0.25">
      <c r="A24" s="57" t="s">
        <v>28</v>
      </c>
      <c r="B24" s="59"/>
      <c r="C24" s="58"/>
      <c r="D24" s="58"/>
      <c r="E24" s="58"/>
      <c r="F24" s="58"/>
      <c r="G24" s="58"/>
      <c r="H24" s="58"/>
      <c r="I24" s="58"/>
      <c r="J24" s="58">
        <v>-50000</v>
      </c>
      <c r="K24" s="58"/>
      <c r="L24" s="58"/>
      <c r="M24" s="58"/>
      <c r="N24" s="58">
        <v>-50000</v>
      </c>
      <c r="Q24" s="44" t="s">
        <v>39</v>
      </c>
      <c r="R24" s="45">
        <f>N4+N5</f>
        <v>37200</v>
      </c>
      <c r="S24" s="1"/>
    </row>
    <row r="25" spans="1:21" ht="15.75" thickBot="1" x14ac:dyDescent="0.3">
      <c r="A25" s="57" t="s">
        <v>26</v>
      </c>
      <c r="B25" s="59"/>
      <c r="C25" s="58"/>
      <c r="D25" s="58">
        <v>-2000</v>
      </c>
      <c r="E25" s="58"/>
      <c r="F25" s="58"/>
      <c r="G25" s="58"/>
      <c r="H25" s="58"/>
      <c r="I25" s="58"/>
      <c r="J25" s="58"/>
      <c r="K25" s="58"/>
      <c r="L25" s="58"/>
      <c r="M25" s="58"/>
      <c r="N25" s="58">
        <v>-2000</v>
      </c>
      <c r="Q25" s="46" t="s">
        <v>40</v>
      </c>
      <c r="R25" s="51">
        <f>R24-R23</f>
        <v>-118000</v>
      </c>
      <c r="S25" s="1"/>
    </row>
    <row r="26" spans="1:21" x14ac:dyDescent="0.25">
      <c r="A26" s="57" t="s">
        <v>0</v>
      </c>
      <c r="B26" s="59"/>
      <c r="C26" s="58"/>
      <c r="D26" s="58"/>
      <c r="E26" s="58"/>
      <c r="F26" s="58"/>
      <c r="G26" s="58"/>
      <c r="H26" s="58"/>
      <c r="I26" s="58"/>
      <c r="J26" s="58"/>
      <c r="K26" s="58"/>
      <c r="L26" s="58">
        <v>-100000</v>
      </c>
      <c r="M26" s="58"/>
      <c r="N26" s="58">
        <v>-100000</v>
      </c>
    </row>
    <row r="27" spans="1:21" x14ac:dyDescent="0.25">
      <c r="A27" s="57" t="s">
        <v>12</v>
      </c>
      <c r="B27" s="59">
        <v>-80000</v>
      </c>
      <c r="C27" s="58"/>
      <c r="D27" s="58"/>
      <c r="E27" s="58"/>
      <c r="F27" s="58"/>
      <c r="G27" s="58"/>
      <c r="H27" s="58">
        <v>-8000</v>
      </c>
      <c r="I27" s="58"/>
      <c r="J27" s="58"/>
      <c r="K27" s="58"/>
      <c r="L27" s="58"/>
      <c r="M27" s="58"/>
      <c r="N27" s="58">
        <v>-88000</v>
      </c>
    </row>
    <row r="28" spans="1:21" x14ac:dyDescent="0.25">
      <c r="A28" s="57" t="s">
        <v>13</v>
      </c>
      <c r="B28" s="59">
        <v>80000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>
        <v>80000</v>
      </c>
    </row>
    <row r="29" spans="1:21" x14ac:dyDescent="0.25">
      <c r="A29" s="57" t="s">
        <v>14</v>
      </c>
      <c r="B29" s="59">
        <v>-20000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>
        <v>-5000</v>
      </c>
      <c r="N29" s="58">
        <v>-25000</v>
      </c>
    </row>
    <row r="30" spans="1:21" x14ac:dyDescent="0.25">
      <c r="A30" s="57" t="s">
        <v>1</v>
      </c>
      <c r="B30" s="59"/>
      <c r="C30" s="58"/>
      <c r="D30" s="58"/>
      <c r="E30" s="58"/>
      <c r="F30" s="58"/>
      <c r="G30" s="58"/>
      <c r="H30" s="58"/>
      <c r="I30" s="58"/>
      <c r="J30" s="58"/>
      <c r="K30" s="58">
        <v>-1000</v>
      </c>
      <c r="L30" s="58"/>
      <c r="M30" s="58"/>
      <c r="N30" s="58">
        <v>-1000</v>
      </c>
    </row>
    <row r="31" spans="1:21" x14ac:dyDescent="0.25">
      <c r="A31" s="57" t="s">
        <v>27</v>
      </c>
      <c r="B31" s="59"/>
      <c r="C31" s="58"/>
      <c r="D31" s="58"/>
      <c r="E31" s="58"/>
      <c r="F31" s="58"/>
      <c r="G31" s="58">
        <v>-2300</v>
      </c>
      <c r="H31" s="58"/>
      <c r="I31" s="58"/>
      <c r="J31" s="58"/>
      <c r="K31" s="58"/>
      <c r="L31" s="58"/>
      <c r="M31" s="58"/>
      <c r="N31" s="58">
        <v>-2300</v>
      </c>
    </row>
    <row r="33" spans="1:14" x14ac:dyDescent="0.25">
      <c r="A33" s="64"/>
      <c r="N33" s="1"/>
    </row>
    <row r="34" spans="1:14" x14ac:dyDescent="0.25">
      <c r="A34" s="64"/>
      <c r="N34" s="1"/>
    </row>
    <row r="55" spans="5:5" x14ac:dyDescent="0.25">
      <c r="E55" s="1"/>
    </row>
    <row r="56" spans="5:5" x14ac:dyDescent="0.25">
      <c r="E56" s="1"/>
    </row>
    <row r="57" spans="5:5" x14ac:dyDescent="0.25">
      <c r="E57" s="1"/>
    </row>
  </sheetData>
  <mergeCells count="1">
    <mergeCell ref="Q2:U2"/>
  </mergeCells>
  <pageMargins left="0.511811024" right="0.511811024" top="0.78740157499999996" bottom="0.78740157499999996" header="0.31496062000000002" footer="0.31496062000000002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solucao para alunos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</dc:creator>
  <cp:lastModifiedBy>Ricardo Luiz Menezes da Silva</cp:lastModifiedBy>
  <dcterms:created xsi:type="dcterms:W3CDTF">2019-03-29T18:33:03Z</dcterms:created>
  <dcterms:modified xsi:type="dcterms:W3CDTF">2022-05-19T13:17:08Z</dcterms:modified>
</cp:coreProperties>
</file>