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nataliapoiattilomonaco/Documents/PRI5034/"/>
    </mc:Choice>
  </mc:AlternateContent>
  <xr:revisionPtr revIDLastSave="0" documentId="13_ncr:1_{8627B402-8962-FF4E-8053-F9BD211EE95F}" xr6:coauthVersionLast="47" xr6:coauthVersionMax="47" xr10:uidLastSave="{00000000-0000-0000-0000-000000000000}"/>
  <bookViews>
    <workbookView xWindow="1780" yWindow="1760" windowWidth="23840" windowHeight="12140" tabRatio="500" xr2:uid="{00000000-000D-0000-FFFF-FFFF00000000}"/>
  </bookViews>
  <sheets>
    <sheet name="Ex. 1" sheetId="9" r:id="rId1"/>
    <sheet name="Ex. 3  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2" l="1"/>
  <c r="C27" i="9" l="1"/>
  <c r="D22" i="9"/>
  <c r="E22" i="9"/>
  <c r="F22" i="9"/>
  <c r="G22" i="9"/>
  <c r="H22" i="9"/>
  <c r="I22" i="9"/>
  <c r="C29" i="9" s="1"/>
  <c r="J22" i="9"/>
  <c r="K22" i="9"/>
  <c r="C22" i="9"/>
  <c r="K21" i="9"/>
  <c r="J21" i="9"/>
  <c r="I21" i="9"/>
  <c r="H21" i="9"/>
  <c r="G21" i="9"/>
  <c r="F21" i="9"/>
  <c r="E21" i="9"/>
  <c r="D21" i="9"/>
  <c r="C21" i="9"/>
</calcChain>
</file>

<file path=xl/sharedStrings.xml><?xml version="1.0" encoding="utf-8"?>
<sst xmlns="http://schemas.openxmlformats.org/spreadsheetml/2006/main" count="22" uniqueCount="21">
  <si>
    <t>a- Ordene os valores da amostra</t>
  </si>
  <si>
    <t>Observação</t>
  </si>
  <si>
    <t>b- Calcule a ordem percentual para cada dado da amostra</t>
  </si>
  <si>
    <t>Acionistas</t>
  </si>
  <si>
    <t>Empréstimos de Curto Prazo</t>
  </si>
  <si>
    <t>Empréstimos de Longo Prazo</t>
  </si>
  <si>
    <t>Capital da Empresa</t>
  </si>
  <si>
    <t>Participação</t>
  </si>
  <si>
    <t>Custo de Capital</t>
  </si>
  <si>
    <t>c- Determine o valor do percentil 10%, 50% e 80% da amostra</t>
  </si>
  <si>
    <t>Média Ponderada</t>
  </si>
  <si>
    <t xml:space="preserve">O capital da empresa foi captado de acionistas, de empréstimos de longo e curto prazo. </t>
  </si>
  <si>
    <t>Calcule a média ponderada do custo de capital, também chamado custo médio ponderado de capital da empresa.</t>
  </si>
  <si>
    <t xml:space="preserve"> Considere os valores da amostra na tabela a seguir:</t>
  </si>
  <si>
    <t>Valores Ordenados</t>
  </si>
  <si>
    <t>Ordem</t>
  </si>
  <si>
    <t>Valores</t>
  </si>
  <si>
    <t xml:space="preserve">Ordem </t>
  </si>
  <si>
    <t>Valor</t>
  </si>
  <si>
    <t>Percentil</t>
  </si>
  <si>
    <t>WACC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</si>
</sst>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0" xfId="0" applyFont="1" applyBorder="1"/>
    <xf numFmtId="9" fontId="4" fillId="0" borderId="1" xfId="0" applyNumberFormat="1" applyFont="1" applyBorder="1"/>
    <xf numFmtId="0" fontId="5" fillId="0" borderId="1" xfId="0" applyFont="1" applyBorder="1"/>
    <xf numFmtId="10" fontId="4" fillId="0" borderId="1" xfId="117" applyNumberFormat="1" applyFont="1" applyBorder="1"/>
    <xf numFmtId="0" fontId="5" fillId="0" borderId="0" xfId="0" applyFont="1" applyAlignment="1">
      <alignment horizontal="center"/>
    </xf>
    <xf numFmtId="0" fontId="4" fillId="0" borderId="0" xfId="0" applyFont="1" applyFill="1" applyBorder="1"/>
    <xf numFmtId="10" fontId="0" fillId="0" borderId="0" xfId="117" applyNumberFormat="1" applyFont="1"/>
  </cellXfs>
  <cellStyles count="12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8" builtinId="8" hidden="1"/>
    <cellStyle name="Hyperlink" xfId="120" builtinId="8" hidden="1"/>
    <cellStyle name="Hyperlink" xfId="122" builtinId="8" hidden="1"/>
    <cellStyle name="Normal" xfId="0" builtinId="0"/>
    <cellStyle name="Percent" xfId="117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29"/>
  <sheetViews>
    <sheetView tabSelected="1" workbookViewId="0">
      <selection activeCell="C13" sqref="C13"/>
    </sheetView>
  </sheetViews>
  <sheetFormatPr baseColWidth="10" defaultRowHeight="19" x14ac:dyDescent="0.25"/>
  <cols>
    <col min="1" max="1" width="10.83203125" style="1"/>
    <col min="2" max="2" width="19" style="1" customWidth="1"/>
    <col min="3" max="16384" width="10.83203125" style="1"/>
  </cols>
  <sheetData>
    <row r="2" spans="2:11" x14ac:dyDescent="0.25">
      <c r="B2" s="8" t="s">
        <v>13</v>
      </c>
    </row>
    <row r="4" spans="2:11" x14ac:dyDescent="0.25">
      <c r="B4" s="3" t="s">
        <v>1</v>
      </c>
      <c r="C4" s="3">
        <v>17</v>
      </c>
      <c r="D4" s="3">
        <v>23</v>
      </c>
      <c r="E4" s="3">
        <v>42</v>
      </c>
      <c r="F4" s="3">
        <v>48</v>
      </c>
      <c r="G4" s="3">
        <v>16</v>
      </c>
      <c r="H4" s="3">
        <v>35</v>
      </c>
      <c r="I4" s="3">
        <v>30</v>
      </c>
      <c r="J4" s="3">
        <v>29</v>
      </c>
      <c r="K4" s="3">
        <v>36</v>
      </c>
    </row>
    <row r="6" spans="2:11" x14ac:dyDescent="0.25">
      <c r="B6" s="1" t="s">
        <v>0</v>
      </c>
    </row>
    <row r="7" spans="2:11" x14ac:dyDescent="0.25">
      <c r="B7" s="2" t="s">
        <v>14</v>
      </c>
      <c r="C7" s="2" t="s">
        <v>15</v>
      </c>
    </row>
    <row r="8" spans="2:11" x14ac:dyDescent="0.25">
      <c r="B8" s="3">
        <v>16</v>
      </c>
      <c r="C8" s="3">
        <v>1</v>
      </c>
    </row>
    <row r="9" spans="2:11" x14ac:dyDescent="0.25">
      <c r="B9" s="3">
        <v>17</v>
      </c>
      <c r="C9" s="3">
        <v>2</v>
      </c>
    </row>
    <row r="10" spans="2:11" x14ac:dyDescent="0.25">
      <c r="B10" s="3">
        <v>23</v>
      </c>
      <c r="C10" s="3">
        <v>3</v>
      </c>
    </row>
    <row r="11" spans="2:11" x14ac:dyDescent="0.25">
      <c r="B11" s="3">
        <v>29</v>
      </c>
      <c r="C11" s="3">
        <v>4</v>
      </c>
    </row>
    <row r="12" spans="2:11" x14ac:dyDescent="0.25">
      <c r="B12" s="3">
        <v>30</v>
      </c>
      <c r="C12" s="3">
        <v>5</v>
      </c>
    </row>
    <row r="13" spans="2:11" x14ac:dyDescent="0.25">
      <c r="B13" s="3">
        <v>35</v>
      </c>
      <c r="C13" s="3">
        <v>6</v>
      </c>
    </row>
    <row r="14" spans="2:11" customFormat="1" x14ac:dyDescent="0.25">
      <c r="B14" s="3">
        <v>36</v>
      </c>
      <c r="C14" s="3">
        <v>7</v>
      </c>
    </row>
    <row r="15" spans="2:11" customFormat="1" x14ac:dyDescent="0.25">
      <c r="B15" s="3">
        <v>42</v>
      </c>
      <c r="C15" s="3">
        <v>8</v>
      </c>
    </row>
    <row r="16" spans="2:11" x14ac:dyDescent="0.25">
      <c r="B16" s="3">
        <v>48</v>
      </c>
      <c r="C16" s="3">
        <v>9</v>
      </c>
    </row>
    <row r="17" spans="2:11" x14ac:dyDescent="0.25">
      <c r="B17" s="4"/>
      <c r="C17" s="4"/>
    </row>
    <row r="18" spans="2:11" x14ac:dyDescent="0.25">
      <c r="B18" s="1" t="s">
        <v>2</v>
      </c>
    </row>
    <row r="20" spans="2:11" x14ac:dyDescent="0.25">
      <c r="B20" s="2" t="s">
        <v>16</v>
      </c>
      <c r="C20" s="3">
        <v>16</v>
      </c>
      <c r="D20" s="3">
        <v>17</v>
      </c>
      <c r="E20" s="3">
        <v>23</v>
      </c>
      <c r="F20" s="3">
        <v>29</v>
      </c>
      <c r="G20" s="3">
        <v>30</v>
      </c>
      <c r="H20" s="3">
        <v>35</v>
      </c>
      <c r="I20" s="3">
        <v>36</v>
      </c>
      <c r="J20" s="3">
        <v>42</v>
      </c>
      <c r="K20" s="3">
        <v>48</v>
      </c>
    </row>
    <row r="21" spans="2:11" x14ac:dyDescent="0.25">
      <c r="B21" s="2" t="s">
        <v>17</v>
      </c>
      <c r="C21" s="7">
        <f>0/8</f>
        <v>0</v>
      </c>
      <c r="D21" s="7">
        <f>1/8</f>
        <v>0.125</v>
      </c>
      <c r="E21" s="7">
        <f>2/8</f>
        <v>0.25</v>
      </c>
      <c r="F21" s="7">
        <f>3/8</f>
        <v>0.375</v>
      </c>
      <c r="G21" s="7">
        <f>4/8</f>
        <v>0.5</v>
      </c>
      <c r="H21" s="7">
        <f>5/8</f>
        <v>0.625</v>
      </c>
      <c r="I21" s="7">
        <f>6/8</f>
        <v>0.75</v>
      </c>
      <c r="J21" s="7">
        <f>7/8</f>
        <v>0.875</v>
      </c>
      <c r="K21" s="7">
        <f>8/8</f>
        <v>1</v>
      </c>
    </row>
    <row r="22" spans="2:11" x14ac:dyDescent="0.25">
      <c r="B22" s="2" t="s">
        <v>15</v>
      </c>
      <c r="C22" s="7">
        <f>PERCENTRANK($C$20:$K$20,C20,4)</f>
        <v>0</v>
      </c>
      <c r="D22" s="7">
        <f t="shared" ref="D22:K22" si="0">PERCENTRANK($C$20:$K$20,D20,4)</f>
        <v>0.125</v>
      </c>
      <c r="E22" s="7">
        <f t="shared" si="0"/>
        <v>0.25</v>
      </c>
      <c r="F22" s="7">
        <f t="shared" si="0"/>
        <v>0.375</v>
      </c>
      <c r="G22" s="7">
        <f t="shared" si="0"/>
        <v>0.5</v>
      </c>
      <c r="H22" s="7">
        <f t="shared" si="0"/>
        <v>0.625</v>
      </c>
      <c r="I22" s="7">
        <f t="shared" si="0"/>
        <v>0.75</v>
      </c>
      <c r="J22" s="7">
        <f t="shared" si="0"/>
        <v>0.875</v>
      </c>
      <c r="K22" s="7">
        <f t="shared" si="0"/>
        <v>1</v>
      </c>
    </row>
    <row r="24" spans="2:11" x14ac:dyDescent="0.25">
      <c r="B24" s="1" t="s">
        <v>9</v>
      </c>
    </row>
    <row r="26" spans="2:11" x14ac:dyDescent="0.25">
      <c r="B26" s="6" t="s">
        <v>19</v>
      </c>
      <c r="C26" s="6" t="s">
        <v>18</v>
      </c>
    </row>
    <row r="27" spans="2:11" x14ac:dyDescent="0.25">
      <c r="B27" s="5">
        <v>0.1</v>
      </c>
      <c r="C27" s="3">
        <f>16+(17-16)*10%/12.5%</f>
        <v>16.8</v>
      </c>
    </row>
    <row r="28" spans="2:11" x14ac:dyDescent="0.25">
      <c r="B28" s="5">
        <v>0.5</v>
      </c>
      <c r="C28" s="3">
        <v>30</v>
      </c>
    </row>
    <row r="29" spans="2:11" x14ac:dyDescent="0.25">
      <c r="B29" s="5">
        <v>0.8</v>
      </c>
      <c r="C29" s="3">
        <f>I20+(42-36)*(80%-I22)/(J22-I22)</f>
        <v>38.400000000000006</v>
      </c>
    </row>
  </sheetData>
  <sortState xmlns:xlrd2="http://schemas.microsoft.com/office/spreadsheetml/2017/richdata2" ref="B8:B16">
    <sortCondition ref="B8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2"/>
  <sheetViews>
    <sheetView topLeftCell="B1" workbookViewId="0">
      <selection activeCell="C12" sqref="C12"/>
    </sheetView>
  </sheetViews>
  <sheetFormatPr baseColWidth="10" defaultRowHeight="16" x14ac:dyDescent="0.2"/>
  <cols>
    <col min="2" max="2" width="27.33203125" customWidth="1"/>
    <col min="3" max="3" width="17" customWidth="1"/>
    <col min="4" max="4" width="18" customWidth="1"/>
  </cols>
  <sheetData>
    <row r="1" spans="1:5" ht="19" x14ac:dyDescent="0.25">
      <c r="A1" s="1"/>
      <c r="B1" s="1"/>
      <c r="C1" s="1"/>
      <c r="D1" s="1"/>
      <c r="E1" s="1"/>
    </row>
    <row r="2" spans="1:5" ht="19" x14ac:dyDescent="0.25">
      <c r="A2" s="1"/>
      <c r="B2" s="2" t="s">
        <v>10</v>
      </c>
      <c r="C2" s="1"/>
      <c r="D2" s="1"/>
      <c r="E2" s="1"/>
    </row>
    <row r="3" spans="1:5" ht="19" x14ac:dyDescent="0.25">
      <c r="A3" s="1"/>
      <c r="B3" s="1"/>
      <c r="C3" s="1"/>
      <c r="D3" s="1"/>
      <c r="E3" s="1"/>
    </row>
    <row r="4" spans="1:5" ht="19" x14ac:dyDescent="0.25">
      <c r="A4" s="2"/>
      <c r="B4" s="2" t="s">
        <v>11</v>
      </c>
      <c r="C4" s="2"/>
      <c r="D4" s="2"/>
      <c r="E4" s="2"/>
    </row>
    <row r="5" spans="1:5" ht="19" x14ac:dyDescent="0.25">
      <c r="A5" s="1"/>
      <c r="B5" s="2" t="s">
        <v>12</v>
      </c>
      <c r="C5" s="1"/>
      <c r="D5" s="1"/>
      <c r="E5" s="1"/>
    </row>
    <row r="6" spans="1:5" ht="19" x14ac:dyDescent="0.25">
      <c r="A6" s="1"/>
      <c r="B6" s="2"/>
      <c r="C6" s="1"/>
      <c r="D6" s="1"/>
      <c r="E6" s="1"/>
    </row>
    <row r="7" spans="1:5" ht="19" x14ac:dyDescent="0.25">
      <c r="A7" s="1"/>
      <c r="B7" s="6" t="s">
        <v>6</v>
      </c>
      <c r="C7" s="6" t="s">
        <v>7</v>
      </c>
      <c r="D7" s="6" t="s">
        <v>8</v>
      </c>
      <c r="E7" s="1"/>
    </row>
    <row r="8" spans="1:5" ht="19" x14ac:dyDescent="0.25">
      <c r="A8" s="1"/>
      <c r="B8" s="3" t="s">
        <v>3</v>
      </c>
      <c r="C8" s="3">
        <v>1000000</v>
      </c>
      <c r="D8" s="5">
        <v>0.15</v>
      </c>
      <c r="E8" s="1"/>
    </row>
    <row r="9" spans="1:5" ht="19" x14ac:dyDescent="0.25">
      <c r="A9" s="1"/>
      <c r="B9" s="3" t="s">
        <v>5</v>
      </c>
      <c r="C9" s="3">
        <v>300000</v>
      </c>
      <c r="D9" s="5">
        <v>0.1</v>
      </c>
      <c r="E9" s="1"/>
    </row>
    <row r="10" spans="1:5" ht="19" x14ac:dyDescent="0.25">
      <c r="A10" s="1"/>
      <c r="B10" s="3" t="s">
        <v>4</v>
      </c>
      <c r="C10" s="3">
        <v>400000</v>
      </c>
      <c r="D10" s="5">
        <v>0.16</v>
      </c>
      <c r="E10" s="1"/>
    </row>
    <row r="12" spans="1:5" ht="19" x14ac:dyDescent="0.25">
      <c r="B12" s="9" t="s">
        <v>20</v>
      </c>
      <c r="C12" s="10">
        <f>(C8*D8+C9*D9+C10*D10)/(C8+C9+C10)</f>
        <v>0.14352941176470588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Ex. 1</vt:lpstr>
      <vt:lpstr>Ex. 3  </vt:lpstr>
    </vt:vector>
  </TitlesOfParts>
  <Company>LBS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Poiatti</dc:creator>
  <cp:lastModifiedBy>Natalia Poiatti</cp:lastModifiedBy>
  <dcterms:created xsi:type="dcterms:W3CDTF">2016-03-07T01:37:46Z</dcterms:created>
  <dcterms:modified xsi:type="dcterms:W3CDTF">2022-05-02T17:06:19Z</dcterms:modified>
</cp:coreProperties>
</file>