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Método do Ajuste" sheetId="1" r:id="rId1"/>
    <sheet name="Método Limites" sheetId="2" r:id="rId2"/>
    <sheet name="Método Estimulos Constantes" sheetId="3" r:id="rId3"/>
  </sheets>
  <definedNames>
    <definedName name="solver_adj" localSheetId="2" hidden="1">'Método Estimulos Constantes'!$D$18:$E$24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'Método Estimulos Constantes'!$G$16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C38" i="3" l="1"/>
  <c r="C37" i="3"/>
  <c r="AF6" i="3"/>
  <c r="AG6" i="3"/>
  <c r="AH6" i="3"/>
  <c r="AF7" i="3"/>
  <c r="AG7" i="3"/>
  <c r="AH7" i="3"/>
  <c r="AF8" i="3"/>
  <c r="AG8" i="3"/>
  <c r="AH8" i="3"/>
  <c r="AF9" i="3"/>
  <c r="AG9" i="3"/>
  <c r="AH9" i="3"/>
  <c r="AG5" i="3"/>
  <c r="AH5" i="3"/>
  <c r="AF5" i="3"/>
  <c r="W23" i="3"/>
  <c r="C35" i="3"/>
  <c r="C34" i="3"/>
  <c r="E22" i="3" l="1"/>
  <c r="O22" i="3"/>
  <c r="O13" i="3"/>
  <c r="Y13" i="3"/>
  <c r="W26" i="3"/>
  <c r="W25" i="3"/>
  <c r="Y22" i="3"/>
  <c r="W22" i="3"/>
  <c r="R26" i="3"/>
  <c r="R25" i="3"/>
  <c r="R23" i="3"/>
  <c r="R22" i="3"/>
  <c r="M26" i="3"/>
  <c r="M25" i="3"/>
  <c r="M23" i="3"/>
  <c r="M22" i="3"/>
  <c r="H26" i="3"/>
  <c r="H25" i="3"/>
  <c r="H23" i="3"/>
  <c r="H22" i="3"/>
  <c r="C26" i="3"/>
  <c r="C25" i="3"/>
  <c r="C23" i="3"/>
  <c r="C22" i="3"/>
  <c r="R17" i="3"/>
  <c r="R16" i="3"/>
  <c r="R14" i="3"/>
  <c r="T13" i="3" s="1"/>
  <c r="R13" i="3"/>
  <c r="W17" i="3"/>
  <c r="W16" i="3"/>
  <c r="W14" i="3"/>
  <c r="W13" i="3"/>
  <c r="M17" i="3"/>
  <c r="M16" i="3"/>
  <c r="M14" i="3"/>
  <c r="M13" i="3"/>
  <c r="H17" i="3"/>
  <c r="H16" i="3"/>
  <c r="H14" i="3"/>
  <c r="H13" i="3"/>
  <c r="C31" i="3" s="1"/>
  <c r="C17" i="3"/>
  <c r="C16" i="3"/>
  <c r="C14" i="3"/>
  <c r="E13" i="3" s="1"/>
  <c r="C13" i="3"/>
  <c r="C28" i="2"/>
  <c r="C27" i="2"/>
  <c r="C26" i="2"/>
  <c r="C25" i="2"/>
  <c r="C24" i="2"/>
  <c r="B28" i="2"/>
  <c r="B27" i="2"/>
  <c r="B26" i="2"/>
  <c r="B25" i="2"/>
  <c r="B24" i="2"/>
  <c r="B19" i="2"/>
  <c r="C19" i="2"/>
  <c r="H18" i="2" s="1"/>
  <c r="B20" i="2"/>
  <c r="C20" i="2"/>
  <c r="B21" i="2"/>
  <c r="C21" i="2"/>
  <c r="B22" i="2"/>
  <c r="C22" i="2"/>
  <c r="B23" i="2"/>
  <c r="C23" i="2"/>
  <c r="C28" i="1"/>
  <c r="C27" i="1"/>
  <c r="C26" i="1"/>
  <c r="C25" i="1"/>
  <c r="C24" i="1"/>
  <c r="B28" i="1"/>
  <c r="B27" i="1"/>
  <c r="B26" i="1"/>
  <c r="B25" i="1"/>
  <c r="B24" i="1"/>
  <c r="B23" i="1"/>
  <c r="T22" i="3" l="1"/>
  <c r="J13" i="3"/>
  <c r="C32" i="3"/>
  <c r="E31" i="3" s="1"/>
  <c r="J22" i="3"/>
  <c r="G18" i="2"/>
  <c r="G20" i="2"/>
  <c r="C23" i="1" l="1"/>
  <c r="C22" i="1"/>
  <c r="B22" i="1"/>
  <c r="C21" i="1"/>
  <c r="B21" i="1"/>
  <c r="C20" i="1"/>
  <c r="B20" i="1"/>
  <c r="C19" i="1"/>
  <c r="B19" i="1"/>
  <c r="G18" i="1" s="1"/>
  <c r="H18" i="1" l="1"/>
  <c r="H20" i="1" s="1"/>
</calcChain>
</file>

<file path=xl/sharedStrings.xml><?xml version="1.0" encoding="utf-8"?>
<sst xmlns="http://schemas.openxmlformats.org/spreadsheetml/2006/main" count="140" uniqueCount="53">
  <si>
    <t>Aluno</t>
  </si>
  <si>
    <t>Média</t>
  </si>
  <si>
    <t>Ascendente</t>
  </si>
  <si>
    <t>Descendente</t>
  </si>
  <si>
    <t>Limiar Final</t>
  </si>
  <si>
    <t>Bolia preta é média geral; losangos pretos são médias das direções, pontos cinzas valores individuais</t>
  </si>
  <si>
    <t>Aluno 1</t>
  </si>
  <si>
    <t>Aluno 1 A</t>
  </si>
  <si>
    <t>Aluno 2 A</t>
  </si>
  <si>
    <t>Aluno 2 D</t>
  </si>
  <si>
    <t>Aluno 1 D</t>
  </si>
  <si>
    <t>Aluno 3 D</t>
  </si>
  <si>
    <t>Aluno 3 A</t>
  </si>
  <si>
    <t>Aluno 4 A</t>
  </si>
  <si>
    <t>Aluno 4 D</t>
  </si>
  <si>
    <t>Aluno 5 A</t>
  </si>
  <si>
    <t>Aluno 5 D</t>
  </si>
  <si>
    <t>valores julgados</t>
  </si>
  <si>
    <t>Valores</t>
  </si>
  <si>
    <t>Aluno 2</t>
  </si>
  <si>
    <t>Aluno 3</t>
  </si>
  <si>
    <t>Aluno 4</t>
  </si>
  <si>
    <t>Aluno 5</t>
  </si>
  <si>
    <t>Valor X &lt; 50</t>
  </si>
  <si>
    <t>Valor X &gt; 50</t>
  </si>
  <si>
    <t>Valor I &lt; 50</t>
  </si>
  <si>
    <t>Valor I &gt; 50</t>
  </si>
  <si>
    <t>Limiar</t>
  </si>
  <si>
    <t>Aluno 6 A</t>
  </si>
  <si>
    <t>Aluno 6 D</t>
  </si>
  <si>
    <t>Aluno 7 A</t>
  </si>
  <si>
    <t>Aluno 7 D</t>
  </si>
  <si>
    <t>Aluno 8 A</t>
  </si>
  <si>
    <t>Aluno 8 D</t>
  </si>
  <si>
    <t>Aluno 9 A</t>
  </si>
  <si>
    <t>Aluno 9 D</t>
  </si>
  <si>
    <t>Aluno 10 A</t>
  </si>
  <si>
    <t>Aluno 10 D</t>
  </si>
  <si>
    <t>Limiares A</t>
  </si>
  <si>
    <t>Limiares D</t>
  </si>
  <si>
    <t xml:space="preserve">Limiar Final </t>
  </si>
  <si>
    <t>Aluno 6</t>
  </si>
  <si>
    <t>Aluno 7</t>
  </si>
  <si>
    <t>Aluno 8</t>
  </si>
  <si>
    <t>Aluno 9</t>
  </si>
  <si>
    <t>Aluno 10</t>
  </si>
  <si>
    <t>Estímulos</t>
  </si>
  <si>
    <t>n</t>
  </si>
  <si>
    <t>%</t>
  </si>
  <si>
    <t>DL superior</t>
  </si>
  <si>
    <t>DL inferior</t>
  </si>
  <si>
    <t>PIS</t>
  </si>
  <si>
    <r>
      <rPr>
        <b/>
        <sz val="11"/>
        <color theme="1"/>
        <rFont val="Calibri"/>
        <family val="2"/>
        <scheme val="minor"/>
      </rPr>
      <t>Tutorial da Figura: (1)</t>
    </r>
    <r>
      <rPr>
        <sz val="11"/>
        <color theme="1"/>
        <rFont val="Calibri"/>
        <family val="2"/>
        <scheme val="minor"/>
      </rPr>
      <t xml:space="preserve"> inserir os valores indivisuais. Após a inserção dos valores nas colunas dos alunos (bloco amarelo claro), a média será calculada automaticamente (colunas AF a AH). Esta é a entrada para o gráfico!</t>
    </r>
    <r>
      <rPr>
        <b/>
        <sz val="11"/>
        <color theme="1"/>
        <rFont val="Calibri"/>
        <family val="2"/>
        <scheme val="minor"/>
      </rPr>
      <t xml:space="preserve"> (2)</t>
    </r>
    <r>
      <rPr>
        <sz val="11"/>
        <color theme="1"/>
        <rFont val="Calibri"/>
        <family val="2"/>
        <scheme val="minor"/>
      </rPr>
      <t xml:space="preserve"> Para cada um dos alunos (bloco lilás claro), será calculado o limiar individual. Vocês podem utilizar estes valores para identificar algum colega que tenha um limiar muito diferente dos demais e sinalizar na discussão as ppossíveis causas. </t>
    </r>
    <r>
      <rPr>
        <b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Estes valores serão utilizados para o cálculo final (bloco azul). Este são os pontos de igualdade subjetiva e Limiares Discriminativos (ou Diferenciais - DL). A distância entre o PIS e os DLs definem a zona de confusão perceptual, na qual nossa consciência não permite identificar diferenças entre os estímulos, embora elas existam fisicamente). </t>
    </r>
    <r>
      <rPr>
        <b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As linhas laranja (PIS) e verdes pontilhadas (DLs) definem os valores no gráficos. Elas tem que ser ajustadas manualmente por vocês!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</si>
</sst>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2" fontId="0" fillId="0" borderId="0" xfId="0" applyNumberFormat="1" applyFill="1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0" fontId="0" fillId="3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6" borderId="0" xfId="0" applyFill="1"/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bg1">
                  <a:lumMod val="65000"/>
                </a:schemeClr>
              </a:solidFill>
              <a:ln w="3175">
                <a:noFill/>
              </a:ln>
            </c:spPr>
          </c:marker>
          <c:xVal>
            <c:strRef>
              <c:f>'Método do Ajuste'!$B$18:$C$18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do Ajuste'!$B$19:$C$19</c:f>
              <c:numCache>
                <c:formatCode>General</c:formatCode>
                <c:ptCount val="2"/>
                <c:pt idx="0">
                  <c:v>101.5</c:v>
                </c:pt>
                <c:pt idx="1">
                  <c:v>103.5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xVal>
            <c:strRef>
              <c:f>'Método do Ajuste'!$B$18:$C$18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do Ajuste'!$B$20:$C$20</c:f>
              <c:numCache>
                <c:formatCode>General</c:formatCode>
                <c:ptCount val="2"/>
                <c:pt idx="0">
                  <c:v>102.5</c:v>
                </c:pt>
                <c:pt idx="1">
                  <c:v>105.5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xVal>
            <c:strRef>
              <c:f>'Método do Ajuste'!$B$18:$C$18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do Ajuste'!$B$21:$C$21</c:f>
              <c:numCache>
                <c:formatCode>General</c:formatCode>
                <c:ptCount val="2"/>
                <c:pt idx="0">
                  <c:v>103.1</c:v>
                </c:pt>
                <c:pt idx="1">
                  <c:v>106.4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>
                  <a:lumMod val="65000"/>
                </a:schemeClr>
              </a:solidFill>
            </c:spPr>
          </c:marker>
          <c:xVal>
            <c:strRef>
              <c:f>'Método do Ajuste'!$B$18:$C$18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do Ajuste'!$B$22:$C$22</c:f>
              <c:numCache>
                <c:formatCode>General</c:formatCode>
                <c:ptCount val="2"/>
                <c:pt idx="0">
                  <c:v>104.5</c:v>
                </c:pt>
                <c:pt idx="1">
                  <c:v>107.5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xVal>
            <c:strRef>
              <c:f>'Método do Ajuste'!$B$18:$C$18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do Ajuste'!$B$23:$C$23</c:f>
              <c:numCache>
                <c:formatCode>General</c:formatCode>
                <c:ptCount val="2"/>
                <c:pt idx="0">
                  <c:v>104.5</c:v>
                </c:pt>
                <c:pt idx="1">
                  <c:v>107.5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xVal>
            <c:strRef>
              <c:f>'Método do Ajuste'!$B$18:$C$18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do Ajuste'!$B$24:$C$24</c:f>
              <c:numCache>
                <c:formatCode>General</c:formatCode>
                <c:ptCount val="2"/>
                <c:pt idx="0">
                  <c:v>101.5</c:v>
                </c:pt>
                <c:pt idx="1">
                  <c:v>103.8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xVal>
            <c:strRef>
              <c:f>'Método do Ajuste'!$B$18:$C$18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do Ajuste'!$B$25:$C$25</c:f>
              <c:numCache>
                <c:formatCode>General</c:formatCode>
                <c:ptCount val="2"/>
                <c:pt idx="0">
                  <c:v>102.5</c:v>
                </c:pt>
                <c:pt idx="1">
                  <c:v>105.7</c:v>
                </c:pt>
              </c:numCache>
            </c:numRef>
          </c:yVal>
          <c:smooth val="0"/>
        </c:ser>
        <c:ser>
          <c:idx val="8"/>
          <c:order val="8"/>
          <c:spPr>
            <a:ln w="28575">
              <a:noFill/>
            </a:ln>
          </c:spPr>
          <c:marker>
            <c:spPr>
              <a:solidFill>
                <a:schemeClr val="bg1">
                  <a:lumMod val="65000"/>
                </a:schemeClr>
              </a:solidFill>
            </c:spPr>
          </c:marker>
          <c:xVal>
            <c:strRef>
              <c:f>'Método do Ajuste'!$B$18:$C$18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do Ajuste'!$B$32:$C$32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</c:spPr>
          </c:marker>
          <c:xVal>
            <c:strRef>
              <c:f>'Método do Ajuste'!$B$18:$C$18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do Ajuste'!$G$18:$H$18</c:f>
              <c:numCache>
                <c:formatCode>General</c:formatCode>
                <c:ptCount val="2"/>
                <c:pt idx="0">
                  <c:v>103.16</c:v>
                </c:pt>
                <c:pt idx="1">
                  <c:v>106.13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</c:spPr>
          </c:marker>
          <c:xVal>
            <c:strRef>
              <c:f>'Método do Ajuste'!$B$18:$C$18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do Ajuste'!$H$20:$H$20</c:f>
              <c:numCache>
                <c:formatCode>General</c:formatCode>
                <c:ptCount val="1"/>
                <c:pt idx="0">
                  <c:v>104.645</c:v>
                </c:pt>
              </c:numCache>
            </c:numRef>
          </c:y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bg1">
                  <a:lumMod val="50000"/>
                </a:schemeClr>
              </a:solidFill>
            </c:spPr>
          </c:marker>
          <c:xVal>
            <c:strRef>
              <c:f>'Método do Ajuste'!$B$18:$C$18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do Ajuste'!$B$26:$C$26</c:f>
              <c:numCache>
                <c:formatCode>General</c:formatCode>
                <c:ptCount val="2"/>
                <c:pt idx="0">
                  <c:v>102.5</c:v>
                </c:pt>
                <c:pt idx="1">
                  <c:v>106.3</c:v>
                </c:pt>
              </c:numCache>
            </c:numRef>
          </c:y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xVal>
            <c:strRef>
              <c:f>'Método do Ajuste'!$B$18:$C$18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do Ajuste'!$B$27:$C$27</c:f>
              <c:numCache>
                <c:formatCode>General</c:formatCode>
                <c:ptCount val="2"/>
                <c:pt idx="0">
                  <c:v>104.5</c:v>
                </c:pt>
                <c:pt idx="1">
                  <c:v>107.3</c:v>
                </c:pt>
              </c:numCache>
            </c:numRef>
          </c:y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bg1">
                  <a:lumMod val="50000"/>
                </a:schemeClr>
              </a:solidFill>
            </c:spPr>
          </c:marker>
          <c:xVal>
            <c:strRef>
              <c:f>'Método do Ajuste'!$B$18:$C$18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do Ajuste'!$B$28:$C$28</c:f>
              <c:numCache>
                <c:formatCode>General</c:formatCode>
                <c:ptCount val="2"/>
                <c:pt idx="0">
                  <c:v>104.5</c:v>
                </c:pt>
                <c:pt idx="1">
                  <c:v>107.8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205312"/>
        <c:axId val="248207616"/>
      </c:scatterChart>
      <c:valAx>
        <c:axId val="24820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Direção do Teste (1 Ascendente; 2 Descendente)</a:t>
                </a:r>
              </a:p>
            </c:rich>
          </c:tx>
          <c:layout>
            <c:manualLayout>
              <c:xMode val="edge"/>
              <c:yMode val="edge"/>
              <c:x val="0.2785204882619966"/>
              <c:y val="0.92633279873387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8207616"/>
        <c:crosses val="autoZero"/>
        <c:crossBetween val="midCat"/>
      </c:valAx>
      <c:valAx>
        <c:axId val="248207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Tamanho</a:t>
                </a:r>
                <a:r>
                  <a:rPr lang="pt-BR" baseline="0"/>
                  <a:t> Ilusão (pixels)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1.8031942297784646E-2"/>
              <c:y val="0.272843857693852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8205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xVal>
            <c:strRef>
              <c:f>'Método Limites'!$B$18:$C$18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Limites'!$B$19:$C$19</c:f>
              <c:numCache>
                <c:formatCode>General</c:formatCode>
                <c:ptCount val="2"/>
                <c:pt idx="0">
                  <c:v>101.5</c:v>
                </c:pt>
                <c:pt idx="1">
                  <c:v>103.5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>
                  <a:lumMod val="65000"/>
                </a:schemeClr>
              </a:solidFill>
            </c:spPr>
          </c:marker>
          <c:xVal>
            <c:strRef>
              <c:f>'Método Limites'!$B$18:$C$18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Limites'!$B$20:$C$20</c:f>
              <c:numCache>
                <c:formatCode>General</c:formatCode>
                <c:ptCount val="2"/>
                <c:pt idx="0">
                  <c:v>102.5</c:v>
                </c:pt>
                <c:pt idx="1">
                  <c:v>105.5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>
                  <a:lumMod val="65000"/>
                </a:schemeClr>
              </a:solidFill>
            </c:spPr>
          </c:marker>
          <c:xVal>
            <c:strRef>
              <c:f>'Método Limites'!$B$18:$C$18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Limites'!$B$21:$C$21</c:f>
              <c:numCache>
                <c:formatCode>General</c:formatCode>
                <c:ptCount val="2"/>
                <c:pt idx="0">
                  <c:v>102.5</c:v>
                </c:pt>
                <c:pt idx="1">
                  <c:v>106.5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>
                  <a:lumMod val="65000"/>
                </a:schemeClr>
              </a:solidFill>
            </c:spPr>
          </c:marker>
          <c:xVal>
            <c:strRef>
              <c:f>'Método Limites'!$B$18:$C$18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Limites'!$B$22:$C$22</c:f>
              <c:numCache>
                <c:formatCode>General</c:formatCode>
                <c:ptCount val="2"/>
                <c:pt idx="0">
                  <c:v>104.5</c:v>
                </c:pt>
                <c:pt idx="1">
                  <c:v>107.5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xVal>
            <c:strRef>
              <c:f>'Método Limites'!$B$18:$C$18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Limites'!$B$23:$C$23</c:f>
              <c:numCache>
                <c:formatCode>General</c:formatCode>
                <c:ptCount val="2"/>
                <c:pt idx="0">
                  <c:v>104.5</c:v>
                </c:pt>
                <c:pt idx="1">
                  <c:v>107.5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xVal>
            <c:strRef>
              <c:f>'Método Limites'!$B$18:$C$18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Limites'!$B$24:$C$24</c:f>
              <c:numCache>
                <c:formatCode>General</c:formatCode>
                <c:ptCount val="2"/>
                <c:pt idx="0">
                  <c:v>101.5</c:v>
                </c:pt>
                <c:pt idx="1">
                  <c:v>103.8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marker>
            <c:spPr>
              <a:solidFill>
                <a:schemeClr val="bg1">
                  <a:lumMod val="65000"/>
                </a:schemeClr>
              </a:solidFill>
            </c:spPr>
          </c:marker>
          <c:xVal>
            <c:strRef>
              <c:f>'Método Limites'!$B$18:$C$18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Limites'!$B$25:$C$25</c:f>
              <c:numCache>
                <c:formatCode>General</c:formatCode>
                <c:ptCount val="2"/>
                <c:pt idx="0">
                  <c:v>102.5</c:v>
                </c:pt>
                <c:pt idx="1">
                  <c:v>105.7</c:v>
                </c:pt>
              </c:numCache>
            </c:numRef>
          </c:yVal>
          <c:smooth val="0"/>
        </c:ser>
        <c:ser>
          <c:idx val="8"/>
          <c:order val="8"/>
          <c:spPr>
            <a:ln w="28575">
              <a:noFill/>
            </a:ln>
          </c:spPr>
          <c:marker>
            <c:spPr>
              <a:solidFill>
                <a:schemeClr val="bg1">
                  <a:lumMod val="65000"/>
                </a:schemeClr>
              </a:solidFill>
            </c:spPr>
          </c:marker>
          <c:xVal>
            <c:strRef>
              <c:f>'Método Limites'!$B$18:$C$18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Limites'!$B$26:$C$26</c:f>
              <c:numCache>
                <c:formatCode>General</c:formatCode>
                <c:ptCount val="2"/>
                <c:pt idx="0">
                  <c:v>102.5</c:v>
                </c:pt>
                <c:pt idx="1">
                  <c:v>106.3</c:v>
                </c:pt>
              </c:numCache>
            </c:numRef>
          </c:y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</c:spPr>
          </c:marker>
          <c:xVal>
            <c:strRef>
              <c:f>'Método Limites'!$B$18:$C$18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Limites'!$G$18:$H$18</c:f>
              <c:numCache>
                <c:formatCode>General</c:formatCode>
                <c:ptCount val="2"/>
                <c:pt idx="0">
                  <c:v>102.75</c:v>
                </c:pt>
                <c:pt idx="1">
                  <c:v>105.78749999999999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</c:spPr>
          </c:marker>
          <c:xVal>
            <c:strRef>
              <c:f>'Método Limites'!$B$18:$C$18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Limites'!$G$20:$H$20</c:f>
              <c:numCache>
                <c:formatCode>General</c:formatCode>
                <c:ptCount val="2"/>
                <c:pt idx="0">
                  <c:v>104.26875</c:v>
                </c:pt>
              </c:numCache>
            </c:numRef>
          </c:yVal>
          <c:smooth val="0"/>
        </c:ser>
        <c:ser>
          <c:idx val="10"/>
          <c:order val="10"/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xVal>
            <c:strRef>
              <c:f>'Método Limites'!$B$18:$C$18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Limites'!$B$25:$C$25</c:f>
              <c:numCache>
                <c:formatCode>General</c:formatCode>
                <c:ptCount val="2"/>
                <c:pt idx="0">
                  <c:v>102.5</c:v>
                </c:pt>
                <c:pt idx="1">
                  <c:v>105.7</c:v>
                </c:pt>
              </c:numCache>
            </c:numRef>
          </c:yVal>
          <c:smooth val="0"/>
        </c:ser>
        <c:ser>
          <c:idx val="11"/>
          <c:order val="11"/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xVal>
            <c:strRef>
              <c:f>'Método Limites'!$B$18:$C$18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Limites'!$B$26:$C$26</c:f>
              <c:numCache>
                <c:formatCode>General</c:formatCode>
                <c:ptCount val="2"/>
                <c:pt idx="0">
                  <c:v>102.5</c:v>
                </c:pt>
                <c:pt idx="1">
                  <c:v>106.3</c:v>
                </c:pt>
              </c:numCache>
            </c:numRef>
          </c:yVal>
          <c:smooth val="0"/>
        </c:ser>
        <c:ser>
          <c:idx val="12"/>
          <c:order val="12"/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xVal>
            <c:strRef>
              <c:f>'Método Limites'!$B$18:$C$18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Limites'!$B$27:$C$27</c:f>
              <c:numCache>
                <c:formatCode>General</c:formatCode>
                <c:ptCount val="2"/>
                <c:pt idx="0">
                  <c:v>104.5</c:v>
                </c:pt>
                <c:pt idx="1">
                  <c:v>107.1</c:v>
                </c:pt>
              </c:numCache>
            </c:numRef>
          </c:yVal>
          <c:smooth val="0"/>
        </c:ser>
        <c:ser>
          <c:idx val="13"/>
          <c:order val="13"/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xVal>
            <c:strRef>
              <c:f>'Método Limites'!$B$18:$C$18</c:f>
              <c:strCache>
                <c:ptCount val="2"/>
                <c:pt idx="0">
                  <c:v>Ascendente</c:v>
                </c:pt>
                <c:pt idx="1">
                  <c:v>Descendente</c:v>
                </c:pt>
              </c:strCache>
            </c:strRef>
          </c:xVal>
          <c:yVal>
            <c:numRef>
              <c:f>'Método Limites'!$B$28:$C$28</c:f>
              <c:numCache>
                <c:formatCode>General</c:formatCode>
                <c:ptCount val="2"/>
                <c:pt idx="0">
                  <c:v>104.5</c:v>
                </c:pt>
                <c:pt idx="1">
                  <c:v>107.8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128640"/>
        <c:axId val="248130560"/>
      </c:scatterChart>
      <c:valAx>
        <c:axId val="24812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8130560"/>
        <c:crosses val="autoZero"/>
        <c:crossBetween val="midCat"/>
      </c:valAx>
      <c:valAx>
        <c:axId val="248130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8128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3"/>
            <c:dispRSqr val="0"/>
            <c:dispEq val="0"/>
          </c:trendline>
          <c:xVal>
            <c:numRef>
              <c:f>'Método Estimulos Constantes'!$AF$5:$AF$9</c:f>
              <c:numCache>
                <c:formatCode>General</c:formatCode>
                <c:ptCount val="5"/>
                <c:pt idx="0">
                  <c:v>113</c:v>
                </c:pt>
                <c:pt idx="1">
                  <c:v>115</c:v>
                </c:pt>
                <c:pt idx="2">
                  <c:v>117</c:v>
                </c:pt>
                <c:pt idx="3">
                  <c:v>119</c:v>
                </c:pt>
                <c:pt idx="4">
                  <c:v>121</c:v>
                </c:pt>
              </c:numCache>
            </c:numRef>
          </c:xVal>
          <c:yVal>
            <c:numRef>
              <c:f>'Método Estimulos Constantes'!$AH$5:$AH$9</c:f>
              <c:numCache>
                <c:formatCode>General</c:formatCode>
                <c:ptCount val="5"/>
                <c:pt idx="0">
                  <c:v>7.6</c:v>
                </c:pt>
                <c:pt idx="1">
                  <c:v>17.5</c:v>
                </c:pt>
                <c:pt idx="2">
                  <c:v>39.799999999999997</c:v>
                </c:pt>
                <c:pt idx="3">
                  <c:v>66.7</c:v>
                </c:pt>
                <c:pt idx="4">
                  <c:v>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163712"/>
        <c:axId val="248169600"/>
      </c:scatterChart>
      <c:valAx>
        <c:axId val="24816371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crossAx val="248169600"/>
        <c:crosses val="autoZero"/>
        <c:crossBetween val="midCat"/>
      </c:valAx>
      <c:valAx>
        <c:axId val="248169600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48163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586740</xdr:colOff>
      <xdr:row>13</xdr:row>
      <xdr:rowOff>133350</xdr:rowOff>
    </xdr:from>
    <xdr:to>
      <xdr:col>20</xdr:col>
      <xdr:colOff>205740</xdr:colOff>
      <xdr:row>33</xdr:row>
      <xdr:rowOff>83820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556260</xdr:colOff>
      <xdr:row>14</xdr:row>
      <xdr:rowOff>140970</xdr:rowOff>
    </xdr:from>
    <xdr:to>
      <xdr:col>20</xdr:col>
      <xdr:colOff>0</xdr:colOff>
      <xdr:row>32</xdr:row>
      <xdr:rowOff>160020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365760</xdr:colOff>
      <xdr:row>9</xdr:row>
      <xdr:rowOff>76200</xdr:rowOff>
    </xdr:from>
    <xdr:to>
      <xdr:col>37</xdr:col>
      <xdr:colOff>45720</xdr:colOff>
      <xdr:row>26</xdr:row>
      <xdr:rowOff>91440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7620</xdr:colOff>
      <xdr:row>17</xdr:row>
      <xdr:rowOff>91440</xdr:rowOff>
    </xdr:from>
    <xdr:to>
      <xdr:col>33</xdr:col>
      <xdr:colOff>373380</xdr:colOff>
      <xdr:row>17</xdr:row>
      <xdr:rowOff>106680</xdr:rowOff>
    </xdr:to>
    <xdr:cxnSp macro="">
      <xdr:nvCxnSpPr>
        <xdr:cNvPr id="4" name="Conector de seta reta 3"/>
        <xdr:cNvCxnSpPr/>
      </xdr:nvCxnSpPr>
      <xdr:spPr>
        <a:xfrm>
          <a:off x="12755880" y="3200400"/>
          <a:ext cx="2461260" cy="15240"/>
        </a:xfrm>
        <a:prstGeom prst="straightConnector1">
          <a:avLst/>
        </a:prstGeom>
        <a:ln w="38100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358140</xdr:colOff>
      <xdr:row>17</xdr:row>
      <xdr:rowOff>106680</xdr:rowOff>
    </xdr:from>
    <xdr:to>
      <xdr:col>33</xdr:col>
      <xdr:colOff>358140</xdr:colOff>
      <xdr:row>24</xdr:row>
      <xdr:rowOff>160020</xdr:rowOff>
    </xdr:to>
    <xdr:cxnSp macro="">
      <xdr:nvCxnSpPr>
        <xdr:cNvPr id="6" name="Conector de seta reta 5"/>
        <xdr:cNvCxnSpPr/>
      </xdr:nvCxnSpPr>
      <xdr:spPr>
        <a:xfrm>
          <a:off x="15201900" y="3215640"/>
          <a:ext cx="0" cy="1333500"/>
        </a:xfrm>
        <a:prstGeom prst="straightConnector1">
          <a:avLst/>
        </a:prstGeom>
        <a:ln w="38100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16</xdr:row>
      <xdr:rowOff>144780</xdr:rowOff>
    </xdr:from>
    <xdr:to>
      <xdr:col>33</xdr:col>
      <xdr:colOff>480060</xdr:colOff>
      <xdr:row>16</xdr:row>
      <xdr:rowOff>167640</xdr:rowOff>
    </xdr:to>
    <xdr:cxnSp macro="">
      <xdr:nvCxnSpPr>
        <xdr:cNvPr id="9" name="Conector de seta reta 8"/>
        <xdr:cNvCxnSpPr/>
      </xdr:nvCxnSpPr>
      <xdr:spPr>
        <a:xfrm>
          <a:off x="12748260" y="3070860"/>
          <a:ext cx="2575560" cy="22860"/>
        </a:xfrm>
        <a:prstGeom prst="straightConnector1">
          <a:avLst/>
        </a:prstGeom>
        <a:ln w="22225">
          <a:solidFill>
            <a:schemeClr val="accent3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487680</xdr:colOff>
      <xdr:row>16</xdr:row>
      <xdr:rowOff>175260</xdr:rowOff>
    </xdr:from>
    <xdr:to>
      <xdr:col>33</xdr:col>
      <xdr:colOff>495300</xdr:colOff>
      <xdr:row>24</xdr:row>
      <xdr:rowOff>129540</xdr:rowOff>
    </xdr:to>
    <xdr:cxnSp macro="">
      <xdr:nvCxnSpPr>
        <xdr:cNvPr id="10" name="Conector de seta reta 9"/>
        <xdr:cNvCxnSpPr/>
      </xdr:nvCxnSpPr>
      <xdr:spPr>
        <a:xfrm flipH="1">
          <a:off x="15331440" y="3101340"/>
          <a:ext cx="7620" cy="1417320"/>
        </a:xfrm>
        <a:prstGeom prst="straightConnector1">
          <a:avLst/>
        </a:prstGeom>
        <a:ln w="25400">
          <a:solidFill>
            <a:schemeClr val="accent3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358140</xdr:colOff>
      <xdr:row>18</xdr:row>
      <xdr:rowOff>30480</xdr:rowOff>
    </xdr:from>
    <xdr:to>
      <xdr:col>33</xdr:col>
      <xdr:colOff>198120</xdr:colOff>
      <xdr:row>18</xdr:row>
      <xdr:rowOff>53340</xdr:rowOff>
    </xdr:to>
    <xdr:cxnSp macro="">
      <xdr:nvCxnSpPr>
        <xdr:cNvPr id="13" name="Conector de seta reta 12"/>
        <xdr:cNvCxnSpPr/>
      </xdr:nvCxnSpPr>
      <xdr:spPr>
        <a:xfrm>
          <a:off x="12740640" y="3322320"/>
          <a:ext cx="2301240" cy="22860"/>
        </a:xfrm>
        <a:prstGeom prst="straightConnector1">
          <a:avLst/>
        </a:prstGeom>
        <a:ln w="22225">
          <a:solidFill>
            <a:schemeClr val="accent3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205740</xdr:colOff>
      <xdr:row>18</xdr:row>
      <xdr:rowOff>68580</xdr:rowOff>
    </xdr:from>
    <xdr:to>
      <xdr:col>33</xdr:col>
      <xdr:colOff>213360</xdr:colOff>
      <xdr:row>24</xdr:row>
      <xdr:rowOff>152400</xdr:rowOff>
    </xdr:to>
    <xdr:cxnSp macro="">
      <xdr:nvCxnSpPr>
        <xdr:cNvPr id="15" name="Conector de seta reta 14"/>
        <xdr:cNvCxnSpPr/>
      </xdr:nvCxnSpPr>
      <xdr:spPr>
        <a:xfrm>
          <a:off x="15049500" y="3360420"/>
          <a:ext cx="7620" cy="1181100"/>
        </a:xfrm>
        <a:prstGeom prst="straightConnector1">
          <a:avLst/>
        </a:prstGeom>
        <a:ln w="25400">
          <a:solidFill>
            <a:schemeClr val="accent3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6"/>
  <sheetViews>
    <sheetView tabSelected="1" topLeftCell="E19" workbookViewId="0">
      <selection activeCell="I28" sqref="I28"/>
    </sheetView>
  </sheetViews>
  <sheetFormatPr defaultRowHeight="14.4" x14ac:dyDescent="0.3"/>
  <cols>
    <col min="1" max="1" width="30.6640625" customWidth="1"/>
    <col min="2" max="2" width="11.5546875" customWidth="1"/>
    <col min="3" max="3" width="11.5546875" bestFit="1" customWidth="1"/>
    <col min="12" max="12" width="8.6640625" bestFit="1" customWidth="1"/>
    <col min="13" max="13" width="8.6640625" customWidth="1"/>
    <col min="14" max="14" width="8.6640625" bestFit="1" customWidth="1"/>
    <col min="15" max="15" width="8.77734375" bestFit="1" customWidth="1"/>
    <col min="16" max="16" width="8.6640625" bestFit="1" customWidth="1"/>
    <col min="17" max="17" width="8.77734375" bestFit="1" customWidth="1"/>
    <col min="18" max="18" width="8.6640625" bestFit="1" customWidth="1"/>
    <col min="19" max="19" width="8.77734375" bestFit="1" customWidth="1"/>
    <col min="20" max="20" width="9.6640625" bestFit="1" customWidth="1"/>
    <col min="21" max="21" width="9.77734375" bestFit="1" customWidth="1"/>
  </cols>
  <sheetData>
    <row r="3" spans="1:21" x14ac:dyDescent="0.3">
      <c r="A3" t="s">
        <v>17</v>
      </c>
      <c r="B3" t="s">
        <v>7</v>
      </c>
      <c r="C3" t="s">
        <v>10</v>
      </c>
      <c r="D3" t="s">
        <v>8</v>
      </c>
      <c r="E3" t="s">
        <v>9</v>
      </c>
      <c r="F3" t="s">
        <v>12</v>
      </c>
      <c r="G3" t="s">
        <v>11</v>
      </c>
      <c r="H3" t="s">
        <v>13</v>
      </c>
      <c r="I3" t="s">
        <v>14</v>
      </c>
      <c r="J3" t="s">
        <v>15</v>
      </c>
      <c r="K3" t="s">
        <v>16</v>
      </c>
      <c r="L3" t="s">
        <v>28</v>
      </c>
      <c r="M3" t="s">
        <v>29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36</v>
      </c>
      <c r="U3" t="s">
        <v>37</v>
      </c>
    </row>
    <row r="4" spans="1:21" x14ac:dyDescent="0.3">
      <c r="A4" s="1">
        <v>1</v>
      </c>
      <c r="B4">
        <v>101</v>
      </c>
      <c r="C4">
        <v>103</v>
      </c>
      <c r="D4">
        <v>102</v>
      </c>
      <c r="E4">
        <v>105</v>
      </c>
      <c r="F4">
        <v>108</v>
      </c>
      <c r="G4">
        <v>105</v>
      </c>
      <c r="H4">
        <v>105</v>
      </c>
      <c r="I4">
        <v>107</v>
      </c>
      <c r="J4">
        <v>105</v>
      </c>
      <c r="K4">
        <v>107</v>
      </c>
      <c r="L4">
        <v>101</v>
      </c>
      <c r="M4">
        <v>106</v>
      </c>
      <c r="N4">
        <v>102</v>
      </c>
      <c r="O4">
        <v>107</v>
      </c>
      <c r="P4">
        <v>102</v>
      </c>
      <c r="Q4">
        <v>104</v>
      </c>
      <c r="R4">
        <v>105</v>
      </c>
      <c r="S4">
        <v>105</v>
      </c>
      <c r="T4">
        <v>105</v>
      </c>
      <c r="U4">
        <v>109</v>
      </c>
    </row>
    <row r="5" spans="1:21" x14ac:dyDescent="0.3">
      <c r="A5" s="1">
        <v>2</v>
      </c>
      <c r="B5">
        <v>102</v>
      </c>
      <c r="C5">
        <v>104</v>
      </c>
      <c r="D5">
        <v>103</v>
      </c>
      <c r="E5">
        <v>106</v>
      </c>
      <c r="F5">
        <v>103</v>
      </c>
      <c r="G5">
        <v>107</v>
      </c>
      <c r="H5">
        <v>104</v>
      </c>
      <c r="I5">
        <v>108</v>
      </c>
      <c r="J5">
        <v>104</v>
      </c>
      <c r="K5">
        <v>108</v>
      </c>
      <c r="L5">
        <v>102</v>
      </c>
      <c r="M5">
        <v>104</v>
      </c>
      <c r="N5">
        <v>103</v>
      </c>
      <c r="O5">
        <v>106</v>
      </c>
      <c r="P5">
        <v>103</v>
      </c>
      <c r="Q5">
        <v>107</v>
      </c>
      <c r="R5">
        <v>104</v>
      </c>
      <c r="S5">
        <v>108</v>
      </c>
      <c r="T5">
        <v>104</v>
      </c>
      <c r="U5">
        <v>109</v>
      </c>
    </row>
    <row r="6" spans="1:21" x14ac:dyDescent="0.3">
      <c r="A6" s="1">
        <v>3</v>
      </c>
      <c r="B6">
        <v>101</v>
      </c>
      <c r="C6">
        <v>103</v>
      </c>
      <c r="D6">
        <v>102</v>
      </c>
      <c r="E6">
        <v>105</v>
      </c>
      <c r="F6">
        <v>102</v>
      </c>
      <c r="G6">
        <v>106</v>
      </c>
      <c r="H6">
        <v>105</v>
      </c>
      <c r="I6">
        <v>107</v>
      </c>
      <c r="J6">
        <v>105</v>
      </c>
      <c r="K6">
        <v>107</v>
      </c>
      <c r="L6">
        <v>101</v>
      </c>
      <c r="M6">
        <v>103</v>
      </c>
      <c r="N6">
        <v>102</v>
      </c>
      <c r="O6">
        <v>105</v>
      </c>
      <c r="P6">
        <v>102</v>
      </c>
      <c r="Q6">
        <v>106</v>
      </c>
      <c r="R6">
        <v>105</v>
      </c>
      <c r="S6">
        <v>107</v>
      </c>
      <c r="T6">
        <v>105</v>
      </c>
      <c r="U6">
        <v>107</v>
      </c>
    </row>
    <row r="7" spans="1:21" x14ac:dyDescent="0.3">
      <c r="A7" s="1">
        <v>4</v>
      </c>
      <c r="B7">
        <v>102</v>
      </c>
      <c r="C7">
        <v>104</v>
      </c>
      <c r="D7">
        <v>103</v>
      </c>
      <c r="E7">
        <v>106</v>
      </c>
      <c r="F7">
        <v>103</v>
      </c>
      <c r="G7">
        <v>107</v>
      </c>
      <c r="H7">
        <v>104</v>
      </c>
      <c r="I7">
        <v>108</v>
      </c>
      <c r="J7">
        <v>104</v>
      </c>
      <c r="K7">
        <v>108</v>
      </c>
      <c r="L7">
        <v>102</v>
      </c>
      <c r="M7">
        <v>104</v>
      </c>
      <c r="N7">
        <v>103</v>
      </c>
      <c r="O7">
        <v>106</v>
      </c>
      <c r="P7">
        <v>103</v>
      </c>
      <c r="Q7">
        <v>107</v>
      </c>
      <c r="R7">
        <v>104</v>
      </c>
      <c r="S7">
        <v>108</v>
      </c>
      <c r="T7">
        <v>104</v>
      </c>
      <c r="U7">
        <v>108</v>
      </c>
    </row>
    <row r="8" spans="1:21" x14ac:dyDescent="0.3">
      <c r="A8" s="1">
        <v>5</v>
      </c>
      <c r="B8">
        <v>101</v>
      </c>
      <c r="C8">
        <v>103</v>
      </c>
      <c r="D8">
        <v>102</v>
      </c>
      <c r="E8">
        <v>105</v>
      </c>
      <c r="F8">
        <v>102</v>
      </c>
      <c r="G8">
        <v>106</v>
      </c>
      <c r="H8">
        <v>105</v>
      </c>
      <c r="I8">
        <v>107</v>
      </c>
      <c r="J8">
        <v>105</v>
      </c>
      <c r="K8">
        <v>107</v>
      </c>
      <c r="L8">
        <v>101</v>
      </c>
      <c r="M8">
        <v>103</v>
      </c>
      <c r="N8">
        <v>102</v>
      </c>
      <c r="O8">
        <v>105</v>
      </c>
      <c r="P8">
        <v>102</v>
      </c>
      <c r="Q8">
        <v>106</v>
      </c>
      <c r="R8">
        <v>105</v>
      </c>
      <c r="S8">
        <v>107</v>
      </c>
      <c r="T8">
        <v>105</v>
      </c>
      <c r="U8">
        <v>107</v>
      </c>
    </row>
    <row r="9" spans="1:21" x14ac:dyDescent="0.3">
      <c r="A9" s="1">
        <v>6</v>
      </c>
      <c r="B9">
        <v>102</v>
      </c>
      <c r="C9">
        <v>104</v>
      </c>
      <c r="D9">
        <v>103</v>
      </c>
      <c r="E9">
        <v>106</v>
      </c>
      <c r="F9">
        <v>103</v>
      </c>
      <c r="G9">
        <v>107</v>
      </c>
      <c r="H9">
        <v>104</v>
      </c>
      <c r="I9">
        <v>108</v>
      </c>
      <c r="J9">
        <v>104</v>
      </c>
      <c r="K9">
        <v>108</v>
      </c>
      <c r="L9">
        <v>102</v>
      </c>
      <c r="M9">
        <v>104</v>
      </c>
      <c r="N9">
        <v>103</v>
      </c>
      <c r="O9">
        <v>106</v>
      </c>
      <c r="P9">
        <v>103</v>
      </c>
      <c r="Q9">
        <v>107</v>
      </c>
      <c r="R9">
        <v>104</v>
      </c>
      <c r="S9">
        <v>108</v>
      </c>
      <c r="T9">
        <v>104</v>
      </c>
      <c r="U9">
        <v>108</v>
      </c>
    </row>
    <row r="10" spans="1:21" x14ac:dyDescent="0.3">
      <c r="A10" s="1">
        <v>7</v>
      </c>
      <c r="B10">
        <v>101</v>
      </c>
      <c r="C10">
        <v>103</v>
      </c>
      <c r="D10">
        <v>102</v>
      </c>
      <c r="E10">
        <v>105</v>
      </c>
      <c r="F10">
        <v>102</v>
      </c>
      <c r="G10">
        <v>106</v>
      </c>
      <c r="H10">
        <v>105</v>
      </c>
      <c r="I10">
        <v>107</v>
      </c>
      <c r="J10">
        <v>105</v>
      </c>
      <c r="K10">
        <v>107</v>
      </c>
      <c r="L10">
        <v>101</v>
      </c>
      <c r="M10">
        <v>103</v>
      </c>
      <c r="N10">
        <v>102</v>
      </c>
      <c r="O10">
        <v>105</v>
      </c>
      <c r="P10">
        <v>102</v>
      </c>
      <c r="Q10">
        <v>106</v>
      </c>
      <c r="R10">
        <v>105</v>
      </c>
      <c r="S10">
        <v>107</v>
      </c>
      <c r="T10">
        <v>105</v>
      </c>
      <c r="U10">
        <v>107</v>
      </c>
    </row>
    <row r="11" spans="1:21" x14ac:dyDescent="0.3">
      <c r="A11" s="1">
        <v>8</v>
      </c>
      <c r="B11">
        <v>102</v>
      </c>
      <c r="C11">
        <v>104</v>
      </c>
      <c r="D11">
        <v>103</v>
      </c>
      <c r="E11">
        <v>106</v>
      </c>
      <c r="F11">
        <v>103</v>
      </c>
      <c r="G11">
        <v>107</v>
      </c>
      <c r="H11">
        <v>104</v>
      </c>
      <c r="I11">
        <v>108</v>
      </c>
      <c r="J11">
        <v>104</v>
      </c>
      <c r="K11">
        <v>108</v>
      </c>
      <c r="L11">
        <v>102</v>
      </c>
      <c r="M11">
        <v>104</v>
      </c>
      <c r="N11">
        <v>103</v>
      </c>
      <c r="O11">
        <v>106</v>
      </c>
      <c r="P11">
        <v>103</v>
      </c>
      <c r="Q11">
        <v>107</v>
      </c>
      <c r="R11">
        <v>104</v>
      </c>
      <c r="S11">
        <v>108</v>
      </c>
      <c r="T11">
        <v>104</v>
      </c>
      <c r="U11">
        <v>108</v>
      </c>
    </row>
    <row r="12" spans="1:21" x14ac:dyDescent="0.3">
      <c r="A12" s="1">
        <v>9</v>
      </c>
      <c r="B12">
        <v>101</v>
      </c>
      <c r="C12">
        <v>103</v>
      </c>
      <c r="D12">
        <v>102</v>
      </c>
      <c r="E12">
        <v>105</v>
      </c>
      <c r="F12">
        <v>102</v>
      </c>
      <c r="G12">
        <v>106</v>
      </c>
      <c r="H12">
        <v>105</v>
      </c>
      <c r="I12">
        <v>107</v>
      </c>
      <c r="J12">
        <v>105</v>
      </c>
      <c r="K12">
        <v>107</v>
      </c>
      <c r="L12">
        <v>101</v>
      </c>
      <c r="M12">
        <v>103</v>
      </c>
      <c r="N12">
        <v>102</v>
      </c>
      <c r="O12">
        <v>105</v>
      </c>
      <c r="P12">
        <v>102</v>
      </c>
      <c r="Q12">
        <v>106</v>
      </c>
      <c r="R12">
        <v>105</v>
      </c>
      <c r="S12">
        <v>107</v>
      </c>
      <c r="T12">
        <v>105</v>
      </c>
      <c r="U12">
        <v>107</v>
      </c>
    </row>
    <row r="13" spans="1:21" x14ac:dyDescent="0.3">
      <c r="A13" s="1">
        <v>10</v>
      </c>
      <c r="B13">
        <v>102</v>
      </c>
      <c r="C13">
        <v>104</v>
      </c>
      <c r="D13">
        <v>103</v>
      </c>
      <c r="E13">
        <v>106</v>
      </c>
      <c r="F13">
        <v>103</v>
      </c>
      <c r="G13">
        <v>107</v>
      </c>
      <c r="H13">
        <v>104</v>
      </c>
      <c r="I13">
        <v>108</v>
      </c>
      <c r="J13">
        <v>104</v>
      </c>
      <c r="K13">
        <v>108</v>
      </c>
      <c r="L13">
        <v>102</v>
      </c>
      <c r="M13">
        <v>104</v>
      </c>
      <c r="N13">
        <v>103</v>
      </c>
      <c r="O13">
        <v>106</v>
      </c>
      <c r="P13">
        <v>103</v>
      </c>
      <c r="Q13">
        <v>107</v>
      </c>
      <c r="R13">
        <v>104</v>
      </c>
      <c r="S13">
        <v>108</v>
      </c>
      <c r="T13">
        <v>104</v>
      </c>
      <c r="U13">
        <v>108</v>
      </c>
    </row>
    <row r="17" spans="1:8" x14ac:dyDescent="0.3">
      <c r="G17" t="s">
        <v>38</v>
      </c>
      <c r="H17" t="s">
        <v>39</v>
      </c>
    </row>
    <row r="18" spans="1:8" x14ac:dyDescent="0.3">
      <c r="A18" t="s">
        <v>0</v>
      </c>
      <c r="B18" t="s">
        <v>2</v>
      </c>
      <c r="C18" t="s">
        <v>3</v>
      </c>
      <c r="F18" t="s">
        <v>1</v>
      </c>
      <c r="G18">
        <f>AVERAGE(B19:B32)</f>
        <v>103.16</v>
      </c>
      <c r="H18">
        <f>AVERAGE(C19:C32)</f>
        <v>106.13</v>
      </c>
    </row>
    <row r="19" spans="1:8" x14ac:dyDescent="0.3">
      <c r="A19" s="1">
        <v>1</v>
      </c>
      <c r="B19">
        <f>AVERAGE(B4:B13)</f>
        <v>101.5</v>
      </c>
      <c r="C19">
        <f>AVERAGE(C4:C13)</f>
        <v>103.5</v>
      </c>
    </row>
    <row r="20" spans="1:8" x14ac:dyDescent="0.3">
      <c r="A20" s="1">
        <v>2</v>
      </c>
      <c r="B20">
        <f>AVERAGE(D4:D13)</f>
        <v>102.5</v>
      </c>
      <c r="C20">
        <f>AVERAGE(E4:E13)</f>
        <v>105.5</v>
      </c>
      <c r="F20" t="s">
        <v>4</v>
      </c>
      <c r="H20">
        <f>(G18+H18)/2</f>
        <v>104.645</v>
      </c>
    </row>
    <row r="21" spans="1:8" x14ac:dyDescent="0.3">
      <c r="A21" s="1">
        <v>3</v>
      </c>
      <c r="B21">
        <f>AVERAGE(F4:F13)</f>
        <v>103.1</v>
      </c>
      <c r="C21">
        <f>AVERAGE(G4:G13)</f>
        <v>106.4</v>
      </c>
    </row>
    <row r="22" spans="1:8" x14ac:dyDescent="0.3">
      <c r="A22" s="1">
        <v>4</v>
      </c>
      <c r="B22">
        <f>AVERAGE(H4:H13)</f>
        <v>104.5</v>
      </c>
      <c r="C22">
        <f>AVERAGE(I4:I13)</f>
        <v>107.5</v>
      </c>
    </row>
    <row r="23" spans="1:8" x14ac:dyDescent="0.3">
      <c r="A23" s="1">
        <v>5</v>
      </c>
      <c r="B23">
        <f>AVERAGE(J4:J13)</f>
        <v>104.5</v>
      </c>
      <c r="C23">
        <f>AVERAGE(K4:K13)</f>
        <v>107.5</v>
      </c>
    </row>
    <row r="24" spans="1:8" x14ac:dyDescent="0.3">
      <c r="A24" s="1">
        <v>6</v>
      </c>
      <c r="B24">
        <f>AVERAGE(L4:L13)</f>
        <v>101.5</v>
      </c>
      <c r="C24">
        <f>AVERAGE(M4:M13)</f>
        <v>103.8</v>
      </c>
    </row>
    <row r="25" spans="1:8" x14ac:dyDescent="0.3">
      <c r="A25" s="1">
        <v>7</v>
      </c>
      <c r="B25">
        <f>AVERAGE(N4:N13)</f>
        <v>102.5</v>
      </c>
      <c r="C25">
        <f>AVERAGE(O4:O13)</f>
        <v>105.7</v>
      </c>
    </row>
    <row r="26" spans="1:8" x14ac:dyDescent="0.3">
      <c r="A26" s="1">
        <v>8</v>
      </c>
      <c r="B26">
        <f>AVERAGE(P4:P13)</f>
        <v>102.5</v>
      </c>
      <c r="C26">
        <f>AVERAGE(Q4:Q13)</f>
        <v>106.3</v>
      </c>
    </row>
    <row r="27" spans="1:8" x14ac:dyDescent="0.3">
      <c r="A27" s="1">
        <v>9</v>
      </c>
      <c r="B27">
        <f>AVERAGE(R4:R13)</f>
        <v>104.5</v>
      </c>
      <c r="C27">
        <f>AVERAGE(S4:S13)</f>
        <v>107.3</v>
      </c>
    </row>
    <row r="28" spans="1:8" x14ac:dyDescent="0.3">
      <c r="A28" s="1">
        <v>10</v>
      </c>
      <c r="B28">
        <f>AVERAGE(T4:T13)</f>
        <v>104.5</v>
      </c>
      <c r="C28">
        <f>AVERAGE(U4:U13)</f>
        <v>107.8</v>
      </c>
    </row>
    <row r="35" spans="13:20" x14ac:dyDescent="0.3">
      <c r="M35" s="13" t="s">
        <v>5</v>
      </c>
      <c r="N35" s="13"/>
      <c r="O35" s="13"/>
      <c r="P35" s="13"/>
      <c r="Q35" s="13"/>
      <c r="R35" s="13"/>
      <c r="S35" s="13"/>
      <c r="T35" s="13"/>
    </row>
    <row r="36" spans="13:20" x14ac:dyDescent="0.3">
      <c r="M36" s="13"/>
      <c r="N36" s="13"/>
      <c r="O36" s="13"/>
      <c r="P36" s="13"/>
      <c r="Q36" s="13"/>
      <c r="R36" s="13"/>
      <c r="S36" s="13"/>
      <c r="T36" s="13"/>
    </row>
  </sheetData>
  <mergeCells count="1">
    <mergeCell ref="M35:T36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8"/>
  <sheetViews>
    <sheetView topLeftCell="B22" workbookViewId="0">
      <selection activeCell="H30" sqref="H30"/>
    </sheetView>
  </sheetViews>
  <sheetFormatPr defaultRowHeight="14.4" x14ac:dyDescent="0.3"/>
  <cols>
    <col min="1" max="1" width="23.88671875" customWidth="1"/>
    <col min="2" max="2" width="11.5546875" customWidth="1"/>
    <col min="3" max="3" width="11.5546875" bestFit="1" customWidth="1"/>
    <col min="6" max="6" width="11" customWidth="1"/>
  </cols>
  <sheetData>
    <row r="3" spans="1:21" x14ac:dyDescent="0.3">
      <c r="A3" t="s">
        <v>17</v>
      </c>
      <c r="B3" t="s">
        <v>7</v>
      </c>
      <c r="C3" t="s">
        <v>10</v>
      </c>
      <c r="D3" t="s">
        <v>8</v>
      </c>
      <c r="E3" t="s">
        <v>9</v>
      </c>
      <c r="F3" t="s">
        <v>12</v>
      </c>
      <c r="G3" t="s">
        <v>11</v>
      </c>
      <c r="H3" t="s">
        <v>13</v>
      </c>
      <c r="I3" t="s">
        <v>14</v>
      </c>
      <c r="J3" t="s">
        <v>15</v>
      </c>
      <c r="K3" t="s">
        <v>16</v>
      </c>
      <c r="L3" t="s">
        <v>28</v>
      </c>
      <c r="M3" t="s">
        <v>29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36</v>
      </c>
      <c r="U3" t="s">
        <v>37</v>
      </c>
    </row>
    <row r="4" spans="1:21" x14ac:dyDescent="0.3">
      <c r="A4" s="1">
        <v>1</v>
      </c>
      <c r="B4">
        <v>101</v>
      </c>
      <c r="C4">
        <v>103</v>
      </c>
      <c r="D4">
        <v>102</v>
      </c>
      <c r="E4">
        <v>105</v>
      </c>
      <c r="F4">
        <v>102</v>
      </c>
      <c r="G4">
        <v>106</v>
      </c>
      <c r="H4">
        <v>105</v>
      </c>
      <c r="I4">
        <v>107</v>
      </c>
      <c r="J4">
        <v>105</v>
      </c>
      <c r="K4">
        <v>107</v>
      </c>
      <c r="L4">
        <v>101</v>
      </c>
      <c r="M4">
        <v>106</v>
      </c>
      <c r="N4">
        <v>102</v>
      </c>
      <c r="O4">
        <v>107</v>
      </c>
      <c r="P4">
        <v>102</v>
      </c>
      <c r="Q4">
        <v>104</v>
      </c>
      <c r="R4">
        <v>105</v>
      </c>
      <c r="S4">
        <v>103</v>
      </c>
      <c r="T4">
        <v>105</v>
      </c>
      <c r="U4">
        <v>109</v>
      </c>
    </row>
    <row r="5" spans="1:21" x14ac:dyDescent="0.3">
      <c r="A5" s="1">
        <v>2</v>
      </c>
      <c r="B5">
        <v>102</v>
      </c>
      <c r="C5">
        <v>104</v>
      </c>
      <c r="D5">
        <v>103</v>
      </c>
      <c r="E5">
        <v>106</v>
      </c>
      <c r="F5">
        <v>103</v>
      </c>
      <c r="G5">
        <v>107</v>
      </c>
      <c r="H5">
        <v>104</v>
      </c>
      <c r="I5">
        <v>108</v>
      </c>
      <c r="J5">
        <v>104</v>
      </c>
      <c r="K5">
        <v>108</v>
      </c>
      <c r="L5">
        <v>102</v>
      </c>
      <c r="M5">
        <v>104</v>
      </c>
      <c r="N5">
        <v>103</v>
      </c>
      <c r="O5">
        <v>106</v>
      </c>
      <c r="P5">
        <v>103</v>
      </c>
      <c r="Q5">
        <v>107</v>
      </c>
      <c r="R5">
        <v>104</v>
      </c>
      <c r="S5">
        <v>108</v>
      </c>
      <c r="T5">
        <v>104</v>
      </c>
      <c r="U5">
        <v>109</v>
      </c>
    </row>
    <row r="6" spans="1:21" x14ac:dyDescent="0.3">
      <c r="A6" s="1">
        <v>3</v>
      </c>
      <c r="B6">
        <v>101</v>
      </c>
      <c r="C6">
        <v>103</v>
      </c>
      <c r="D6">
        <v>102</v>
      </c>
      <c r="E6">
        <v>105</v>
      </c>
      <c r="F6">
        <v>102</v>
      </c>
      <c r="G6">
        <v>106</v>
      </c>
      <c r="H6">
        <v>105</v>
      </c>
      <c r="I6">
        <v>107</v>
      </c>
      <c r="J6">
        <v>105</v>
      </c>
      <c r="K6">
        <v>107</v>
      </c>
      <c r="L6">
        <v>101</v>
      </c>
      <c r="M6">
        <v>103</v>
      </c>
      <c r="N6">
        <v>102</v>
      </c>
      <c r="O6">
        <v>105</v>
      </c>
      <c r="P6">
        <v>102</v>
      </c>
      <c r="Q6">
        <v>106</v>
      </c>
      <c r="R6">
        <v>105</v>
      </c>
      <c r="S6">
        <v>107</v>
      </c>
      <c r="T6">
        <v>105</v>
      </c>
      <c r="U6">
        <v>107</v>
      </c>
    </row>
    <row r="7" spans="1:21" x14ac:dyDescent="0.3">
      <c r="A7" s="1">
        <v>4</v>
      </c>
      <c r="B7">
        <v>102</v>
      </c>
      <c r="C7">
        <v>104</v>
      </c>
      <c r="D7">
        <v>103</v>
      </c>
      <c r="E7">
        <v>106</v>
      </c>
      <c r="F7">
        <v>103</v>
      </c>
      <c r="G7">
        <v>107</v>
      </c>
      <c r="H7">
        <v>104</v>
      </c>
      <c r="I7">
        <v>108</v>
      </c>
      <c r="J7">
        <v>104</v>
      </c>
      <c r="K7">
        <v>108</v>
      </c>
      <c r="L7">
        <v>102</v>
      </c>
      <c r="M7">
        <v>104</v>
      </c>
      <c r="N7">
        <v>103</v>
      </c>
      <c r="O7">
        <v>106</v>
      </c>
      <c r="P7">
        <v>103</v>
      </c>
      <c r="Q7">
        <v>107</v>
      </c>
      <c r="R7">
        <v>104</v>
      </c>
      <c r="S7">
        <v>108</v>
      </c>
      <c r="T7">
        <v>104</v>
      </c>
      <c r="U7">
        <v>108</v>
      </c>
    </row>
    <row r="8" spans="1:21" x14ac:dyDescent="0.3">
      <c r="A8" s="1">
        <v>5</v>
      </c>
      <c r="B8">
        <v>101</v>
      </c>
      <c r="C8">
        <v>103</v>
      </c>
      <c r="D8">
        <v>102</v>
      </c>
      <c r="E8">
        <v>105</v>
      </c>
      <c r="F8">
        <v>102</v>
      </c>
      <c r="G8">
        <v>106</v>
      </c>
      <c r="H8">
        <v>105</v>
      </c>
      <c r="I8">
        <v>107</v>
      </c>
      <c r="J8">
        <v>105</v>
      </c>
      <c r="K8">
        <v>107</v>
      </c>
      <c r="L8">
        <v>101</v>
      </c>
      <c r="M8">
        <v>103</v>
      </c>
      <c r="N8">
        <v>102</v>
      </c>
      <c r="O8">
        <v>105</v>
      </c>
      <c r="P8">
        <v>102</v>
      </c>
      <c r="Q8">
        <v>106</v>
      </c>
      <c r="R8">
        <v>105</v>
      </c>
      <c r="S8">
        <v>107</v>
      </c>
      <c r="T8">
        <v>105</v>
      </c>
      <c r="U8">
        <v>107</v>
      </c>
    </row>
    <row r="9" spans="1:21" x14ac:dyDescent="0.3">
      <c r="A9" s="1">
        <v>6</v>
      </c>
      <c r="B9">
        <v>102</v>
      </c>
      <c r="C9">
        <v>104</v>
      </c>
      <c r="D9">
        <v>103</v>
      </c>
      <c r="E9">
        <v>106</v>
      </c>
      <c r="F9">
        <v>103</v>
      </c>
      <c r="G9">
        <v>107</v>
      </c>
      <c r="H9">
        <v>104</v>
      </c>
      <c r="I9">
        <v>108</v>
      </c>
      <c r="J9">
        <v>104</v>
      </c>
      <c r="K9">
        <v>108</v>
      </c>
      <c r="L9">
        <v>102</v>
      </c>
      <c r="M9">
        <v>104</v>
      </c>
      <c r="N9">
        <v>103</v>
      </c>
      <c r="O9">
        <v>106</v>
      </c>
      <c r="P9">
        <v>103</v>
      </c>
      <c r="Q9">
        <v>107</v>
      </c>
      <c r="R9">
        <v>104</v>
      </c>
      <c r="S9">
        <v>108</v>
      </c>
      <c r="T9">
        <v>104</v>
      </c>
      <c r="U9">
        <v>108</v>
      </c>
    </row>
    <row r="10" spans="1:21" x14ac:dyDescent="0.3">
      <c r="A10" s="1">
        <v>7</v>
      </c>
      <c r="B10">
        <v>101</v>
      </c>
      <c r="C10">
        <v>103</v>
      </c>
      <c r="D10">
        <v>102</v>
      </c>
      <c r="E10">
        <v>105</v>
      </c>
      <c r="F10">
        <v>102</v>
      </c>
      <c r="G10">
        <v>106</v>
      </c>
      <c r="H10">
        <v>105</v>
      </c>
      <c r="I10">
        <v>107</v>
      </c>
      <c r="J10">
        <v>105</v>
      </c>
      <c r="K10">
        <v>107</v>
      </c>
      <c r="L10">
        <v>101</v>
      </c>
      <c r="M10">
        <v>103</v>
      </c>
      <c r="N10">
        <v>102</v>
      </c>
      <c r="O10">
        <v>105</v>
      </c>
      <c r="P10">
        <v>102</v>
      </c>
      <c r="Q10">
        <v>106</v>
      </c>
      <c r="R10">
        <v>105</v>
      </c>
      <c r="S10">
        <v>107</v>
      </c>
      <c r="T10">
        <v>105</v>
      </c>
      <c r="U10">
        <v>107</v>
      </c>
    </row>
    <row r="11" spans="1:21" x14ac:dyDescent="0.3">
      <c r="A11" s="1">
        <v>8</v>
      </c>
      <c r="B11">
        <v>102</v>
      </c>
      <c r="C11">
        <v>104</v>
      </c>
      <c r="D11">
        <v>103</v>
      </c>
      <c r="E11">
        <v>106</v>
      </c>
      <c r="F11">
        <v>103</v>
      </c>
      <c r="G11">
        <v>107</v>
      </c>
      <c r="H11">
        <v>104</v>
      </c>
      <c r="I11">
        <v>108</v>
      </c>
      <c r="J11">
        <v>104</v>
      </c>
      <c r="K11">
        <v>108</v>
      </c>
      <c r="L11">
        <v>102</v>
      </c>
      <c r="M11">
        <v>104</v>
      </c>
      <c r="N11">
        <v>103</v>
      </c>
      <c r="O11">
        <v>106</v>
      </c>
      <c r="P11">
        <v>103</v>
      </c>
      <c r="Q11">
        <v>107</v>
      </c>
      <c r="R11">
        <v>104</v>
      </c>
      <c r="S11">
        <v>108</v>
      </c>
      <c r="T11">
        <v>104</v>
      </c>
      <c r="U11">
        <v>108</v>
      </c>
    </row>
    <row r="12" spans="1:21" x14ac:dyDescent="0.3">
      <c r="A12" s="1">
        <v>9</v>
      </c>
      <c r="B12">
        <v>101</v>
      </c>
      <c r="C12">
        <v>103</v>
      </c>
      <c r="D12">
        <v>102</v>
      </c>
      <c r="E12">
        <v>105</v>
      </c>
      <c r="F12">
        <v>102</v>
      </c>
      <c r="G12">
        <v>106</v>
      </c>
      <c r="H12">
        <v>105</v>
      </c>
      <c r="I12">
        <v>107</v>
      </c>
      <c r="J12">
        <v>105</v>
      </c>
      <c r="K12">
        <v>107</v>
      </c>
      <c r="L12">
        <v>101</v>
      </c>
      <c r="M12">
        <v>103</v>
      </c>
      <c r="N12">
        <v>102</v>
      </c>
      <c r="O12">
        <v>105</v>
      </c>
      <c r="P12">
        <v>102</v>
      </c>
      <c r="Q12">
        <v>106</v>
      </c>
      <c r="R12">
        <v>105</v>
      </c>
      <c r="S12">
        <v>107</v>
      </c>
      <c r="T12">
        <v>105</v>
      </c>
      <c r="U12">
        <v>107</v>
      </c>
    </row>
    <row r="13" spans="1:21" x14ac:dyDescent="0.3">
      <c r="A13" s="1">
        <v>10</v>
      </c>
      <c r="B13">
        <v>102</v>
      </c>
      <c r="C13">
        <v>104</v>
      </c>
      <c r="D13">
        <v>103</v>
      </c>
      <c r="E13">
        <v>106</v>
      </c>
      <c r="F13">
        <v>103</v>
      </c>
      <c r="G13">
        <v>107</v>
      </c>
      <c r="H13">
        <v>104</v>
      </c>
      <c r="I13">
        <v>108</v>
      </c>
      <c r="J13">
        <v>104</v>
      </c>
      <c r="K13">
        <v>108</v>
      </c>
      <c r="L13">
        <v>102</v>
      </c>
      <c r="M13">
        <v>104</v>
      </c>
      <c r="N13">
        <v>103</v>
      </c>
      <c r="O13">
        <v>106</v>
      </c>
      <c r="P13">
        <v>103</v>
      </c>
      <c r="Q13">
        <v>107</v>
      </c>
      <c r="R13">
        <v>104</v>
      </c>
      <c r="S13">
        <v>108</v>
      </c>
      <c r="T13">
        <v>104</v>
      </c>
      <c r="U13">
        <v>108</v>
      </c>
    </row>
    <row r="18" spans="1:8" x14ac:dyDescent="0.3">
      <c r="A18" t="s">
        <v>0</v>
      </c>
      <c r="B18" t="s">
        <v>2</v>
      </c>
      <c r="C18" t="s">
        <v>3</v>
      </c>
      <c r="F18" t="s">
        <v>1</v>
      </c>
      <c r="G18">
        <f>AVERAGE(B19:B26)</f>
        <v>102.75</v>
      </c>
      <c r="H18">
        <f>AVERAGE(C19:C26)</f>
        <v>105.78749999999999</v>
      </c>
    </row>
    <row r="19" spans="1:8" x14ac:dyDescent="0.3">
      <c r="A19" s="1">
        <v>1</v>
      </c>
      <c r="B19">
        <f>AVERAGE(B4:B13)</f>
        <v>101.5</v>
      </c>
      <c r="C19">
        <f>AVERAGE(C4:C13)</f>
        <v>103.5</v>
      </c>
    </row>
    <row r="20" spans="1:8" x14ac:dyDescent="0.3">
      <c r="A20" s="1">
        <v>2</v>
      </c>
      <c r="B20">
        <f>AVERAGE(D4:D13)</f>
        <v>102.5</v>
      </c>
      <c r="C20">
        <f>AVERAGE(E4:E13)</f>
        <v>105.5</v>
      </c>
      <c r="F20" t="s">
        <v>40</v>
      </c>
      <c r="G20">
        <f>(G18+H18)/2</f>
        <v>104.26875</v>
      </c>
    </row>
    <row r="21" spans="1:8" x14ac:dyDescent="0.3">
      <c r="A21" s="1">
        <v>3</v>
      </c>
      <c r="B21">
        <f>AVERAGE(F4:F13)</f>
        <v>102.5</v>
      </c>
      <c r="C21">
        <f>AVERAGE(G4:G13)</f>
        <v>106.5</v>
      </c>
    </row>
    <row r="22" spans="1:8" x14ac:dyDescent="0.3">
      <c r="A22" s="1">
        <v>4</v>
      </c>
      <c r="B22">
        <f>AVERAGE(H4:H13)</f>
        <v>104.5</v>
      </c>
      <c r="C22">
        <f>AVERAGE(I4:I13)</f>
        <v>107.5</v>
      </c>
    </row>
    <row r="23" spans="1:8" x14ac:dyDescent="0.3">
      <c r="A23" s="1">
        <v>5</v>
      </c>
      <c r="B23">
        <f>AVERAGE(J4:J13)</f>
        <v>104.5</v>
      </c>
      <c r="C23">
        <f>AVERAGE(K4:K13)</f>
        <v>107.5</v>
      </c>
    </row>
    <row r="24" spans="1:8" x14ac:dyDescent="0.3">
      <c r="A24" s="1">
        <v>6</v>
      </c>
      <c r="B24">
        <f>AVERAGE(L4:L13)</f>
        <v>101.5</v>
      </c>
      <c r="C24">
        <f>AVERAGE(M4:M13)</f>
        <v>103.8</v>
      </c>
    </row>
    <row r="25" spans="1:8" x14ac:dyDescent="0.3">
      <c r="A25" s="1">
        <v>7</v>
      </c>
      <c r="B25">
        <f>AVERAGE(N4:N13)</f>
        <v>102.5</v>
      </c>
      <c r="C25">
        <f>AVERAGE(O4:O13)</f>
        <v>105.7</v>
      </c>
    </row>
    <row r="26" spans="1:8" x14ac:dyDescent="0.3">
      <c r="A26" s="1">
        <v>8</v>
      </c>
      <c r="B26">
        <f>AVERAGE(P4:P13)</f>
        <v>102.5</v>
      </c>
      <c r="C26">
        <f>AVERAGE(Q4:Q13)</f>
        <v>106.3</v>
      </c>
    </row>
    <row r="27" spans="1:8" x14ac:dyDescent="0.3">
      <c r="A27" s="1">
        <v>9</v>
      </c>
      <c r="B27">
        <f>AVERAGE(R4:R13)</f>
        <v>104.5</v>
      </c>
      <c r="C27">
        <f>AVERAGE(S4:S13)</f>
        <v>107.1</v>
      </c>
    </row>
    <row r="28" spans="1:8" x14ac:dyDescent="0.3">
      <c r="A28" s="1">
        <v>10</v>
      </c>
      <c r="B28">
        <f>AVERAGE(T4:T13)</f>
        <v>104.5</v>
      </c>
      <c r="C28">
        <f>AVERAGE(U4:U13)</f>
        <v>107.8</v>
      </c>
    </row>
    <row r="35" spans="13:20" x14ac:dyDescent="0.3">
      <c r="M35" s="13" t="s">
        <v>5</v>
      </c>
      <c r="N35" s="13"/>
      <c r="O35" s="13"/>
      <c r="P35" s="13"/>
      <c r="Q35" s="13"/>
      <c r="R35" s="13"/>
      <c r="S35" s="13"/>
      <c r="T35" s="13"/>
    </row>
    <row r="36" spans="13:20" x14ac:dyDescent="0.3">
      <c r="M36" s="13"/>
      <c r="N36" s="13"/>
      <c r="O36" s="13"/>
      <c r="P36" s="13"/>
      <c r="Q36" s="13"/>
      <c r="R36" s="13"/>
      <c r="S36" s="13"/>
      <c r="T36" s="13"/>
    </row>
    <row r="37" spans="13:20" x14ac:dyDescent="0.3">
      <c r="M37" s="13"/>
      <c r="N37" s="13"/>
      <c r="O37" s="13"/>
      <c r="P37" s="13"/>
      <c r="Q37" s="13"/>
      <c r="R37" s="13"/>
      <c r="S37" s="13"/>
      <c r="T37" s="13"/>
    </row>
    <row r="38" spans="13:20" x14ac:dyDescent="0.3">
      <c r="M38" s="13"/>
      <c r="N38" s="13"/>
      <c r="O38" s="13"/>
      <c r="P38" s="13"/>
      <c r="Q38" s="13"/>
      <c r="R38" s="13"/>
      <c r="S38" s="13"/>
      <c r="T38" s="13"/>
    </row>
  </sheetData>
  <mergeCells count="1">
    <mergeCell ref="M35:T3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8"/>
  <sheetViews>
    <sheetView topLeftCell="I1" zoomScaleNormal="100" workbookViewId="0">
      <selection activeCell="AC38" sqref="AC38"/>
    </sheetView>
  </sheetViews>
  <sheetFormatPr defaultRowHeight="14.4" x14ac:dyDescent="0.3"/>
  <cols>
    <col min="1" max="1" width="16.5546875" customWidth="1"/>
    <col min="2" max="2" width="10.6640625" bestFit="1" customWidth="1"/>
    <col min="3" max="3" width="5" customWidth="1"/>
    <col min="4" max="4" width="5.6640625" customWidth="1"/>
    <col min="5" max="5" width="6.44140625" customWidth="1"/>
    <col min="6" max="6" width="6.33203125" customWidth="1"/>
    <col min="7" max="7" width="6.21875" customWidth="1"/>
    <col min="8" max="8" width="5.6640625" customWidth="1"/>
    <col min="9" max="9" width="5.77734375" customWidth="1"/>
    <col min="10" max="10" width="7.5546875" customWidth="1"/>
    <col min="11" max="11" width="6.109375" customWidth="1"/>
    <col min="12" max="12" width="5.77734375" customWidth="1"/>
    <col min="13" max="13" width="5.6640625" customWidth="1"/>
    <col min="14" max="14" width="6.5546875" customWidth="1"/>
    <col min="15" max="15" width="6.44140625" bestFit="1" customWidth="1"/>
    <col min="16" max="16" width="6" customWidth="1"/>
    <col min="17" max="17" width="5.5546875" customWidth="1"/>
    <col min="18" max="19" width="5.44140625" customWidth="1"/>
    <col min="20" max="20" width="6.44140625" bestFit="1" customWidth="1"/>
    <col min="21" max="21" width="5.44140625" customWidth="1"/>
    <col min="22" max="22" width="5.5546875" customWidth="1"/>
    <col min="23" max="23" width="5.44140625" customWidth="1"/>
    <col min="24" max="24" width="5.6640625" customWidth="1"/>
    <col min="25" max="25" width="6.44140625" bestFit="1" customWidth="1"/>
    <col min="26" max="26" width="5.109375" customWidth="1"/>
    <col min="27" max="27" width="5.88671875" customWidth="1"/>
    <col min="28" max="28" width="5.6640625" customWidth="1"/>
    <col min="29" max="29" width="5.33203125" customWidth="1"/>
    <col min="30" max="30" width="6.21875" customWidth="1"/>
    <col min="31" max="31" width="6.5546875" customWidth="1"/>
  </cols>
  <sheetData>
    <row r="2" spans="1:34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4" x14ac:dyDescent="0.3">
      <c r="A3" s="15"/>
      <c r="B3" s="16" t="s">
        <v>6</v>
      </c>
      <c r="C3" s="17"/>
      <c r="D3" s="18"/>
      <c r="E3" s="16" t="s">
        <v>19</v>
      </c>
      <c r="F3" s="17"/>
      <c r="G3" s="18"/>
      <c r="H3" s="16" t="s">
        <v>20</v>
      </c>
      <c r="I3" s="17"/>
      <c r="J3" s="18"/>
      <c r="K3" s="16" t="s">
        <v>21</v>
      </c>
      <c r="L3" s="17"/>
      <c r="M3" s="18"/>
      <c r="N3" s="16" t="s">
        <v>22</v>
      </c>
      <c r="O3" s="17"/>
      <c r="P3" s="18"/>
      <c r="Q3" s="16" t="s">
        <v>41</v>
      </c>
      <c r="R3" s="17"/>
      <c r="S3" s="18"/>
      <c r="T3" s="16" t="s">
        <v>42</v>
      </c>
      <c r="U3" s="17"/>
      <c r="V3" s="18"/>
      <c r="W3" s="16" t="s">
        <v>43</v>
      </c>
      <c r="X3" s="17"/>
      <c r="Y3" s="18"/>
      <c r="Z3" s="16" t="s">
        <v>44</v>
      </c>
      <c r="AA3" s="17"/>
      <c r="AB3" s="18"/>
      <c r="AC3" s="16" t="s">
        <v>45</v>
      </c>
      <c r="AD3" s="17"/>
      <c r="AE3" s="18"/>
      <c r="AF3" s="4" t="s">
        <v>1</v>
      </c>
      <c r="AG3" s="5"/>
      <c r="AH3" s="6"/>
    </row>
    <row r="4" spans="1:34" x14ac:dyDescent="0.3">
      <c r="A4" s="15" t="s">
        <v>46</v>
      </c>
      <c r="B4" s="15" t="s">
        <v>18</v>
      </c>
      <c r="C4" s="15" t="s">
        <v>47</v>
      </c>
      <c r="D4" s="15" t="s">
        <v>48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2"/>
      <c r="AG4" s="2"/>
      <c r="AH4" s="2"/>
    </row>
    <row r="5" spans="1:34" x14ac:dyDescent="0.3">
      <c r="A5" s="19">
        <v>1</v>
      </c>
      <c r="B5" s="15">
        <v>113</v>
      </c>
      <c r="C5" s="15">
        <v>20</v>
      </c>
      <c r="D5" s="15">
        <v>10</v>
      </c>
      <c r="E5" s="15">
        <v>113</v>
      </c>
      <c r="F5" s="15">
        <v>20</v>
      </c>
      <c r="G5" s="15">
        <v>5</v>
      </c>
      <c r="H5" s="15">
        <v>113</v>
      </c>
      <c r="I5" s="15">
        <v>20</v>
      </c>
      <c r="J5" s="15">
        <v>10</v>
      </c>
      <c r="K5" s="15">
        <v>113</v>
      </c>
      <c r="L5" s="15">
        <v>20</v>
      </c>
      <c r="M5" s="15">
        <v>7</v>
      </c>
      <c r="N5" s="15">
        <v>113</v>
      </c>
      <c r="O5" s="15">
        <v>20</v>
      </c>
      <c r="P5" s="15">
        <v>7</v>
      </c>
      <c r="Q5" s="15">
        <v>113</v>
      </c>
      <c r="R5" s="15">
        <v>20</v>
      </c>
      <c r="S5" s="15">
        <v>10</v>
      </c>
      <c r="T5" s="15">
        <v>113</v>
      </c>
      <c r="U5" s="15">
        <v>20</v>
      </c>
      <c r="V5" s="15">
        <v>10</v>
      </c>
      <c r="W5" s="15">
        <v>113</v>
      </c>
      <c r="X5" s="15">
        <v>20</v>
      </c>
      <c r="Y5" s="15">
        <v>6</v>
      </c>
      <c r="Z5" s="15">
        <v>113</v>
      </c>
      <c r="AA5" s="15">
        <v>20</v>
      </c>
      <c r="AB5" s="15">
        <v>3</v>
      </c>
      <c r="AC5" s="15">
        <v>113</v>
      </c>
      <c r="AD5" s="15">
        <v>20</v>
      </c>
      <c r="AE5" s="15">
        <v>8</v>
      </c>
      <c r="AF5" s="2">
        <f>(B5+E5+H5+K5+N5+Q5+T5+W5+Z5+AC5)/10</f>
        <v>113</v>
      </c>
      <c r="AG5" s="2">
        <f t="shared" ref="AG5:AH5" si="0">(C5+F5+I5+L5+O5+R5+U5+X5+AA5+AD5)/10</f>
        <v>20</v>
      </c>
      <c r="AH5" s="2">
        <f t="shared" si="0"/>
        <v>7.6</v>
      </c>
    </row>
    <row r="6" spans="1:34" x14ac:dyDescent="0.3">
      <c r="A6" s="19">
        <v>2</v>
      </c>
      <c r="B6" s="15">
        <v>115</v>
      </c>
      <c r="C6" s="15">
        <v>20</v>
      </c>
      <c r="D6" s="15">
        <v>20</v>
      </c>
      <c r="E6" s="15">
        <v>115</v>
      </c>
      <c r="F6" s="15">
        <v>20</v>
      </c>
      <c r="G6" s="15">
        <v>16</v>
      </c>
      <c r="H6" s="15">
        <v>115</v>
      </c>
      <c r="I6" s="15">
        <v>20</v>
      </c>
      <c r="J6" s="15">
        <v>16</v>
      </c>
      <c r="K6" s="15">
        <v>115</v>
      </c>
      <c r="L6" s="15">
        <v>20</v>
      </c>
      <c r="M6" s="15">
        <v>16</v>
      </c>
      <c r="N6" s="15">
        <v>115</v>
      </c>
      <c r="O6" s="15">
        <v>20</v>
      </c>
      <c r="P6" s="15">
        <v>16</v>
      </c>
      <c r="Q6" s="15">
        <v>115</v>
      </c>
      <c r="R6" s="15">
        <v>20</v>
      </c>
      <c r="S6" s="15">
        <v>22</v>
      </c>
      <c r="T6" s="15">
        <v>115</v>
      </c>
      <c r="U6" s="15">
        <v>20</v>
      </c>
      <c r="V6" s="15">
        <v>16</v>
      </c>
      <c r="W6" s="15">
        <v>115</v>
      </c>
      <c r="X6" s="15">
        <v>20</v>
      </c>
      <c r="Y6" s="15">
        <v>16</v>
      </c>
      <c r="Z6" s="15">
        <v>115</v>
      </c>
      <c r="AA6" s="15">
        <v>20</v>
      </c>
      <c r="AB6" s="15">
        <v>16</v>
      </c>
      <c r="AC6" s="15">
        <v>115</v>
      </c>
      <c r="AD6" s="15">
        <v>20</v>
      </c>
      <c r="AE6" s="15">
        <v>21</v>
      </c>
      <c r="AF6" s="2">
        <f t="shared" ref="AF6:AF9" si="1">(B6+E6+H6+K6+N6+Q6+T6+W6+Z6+AC6)/10</f>
        <v>115</v>
      </c>
      <c r="AG6" s="2">
        <f t="shared" ref="AG6:AG9" si="2">(C6+F6+I6+L6+O6+R6+U6+X6+AA6+AD6)/10</f>
        <v>20</v>
      </c>
      <c r="AH6" s="2">
        <f t="shared" ref="AH6:AH9" si="3">(D6+G6+J6+M6+P6+S6+V6+Y6+AB6+AE6)/10</f>
        <v>17.5</v>
      </c>
    </row>
    <row r="7" spans="1:34" x14ac:dyDescent="0.3">
      <c r="A7" s="19">
        <v>3</v>
      </c>
      <c r="B7" s="15">
        <v>117</v>
      </c>
      <c r="C7" s="15">
        <v>20</v>
      </c>
      <c r="D7" s="15">
        <v>39</v>
      </c>
      <c r="E7" s="15">
        <v>117</v>
      </c>
      <c r="F7" s="15">
        <v>20</v>
      </c>
      <c r="G7" s="15">
        <v>40</v>
      </c>
      <c r="H7" s="15">
        <v>117</v>
      </c>
      <c r="I7" s="15">
        <v>20</v>
      </c>
      <c r="J7" s="15">
        <v>39</v>
      </c>
      <c r="K7" s="15">
        <v>117</v>
      </c>
      <c r="L7" s="15">
        <v>20</v>
      </c>
      <c r="M7" s="15">
        <v>39</v>
      </c>
      <c r="N7" s="15">
        <v>117</v>
      </c>
      <c r="O7" s="15">
        <v>20</v>
      </c>
      <c r="P7" s="15">
        <v>39</v>
      </c>
      <c r="Q7" s="15">
        <v>117</v>
      </c>
      <c r="R7" s="15">
        <v>20</v>
      </c>
      <c r="S7" s="15">
        <v>39</v>
      </c>
      <c r="T7" s="15">
        <v>117</v>
      </c>
      <c r="U7" s="15">
        <v>20</v>
      </c>
      <c r="V7" s="15">
        <v>39</v>
      </c>
      <c r="W7" s="15">
        <v>117</v>
      </c>
      <c r="X7" s="15">
        <v>20</v>
      </c>
      <c r="Y7" s="15">
        <v>39</v>
      </c>
      <c r="Z7" s="15">
        <v>117</v>
      </c>
      <c r="AA7" s="15">
        <v>20</v>
      </c>
      <c r="AB7" s="15">
        <v>46</v>
      </c>
      <c r="AC7" s="15">
        <v>117</v>
      </c>
      <c r="AD7" s="15">
        <v>20</v>
      </c>
      <c r="AE7" s="15">
        <v>39</v>
      </c>
      <c r="AF7" s="2">
        <f t="shared" si="1"/>
        <v>117</v>
      </c>
      <c r="AG7" s="2">
        <f t="shared" si="2"/>
        <v>20</v>
      </c>
      <c r="AH7" s="2">
        <f t="shared" si="3"/>
        <v>39.799999999999997</v>
      </c>
    </row>
    <row r="8" spans="1:34" x14ac:dyDescent="0.3">
      <c r="A8" s="19">
        <v>4</v>
      </c>
      <c r="B8" s="15">
        <v>119</v>
      </c>
      <c r="C8" s="15">
        <v>20</v>
      </c>
      <c r="D8" s="15">
        <v>66</v>
      </c>
      <c r="E8" s="15">
        <v>119</v>
      </c>
      <c r="F8" s="15">
        <v>20</v>
      </c>
      <c r="G8" s="15">
        <v>73</v>
      </c>
      <c r="H8" s="15">
        <v>119</v>
      </c>
      <c r="I8" s="15">
        <v>20</v>
      </c>
      <c r="J8" s="15">
        <v>62</v>
      </c>
      <c r="K8" s="15">
        <v>119</v>
      </c>
      <c r="L8" s="15">
        <v>20</v>
      </c>
      <c r="M8" s="15">
        <v>70</v>
      </c>
      <c r="N8" s="15">
        <v>119</v>
      </c>
      <c r="O8" s="15">
        <v>20</v>
      </c>
      <c r="P8" s="15">
        <v>62</v>
      </c>
      <c r="Q8" s="15">
        <v>119</v>
      </c>
      <c r="R8" s="15">
        <v>20</v>
      </c>
      <c r="S8" s="15">
        <v>62</v>
      </c>
      <c r="T8" s="15">
        <v>119</v>
      </c>
      <c r="U8" s="15">
        <v>20</v>
      </c>
      <c r="V8" s="15">
        <v>67</v>
      </c>
      <c r="W8" s="15">
        <v>119</v>
      </c>
      <c r="X8" s="15">
        <v>20</v>
      </c>
      <c r="Y8" s="15">
        <v>62</v>
      </c>
      <c r="Z8" s="15">
        <v>119</v>
      </c>
      <c r="AA8" s="15">
        <v>20</v>
      </c>
      <c r="AB8" s="15">
        <v>70</v>
      </c>
      <c r="AC8" s="15">
        <v>119</v>
      </c>
      <c r="AD8" s="15">
        <v>20</v>
      </c>
      <c r="AE8" s="15">
        <v>73</v>
      </c>
      <c r="AF8" s="2">
        <f t="shared" si="1"/>
        <v>119</v>
      </c>
      <c r="AG8" s="2">
        <f t="shared" si="2"/>
        <v>20</v>
      </c>
      <c r="AH8" s="2">
        <f t="shared" si="3"/>
        <v>66.7</v>
      </c>
    </row>
    <row r="9" spans="1:34" x14ac:dyDescent="0.3">
      <c r="A9" s="19">
        <v>5</v>
      </c>
      <c r="B9" s="15">
        <v>121</v>
      </c>
      <c r="C9" s="15">
        <v>20</v>
      </c>
      <c r="D9" s="15">
        <v>75</v>
      </c>
      <c r="E9" s="15">
        <v>121</v>
      </c>
      <c r="F9" s="15">
        <v>20</v>
      </c>
      <c r="G9" s="15">
        <v>98</v>
      </c>
      <c r="H9" s="15">
        <v>121</v>
      </c>
      <c r="I9" s="15">
        <v>20</v>
      </c>
      <c r="J9" s="15">
        <v>80</v>
      </c>
      <c r="K9" s="15">
        <v>121</v>
      </c>
      <c r="L9" s="15">
        <v>20</v>
      </c>
      <c r="M9" s="15">
        <v>87</v>
      </c>
      <c r="N9" s="15">
        <v>121</v>
      </c>
      <c r="O9" s="15">
        <v>20</v>
      </c>
      <c r="P9" s="15">
        <v>75</v>
      </c>
      <c r="Q9" s="15">
        <v>121</v>
      </c>
      <c r="R9" s="15">
        <v>20</v>
      </c>
      <c r="S9" s="15">
        <v>89</v>
      </c>
      <c r="T9" s="15">
        <v>121</v>
      </c>
      <c r="U9" s="15">
        <v>20</v>
      </c>
      <c r="V9" s="15">
        <v>75</v>
      </c>
      <c r="W9" s="15">
        <v>121</v>
      </c>
      <c r="X9" s="15">
        <v>20</v>
      </c>
      <c r="Y9" s="15">
        <v>91</v>
      </c>
      <c r="Z9" s="15">
        <v>121</v>
      </c>
      <c r="AA9" s="15">
        <v>20</v>
      </c>
      <c r="AB9" s="15">
        <v>83</v>
      </c>
      <c r="AC9" s="15">
        <v>121</v>
      </c>
      <c r="AD9" s="15">
        <v>20</v>
      </c>
      <c r="AE9" s="15">
        <v>87</v>
      </c>
      <c r="AF9" s="2">
        <f t="shared" si="1"/>
        <v>121</v>
      </c>
      <c r="AG9" s="2">
        <f t="shared" si="2"/>
        <v>20</v>
      </c>
      <c r="AH9" s="2">
        <f t="shared" si="3"/>
        <v>84</v>
      </c>
    </row>
    <row r="10" spans="1:34" x14ac:dyDescent="0.3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4" x14ac:dyDescent="0.3">
      <c r="A11" s="1"/>
    </row>
    <row r="12" spans="1:34" x14ac:dyDescent="0.3">
      <c r="A12" s="8"/>
      <c r="B12" s="20" t="s">
        <v>6</v>
      </c>
      <c r="C12" s="21"/>
      <c r="D12" s="21"/>
      <c r="E12" s="22"/>
      <c r="F12" s="8"/>
      <c r="G12" s="20" t="s">
        <v>19</v>
      </c>
      <c r="H12" s="21"/>
      <c r="I12" s="21"/>
      <c r="J12" s="22"/>
      <c r="K12" s="8"/>
      <c r="L12" s="20" t="s">
        <v>20</v>
      </c>
      <c r="M12" s="21"/>
      <c r="N12" s="21"/>
      <c r="O12" s="22"/>
      <c r="P12" s="8"/>
      <c r="Q12" s="20" t="s">
        <v>21</v>
      </c>
      <c r="R12" s="21"/>
      <c r="S12" s="21"/>
      <c r="T12" s="22"/>
      <c r="U12" s="8"/>
      <c r="V12" s="20" t="s">
        <v>22</v>
      </c>
      <c r="W12" s="21"/>
      <c r="X12" s="21"/>
      <c r="Y12" s="22"/>
      <c r="Z12" s="8"/>
    </row>
    <row r="13" spans="1:34" x14ac:dyDescent="0.3">
      <c r="A13" s="8"/>
      <c r="B13" s="8" t="s">
        <v>23</v>
      </c>
      <c r="C13" s="8">
        <f>D7</f>
        <v>39</v>
      </c>
      <c r="D13" s="8" t="s">
        <v>27</v>
      </c>
      <c r="E13" s="23">
        <f>C16+((C17-C16)*((50-C13)/(C14-C13)))</f>
        <v>117.81481481481481</v>
      </c>
      <c r="F13" s="8"/>
      <c r="G13" s="8" t="s">
        <v>23</v>
      </c>
      <c r="H13" s="8">
        <f>G7</f>
        <v>40</v>
      </c>
      <c r="I13" s="8" t="s">
        <v>27</v>
      </c>
      <c r="J13" s="23">
        <f>H16+((H17-H16)*((50-H13)/(H14-H13)))</f>
        <v>117.60606060606061</v>
      </c>
      <c r="K13" s="8"/>
      <c r="L13" s="8" t="s">
        <v>23</v>
      </c>
      <c r="M13" s="8">
        <f>J7</f>
        <v>39</v>
      </c>
      <c r="N13" s="8" t="s">
        <v>27</v>
      </c>
      <c r="O13" s="23">
        <f>M16+((M17-M16)*((50-M13)/(M14-M13)))</f>
        <v>117.95652173913044</v>
      </c>
      <c r="P13" s="8"/>
      <c r="Q13" s="8" t="s">
        <v>23</v>
      </c>
      <c r="R13" s="8">
        <f>M7</f>
        <v>39</v>
      </c>
      <c r="S13" s="8" t="s">
        <v>27</v>
      </c>
      <c r="T13" s="23">
        <f>R16+((R17-R16)*((50-R13)/(R14-R13)))</f>
        <v>117.70967741935483</v>
      </c>
      <c r="U13" s="8"/>
      <c r="V13" s="8" t="s">
        <v>23</v>
      </c>
      <c r="W13" s="8">
        <f>P7</f>
        <v>39</v>
      </c>
      <c r="X13" s="8" t="s">
        <v>27</v>
      </c>
      <c r="Y13" s="23">
        <f>W16+((W17-W16)*((50-W13)/(W14-W13)))</f>
        <v>117.95652173913044</v>
      </c>
      <c r="Z13" s="8"/>
    </row>
    <row r="14" spans="1:34" x14ac:dyDescent="0.3">
      <c r="A14" s="8"/>
      <c r="B14" s="8" t="s">
        <v>24</v>
      </c>
      <c r="C14" s="8">
        <f>D8</f>
        <v>66</v>
      </c>
      <c r="D14" s="8"/>
      <c r="E14" s="8"/>
      <c r="F14" s="8"/>
      <c r="G14" s="8" t="s">
        <v>24</v>
      </c>
      <c r="H14" s="8">
        <f>G8</f>
        <v>73</v>
      </c>
      <c r="I14" s="8"/>
      <c r="J14" s="8"/>
      <c r="K14" s="8"/>
      <c r="L14" s="8" t="s">
        <v>24</v>
      </c>
      <c r="M14" s="8">
        <f>J8</f>
        <v>62</v>
      </c>
      <c r="N14" s="8"/>
      <c r="O14" s="8"/>
      <c r="P14" s="8"/>
      <c r="Q14" s="8" t="s">
        <v>24</v>
      </c>
      <c r="R14" s="8">
        <f>M8</f>
        <v>70</v>
      </c>
      <c r="S14" s="8"/>
      <c r="T14" s="8"/>
      <c r="U14" s="8"/>
      <c r="V14" s="8" t="s">
        <v>24</v>
      </c>
      <c r="W14" s="8">
        <f>P8</f>
        <v>62</v>
      </c>
      <c r="X14" s="8"/>
      <c r="Y14" s="8"/>
      <c r="Z14" s="8"/>
    </row>
    <row r="15" spans="1:34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34" x14ac:dyDescent="0.3">
      <c r="A16" s="8"/>
      <c r="B16" s="8" t="s">
        <v>25</v>
      </c>
      <c r="C16" s="8">
        <f>B7</f>
        <v>117</v>
      </c>
      <c r="D16" s="8"/>
      <c r="E16" s="8"/>
      <c r="F16" s="23"/>
      <c r="G16" s="8" t="s">
        <v>25</v>
      </c>
      <c r="H16" s="8">
        <f>E7</f>
        <v>117</v>
      </c>
      <c r="I16" s="8"/>
      <c r="J16" s="8"/>
      <c r="K16" s="8"/>
      <c r="L16" s="8" t="s">
        <v>25</v>
      </c>
      <c r="M16" s="8">
        <f>H7</f>
        <v>117</v>
      </c>
      <c r="N16" s="8"/>
      <c r="O16" s="8"/>
      <c r="P16" s="8"/>
      <c r="Q16" s="8" t="s">
        <v>25</v>
      </c>
      <c r="R16" s="8">
        <f>K7</f>
        <v>117</v>
      </c>
      <c r="S16" s="8"/>
      <c r="T16" s="8"/>
      <c r="U16" s="8"/>
      <c r="V16" s="8" t="s">
        <v>25</v>
      </c>
      <c r="W16" s="8">
        <f>N7</f>
        <v>117</v>
      </c>
      <c r="X16" s="8"/>
      <c r="Y16" s="8"/>
      <c r="Z16" s="8"/>
    </row>
    <row r="17" spans="1:38" x14ac:dyDescent="0.3">
      <c r="A17" s="8"/>
      <c r="B17" s="8" t="s">
        <v>26</v>
      </c>
      <c r="C17" s="8">
        <f>B8</f>
        <v>119</v>
      </c>
      <c r="D17" s="8"/>
      <c r="E17" s="8"/>
      <c r="F17" s="23"/>
      <c r="G17" s="8" t="s">
        <v>26</v>
      </c>
      <c r="H17" s="8">
        <f>E8</f>
        <v>119</v>
      </c>
      <c r="I17" s="8"/>
      <c r="J17" s="8"/>
      <c r="K17" s="8"/>
      <c r="L17" s="8" t="s">
        <v>26</v>
      </c>
      <c r="M17" s="8">
        <f>H8</f>
        <v>119</v>
      </c>
      <c r="N17" s="8"/>
      <c r="O17" s="8"/>
      <c r="P17" s="8"/>
      <c r="Q17" s="8" t="s">
        <v>26</v>
      </c>
      <c r="R17" s="8">
        <f>K8</f>
        <v>119</v>
      </c>
      <c r="S17" s="8"/>
      <c r="T17" s="8"/>
      <c r="U17" s="8"/>
      <c r="V17" s="8" t="s">
        <v>26</v>
      </c>
      <c r="W17" s="8">
        <f>N8</f>
        <v>119</v>
      </c>
      <c r="X17" s="8"/>
      <c r="Y17" s="8"/>
      <c r="Z17" s="8"/>
    </row>
    <row r="18" spans="1:38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38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38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38" x14ac:dyDescent="0.3">
      <c r="A21" s="8"/>
      <c r="B21" s="20" t="s">
        <v>41</v>
      </c>
      <c r="C21" s="21"/>
      <c r="D21" s="21"/>
      <c r="E21" s="22"/>
      <c r="F21" s="8"/>
      <c r="G21" s="20" t="s">
        <v>42</v>
      </c>
      <c r="H21" s="21"/>
      <c r="I21" s="21"/>
      <c r="J21" s="22"/>
      <c r="K21" s="8"/>
      <c r="L21" s="20" t="s">
        <v>43</v>
      </c>
      <c r="M21" s="21"/>
      <c r="N21" s="21"/>
      <c r="O21" s="22"/>
      <c r="P21" s="8"/>
      <c r="Q21" s="20" t="s">
        <v>44</v>
      </c>
      <c r="R21" s="21"/>
      <c r="S21" s="21"/>
      <c r="T21" s="22"/>
      <c r="U21" s="8"/>
      <c r="V21" s="20" t="s">
        <v>45</v>
      </c>
      <c r="W21" s="21"/>
      <c r="X21" s="21"/>
      <c r="Y21" s="22"/>
      <c r="Z21" s="8"/>
    </row>
    <row r="22" spans="1:38" x14ac:dyDescent="0.3">
      <c r="A22" s="8"/>
      <c r="B22" s="8" t="s">
        <v>23</v>
      </c>
      <c r="C22" s="8">
        <f>S7</f>
        <v>39</v>
      </c>
      <c r="D22" s="8" t="s">
        <v>27</v>
      </c>
      <c r="E22" s="23">
        <f>C25+((C26-C25)*((50-C22)/(C23-C22)))</f>
        <v>117.95652173913044</v>
      </c>
      <c r="F22" s="8"/>
      <c r="G22" s="8" t="s">
        <v>23</v>
      </c>
      <c r="H22" s="8">
        <f>V7</f>
        <v>39</v>
      </c>
      <c r="I22" s="8" t="s">
        <v>27</v>
      </c>
      <c r="J22" s="23">
        <f>H25+((H26-H25)*((50-H22)/(H23-H22)))</f>
        <v>117.78571428571429</v>
      </c>
      <c r="K22" s="8"/>
      <c r="L22" s="8" t="s">
        <v>23</v>
      </c>
      <c r="M22" s="8">
        <f>Y7</f>
        <v>39</v>
      </c>
      <c r="N22" s="8" t="s">
        <v>27</v>
      </c>
      <c r="O22" s="23">
        <f>M25+((M26-M25)*((50-M22)/(M23-M22)))</f>
        <v>117.95652173913044</v>
      </c>
      <c r="P22" s="8"/>
      <c r="Q22" s="8" t="s">
        <v>23</v>
      </c>
      <c r="R22" s="8">
        <f>AB7</f>
        <v>46</v>
      </c>
      <c r="S22" s="8" t="s">
        <v>27</v>
      </c>
      <c r="T22" s="23">
        <f>R25+((R26-R25)*((50-R22)/(R23-R22)))</f>
        <v>117.33333333333333</v>
      </c>
      <c r="U22" s="8"/>
      <c r="V22" s="8" t="s">
        <v>23</v>
      </c>
      <c r="W22" s="8">
        <f>AE7</f>
        <v>39</v>
      </c>
      <c r="X22" s="8" t="s">
        <v>27</v>
      </c>
      <c r="Y22" s="23">
        <f>W25+((W26-W25)*((50-W22)/(W23-W22)))</f>
        <v>117.64705882352941</v>
      </c>
      <c r="Z22" s="8"/>
    </row>
    <row r="23" spans="1:38" x14ac:dyDescent="0.3">
      <c r="A23" s="8"/>
      <c r="B23" s="8" t="s">
        <v>24</v>
      </c>
      <c r="C23" s="8">
        <f>S8</f>
        <v>62</v>
      </c>
      <c r="D23" s="8"/>
      <c r="E23" s="8"/>
      <c r="F23" s="8"/>
      <c r="G23" s="8" t="s">
        <v>24</v>
      </c>
      <c r="H23" s="8">
        <f>V8</f>
        <v>67</v>
      </c>
      <c r="I23" s="8"/>
      <c r="J23" s="8"/>
      <c r="K23" s="8"/>
      <c r="L23" s="8" t="s">
        <v>24</v>
      </c>
      <c r="M23" s="8">
        <f>Y8</f>
        <v>62</v>
      </c>
      <c r="N23" s="8"/>
      <c r="O23" s="8"/>
      <c r="P23" s="8"/>
      <c r="Q23" s="8" t="s">
        <v>24</v>
      </c>
      <c r="R23" s="8">
        <f>AB8</f>
        <v>70</v>
      </c>
      <c r="S23" s="8"/>
      <c r="T23" s="8"/>
      <c r="U23" s="8"/>
      <c r="V23" s="8" t="s">
        <v>24</v>
      </c>
      <c r="W23" s="8">
        <f>AE8</f>
        <v>73</v>
      </c>
      <c r="X23" s="8"/>
      <c r="Y23" s="8"/>
      <c r="Z23" s="8"/>
    </row>
    <row r="24" spans="1:38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38" x14ac:dyDescent="0.3">
      <c r="A25" s="8"/>
      <c r="B25" s="8" t="s">
        <v>25</v>
      </c>
      <c r="C25" s="8">
        <f>Q7</f>
        <v>117</v>
      </c>
      <c r="D25" s="8"/>
      <c r="E25" s="8"/>
      <c r="F25" s="8"/>
      <c r="G25" s="8" t="s">
        <v>25</v>
      </c>
      <c r="H25" s="8">
        <f>T7</f>
        <v>117</v>
      </c>
      <c r="I25" s="8"/>
      <c r="J25" s="8"/>
      <c r="K25" s="8"/>
      <c r="L25" s="8" t="s">
        <v>25</v>
      </c>
      <c r="M25" s="8">
        <f>W7</f>
        <v>117</v>
      </c>
      <c r="N25" s="8"/>
      <c r="O25" s="8"/>
      <c r="P25" s="8"/>
      <c r="Q25" s="8" t="s">
        <v>25</v>
      </c>
      <c r="R25" s="8">
        <f>Z7</f>
        <v>117</v>
      </c>
      <c r="S25" s="8"/>
      <c r="T25" s="8"/>
      <c r="U25" s="8"/>
      <c r="V25" s="8" t="s">
        <v>25</v>
      </c>
      <c r="W25" s="8">
        <f>AC7</f>
        <v>117</v>
      </c>
      <c r="X25" s="8"/>
      <c r="Y25" s="8"/>
      <c r="Z25" s="8"/>
    </row>
    <row r="26" spans="1:38" x14ac:dyDescent="0.3">
      <c r="A26" s="8"/>
      <c r="B26" s="8" t="s">
        <v>26</v>
      </c>
      <c r="C26" s="8">
        <f>Q8</f>
        <v>119</v>
      </c>
      <c r="D26" s="8"/>
      <c r="E26" s="8"/>
      <c r="F26" s="8"/>
      <c r="G26" s="8" t="s">
        <v>26</v>
      </c>
      <c r="H26" s="8">
        <f>T8</f>
        <v>119</v>
      </c>
      <c r="I26" s="8"/>
      <c r="J26" s="8"/>
      <c r="K26" s="8"/>
      <c r="L26" s="8" t="s">
        <v>26</v>
      </c>
      <c r="M26" s="8">
        <f>W8</f>
        <v>119</v>
      </c>
      <c r="N26" s="8"/>
      <c r="O26" s="8"/>
      <c r="P26" s="8"/>
      <c r="Q26" s="8" t="s">
        <v>26</v>
      </c>
      <c r="R26" s="8">
        <f>Z8</f>
        <v>119</v>
      </c>
      <c r="S26" s="8"/>
      <c r="T26" s="8"/>
      <c r="U26" s="8"/>
      <c r="V26" s="8" t="s">
        <v>26</v>
      </c>
      <c r="W26" s="8">
        <f>AC8</f>
        <v>119</v>
      </c>
      <c r="X26" s="8"/>
      <c r="Y26" s="8"/>
      <c r="Z26" s="8"/>
    </row>
    <row r="27" spans="1:38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38" ht="14.4" customHeight="1" x14ac:dyDescent="0.3">
      <c r="AC28" s="14" t="s">
        <v>52</v>
      </c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x14ac:dyDescent="0.3"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 x14ac:dyDescent="0.3">
      <c r="B30" s="11" t="s">
        <v>1</v>
      </c>
      <c r="C30" s="11"/>
      <c r="D30" s="11"/>
      <c r="E30" s="11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1:38" x14ac:dyDescent="0.3">
      <c r="B31" s="7" t="s">
        <v>23</v>
      </c>
      <c r="C31" s="7">
        <f>(C13+H13+M13+R13+W13+C22+H22+M22+R22+W22)/10</f>
        <v>39.799999999999997</v>
      </c>
      <c r="D31" s="9" t="s">
        <v>51</v>
      </c>
      <c r="E31" s="10">
        <f>C34+((C35-C34)*((50-C31)/(C32-C31)))</f>
        <v>117.75836431226766</v>
      </c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 x14ac:dyDescent="0.3">
      <c r="B32" s="7" t="s">
        <v>24</v>
      </c>
      <c r="C32" s="7">
        <f>(C14+H14+M14+R14+W14+C23+H23+M23+R23+W23)/10</f>
        <v>66.7</v>
      </c>
      <c r="D32" s="7"/>
      <c r="E32" s="7"/>
      <c r="F32" s="3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2:38" x14ac:dyDescent="0.3">
      <c r="B33" s="7"/>
      <c r="C33" s="7"/>
      <c r="D33" s="7"/>
      <c r="E33" s="7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2:38" x14ac:dyDescent="0.3">
      <c r="B34" s="7" t="s">
        <v>25</v>
      </c>
      <c r="C34" s="7">
        <f>(C16+H16+M16+R16+W16+C25+H25+M25+R25+W25)/10</f>
        <v>117</v>
      </c>
      <c r="D34" s="7"/>
      <c r="E34" s="7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2:38" x14ac:dyDescent="0.3">
      <c r="B35" s="7" t="s">
        <v>26</v>
      </c>
      <c r="C35" s="7">
        <f>(C17+H17+M17+R17+W17+C26+H26+M26+R26+W26)/10</f>
        <v>119</v>
      </c>
      <c r="D35" s="7"/>
      <c r="E35" s="7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2:38" x14ac:dyDescent="0.3">
      <c r="B36" s="7"/>
      <c r="C36" s="7"/>
      <c r="D36" s="7"/>
      <c r="E36" s="7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2:38" x14ac:dyDescent="0.3">
      <c r="B37" s="9" t="s">
        <v>49</v>
      </c>
      <c r="C37" s="12">
        <f>E31+(_xlfn.STDEV.P(E13,O13,T13,Y13,E22,J22,O22,T22,Y22))</f>
        <v>117.95471305974402</v>
      </c>
      <c r="D37" s="12"/>
      <c r="E37" s="7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2:38" x14ac:dyDescent="0.3">
      <c r="B38" s="9" t="s">
        <v>50</v>
      </c>
      <c r="C38" s="12">
        <f>E31-(_xlfn.STDEV.P(E13,J13,O13,T13,Y13,E22,J22,O22,T22,Y22))</f>
        <v>117.5640263969743</v>
      </c>
      <c r="D38" s="12"/>
      <c r="E38" s="7"/>
    </row>
  </sheetData>
  <mergeCells count="25">
    <mergeCell ref="B30:E30"/>
    <mergeCell ref="AF3:AH3"/>
    <mergeCell ref="C37:D37"/>
    <mergeCell ref="C38:D38"/>
    <mergeCell ref="AC28:AL37"/>
    <mergeCell ref="T3:V3"/>
    <mergeCell ref="W3:Y3"/>
    <mergeCell ref="Z3:AB3"/>
    <mergeCell ref="AC3:AE3"/>
    <mergeCell ref="B12:E12"/>
    <mergeCell ref="G12:J12"/>
    <mergeCell ref="L12:O12"/>
    <mergeCell ref="Q12:T12"/>
    <mergeCell ref="V12:Y12"/>
    <mergeCell ref="B3:D3"/>
    <mergeCell ref="E3:G3"/>
    <mergeCell ref="H3:J3"/>
    <mergeCell ref="K3:M3"/>
    <mergeCell ref="N3:P3"/>
    <mergeCell ref="Q3:S3"/>
    <mergeCell ref="B21:E21"/>
    <mergeCell ref="G21:J21"/>
    <mergeCell ref="L21:O21"/>
    <mergeCell ref="Q21:T21"/>
    <mergeCell ref="V21:Y21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Método do Ajuste</vt:lpstr>
      <vt:lpstr>Método Limites</vt:lpstr>
      <vt:lpstr>Método Estimulos Constantes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Costa</dc:creator>
  <cp:lastModifiedBy>Marcelo Costa</cp:lastModifiedBy>
  <dcterms:created xsi:type="dcterms:W3CDTF">2022-03-21T20:51:57Z</dcterms:created>
  <dcterms:modified xsi:type="dcterms:W3CDTF">2022-03-30T17:01:40Z</dcterms:modified>
</cp:coreProperties>
</file>