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CRO\Adami\MEMORIAL\LES\2021\Economia_política_213\Aulas_Macro\"/>
    </mc:Choice>
  </mc:AlternateContent>
  <xr:revisionPtr revIDLastSave="0" documentId="13_ncr:1_{F7623BDD-6557-43F0-A908-6CF15D752148}" xr6:coauthVersionLast="47" xr6:coauthVersionMax="47" xr10:uidLastSave="{00000000-0000-0000-0000-000000000000}"/>
  <bookViews>
    <workbookView xWindow="-120" yWindow="-120" windowWidth="20730" windowHeight="11160" xr2:uid="{ED323366-FE3B-419B-AE72-F918B321A7E2}"/>
  </bookViews>
  <sheets>
    <sheet name="anual" sheetId="4" r:id="rId1"/>
    <sheet name="IPCA" sheetId="1" r:id="rId2"/>
    <sheet name="Selic" sheetId="3" r:id="rId3"/>
    <sheet name="IGP-DI" sheetId="2" r:id="rId4"/>
    <sheet name="Soja" sheetId="5" r:id="rId5"/>
    <sheet name="etanol" sheetId="6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6" i="1" l="1"/>
  <c r="D244" i="1"/>
  <c r="D232" i="1"/>
  <c r="D220" i="1"/>
  <c r="D208" i="1"/>
  <c r="D196" i="1"/>
  <c r="D184" i="1"/>
  <c r="D172" i="1"/>
  <c r="D160" i="1"/>
  <c r="D148" i="1"/>
  <c r="D136" i="1"/>
  <c r="D124" i="1"/>
  <c r="D112" i="1"/>
  <c r="K263" i="3"/>
  <c r="K255" i="3"/>
  <c r="K243" i="3"/>
  <c r="K231" i="3"/>
  <c r="K219" i="3"/>
  <c r="K207" i="3"/>
  <c r="K195" i="3"/>
  <c r="K183" i="3"/>
  <c r="K171" i="3"/>
  <c r="K159" i="3"/>
  <c r="K147" i="3"/>
  <c r="K135" i="3"/>
  <c r="K123" i="3"/>
  <c r="K111" i="3"/>
  <c r="K99" i="3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6" i="6"/>
  <c r="E265" i="1"/>
  <c r="C263" i="2"/>
  <c r="C27" i="2"/>
  <c r="C15" i="2"/>
  <c r="K87" i="3"/>
  <c r="K75" i="3"/>
  <c r="K63" i="3"/>
  <c r="K51" i="3"/>
  <c r="K39" i="3"/>
  <c r="K27" i="3"/>
  <c r="K15" i="3"/>
  <c r="D5" i="3"/>
  <c r="E5" i="3" s="1"/>
  <c r="G5" i="3" s="1"/>
  <c r="D6" i="3"/>
  <c r="D7" i="3"/>
  <c r="D8" i="3"/>
  <c r="D9" i="3"/>
  <c r="E9" i="3" s="1"/>
  <c r="G9" i="3" s="1"/>
  <c r="D10" i="3"/>
  <c r="D11" i="3"/>
  <c r="D12" i="3"/>
  <c r="D13" i="3"/>
  <c r="E13" i="3" s="1"/>
  <c r="G13" i="3" s="1"/>
  <c r="D14" i="3"/>
  <c r="D15" i="3"/>
  <c r="D16" i="3"/>
  <c r="D17" i="3"/>
  <c r="F17" i="3" s="1"/>
  <c r="D18" i="3"/>
  <c r="D19" i="3"/>
  <c r="D20" i="3"/>
  <c r="E20" i="3" s="1"/>
  <c r="G20" i="3" s="1"/>
  <c r="D21" i="3"/>
  <c r="F21" i="3" s="1"/>
  <c r="D22" i="3"/>
  <c r="D23" i="3"/>
  <c r="D24" i="3"/>
  <c r="D25" i="3"/>
  <c r="E25" i="3" s="1"/>
  <c r="G25" i="3" s="1"/>
  <c r="D26" i="3"/>
  <c r="D27" i="3"/>
  <c r="D28" i="3"/>
  <c r="D29" i="3"/>
  <c r="E29" i="3" s="1"/>
  <c r="G29" i="3" s="1"/>
  <c r="D30" i="3"/>
  <c r="D31" i="3"/>
  <c r="D32" i="3"/>
  <c r="D33" i="3"/>
  <c r="F33" i="3" s="1"/>
  <c r="D34" i="3"/>
  <c r="D35" i="3"/>
  <c r="D36" i="3"/>
  <c r="E36" i="3" s="1"/>
  <c r="G36" i="3" s="1"/>
  <c r="D37" i="3"/>
  <c r="F37" i="3" s="1"/>
  <c r="D38" i="3"/>
  <c r="D39" i="3"/>
  <c r="D40" i="3"/>
  <c r="D41" i="3"/>
  <c r="F41" i="3" s="1"/>
  <c r="D42" i="3"/>
  <c r="D43" i="3"/>
  <c r="D44" i="3"/>
  <c r="D45" i="3"/>
  <c r="F45" i="3" s="1"/>
  <c r="D46" i="3"/>
  <c r="D47" i="3"/>
  <c r="D48" i="3"/>
  <c r="D49" i="3"/>
  <c r="D50" i="3"/>
  <c r="D51" i="3"/>
  <c r="D52" i="3"/>
  <c r="E52" i="3" s="1"/>
  <c r="G52" i="3" s="1"/>
  <c r="D53" i="3"/>
  <c r="E53" i="3" s="1"/>
  <c r="G53" i="3" s="1"/>
  <c r="D54" i="3"/>
  <c r="D55" i="3"/>
  <c r="D56" i="3"/>
  <c r="D57" i="3"/>
  <c r="E57" i="3" s="1"/>
  <c r="G57" i="3" s="1"/>
  <c r="D58" i="3"/>
  <c r="D59" i="3"/>
  <c r="D60" i="3"/>
  <c r="D61" i="3"/>
  <c r="E61" i="3" s="1"/>
  <c r="G61" i="3" s="1"/>
  <c r="D62" i="3"/>
  <c r="D63" i="3"/>
  <c r="D64" i="3"/>
  <c r="D65" i="3"/>
  <c r="F65" i="3" s="1"/>
  <c r="D66" i="3"/>
  <c r="D67" i="3"/>
  <c r="D68" i="3"/>
  <c r="E68" i="3" s="1"/>
  <c r="G68" i="3" s="1"/>
  <c r="D69" i="3"/>
  <c r="F69" i="3" s="1"/>
  <c r="D70" i="3"/>
  <c r="D71" i="3"/>
  <c r="D72" i="3"/>
  <c r="D73" i="3"/>
  <c r="F73" i="3" s="1"/>
  <c r="D74" i="3"/>
  <c r="D75" i="3"/>
  <c r="D76" i="3"/>
  <c r="D77" i="3"/>
  <c r="E77" i="3" s="1"/>
  <c r="G77" i="3" s="1"/>
  <c r="D78" i="3"/>
  <c r="D79" i="3"/>
  <c r="D80" i="3"/>
  <c r="D81" i="3"/>
  <c r="F81" i="3" s="1"/>
  <c r="D82" i="3"/>
  <c r="D83" i="3"/>
  <c r="D84" i="3"/>
  <c r="E84" i="3" s="1"/>
  <c r="G84" i="3" s="1"/>
  <c r="D85" i="3"/>
  <c r="F85" i="3" s="1"/>
  <c r="D86" i="3"/>
  <c r="D87" i="3"/>
  <c r="D88" i="3"/>
  <c r="D89" i="3"/>
  <c r="F89" i="3" s="1"/>
  <c r="D90" i="3"/>
  <c r="D91" i="3"/>
  <c r="D92" i="3"/>
  <c r="D93" i="3"/>
  <c r="E93" i="3" s="1"/>
  <c r="G93" i="3" s="1"/>
  <c r="D94" i="3"/>
  <c r="D95" i="3"/>
  <c r="D96" i="3"/>
  <c r="D97" i="3"/>
  <c r="F97" i="3" s="1"/>
  <c r="D98" i="3"/>
  <c r="D99" i="3"/>
  <c r="D100" i="3"/>
  <c r="E100" i="3" s="1"/>
  <c r="G100" i="3" s="1"/>
  <c r="D101" i="3"/>
  <c r="E101" i="3" s="1"/>
  <c r="G101" i="3" s="1"/>
  <c r="D102" i="3"/>
  <c r="D103" i="3"/>
  <c r="D104" i="3"/>
  <c r="D105" i="3"/>
  <c r="E105" i="3" s="1"/>
  <c r="G105" i="3" s="1"/>
  <c r="D106" i="3"/>
  <c r="D107" i="3"/>
  <c r="D108" i="3"/>
  <c r="D109" i="3"/>
  <c r="E109" i="3" s="1"/>
  <c r="G109" i="3" s="1"/>
  <c r="D110" i="3"/>
  <c r="D111" i="3"/>
  <c r="D112" i="3"/>
  <c r="D113" i="3"/>
  <c r="F113" i="3" s="1"/>
  <c r="D114" i="3"/>
  <c r="D115" i="3"/>
  <c r="D116" i="3"/>
  <c r="E116" i="3" s="1"/>
  <c r="G116" i="3" s="1"/>
  <c r="D117" i="3"/>
  <c r="E117" i="3" s="1"/>
  <c r="G117" i="3" s="1"/>
  <c r="D118" i="3"/>
  <c r="D119" i="3"/>
  <c r="D120" i="3"/>
  <c r="D121" i="3"/>
  <c r="E121" i="3" s="1"/>
  <c r="G121" i="3" s="1"/>
  <c r="D122" i="3"/>
  <c r="D123" i="3"/>
  <c r="D124" i="3"/>
  <c r="D125" i="3"/>
  <c r="E125" i="3" s="1"/>
  <c r="G125" i="3" s="1"/>
  <c r="D126" i="3"/>
  <c r="D127" i="3"/>
  <c r="D128" i="3"/>
  <c r="D129" i="3"/>
  <c r="F129" i="3" s="1"/>
  <c r="D130" i="3"/>
  <c r="D131" i="3"/>
  <c r="D132" i="3"/>
  <c r="D133" i="3"/>
  <c r="E133" i="3" s="1"/>
  <c r="G133" i="3" s="1"/>
  <c r="D134" i="3"/>
  <c r="D135" i="3"/>
  <c r="D136" i="3"/>
  <c r="D137" i="3"/>
  <c r="E137" i="3" s="1"/>
  <c r="G137" i="3" s="1"/>
  <c r="D138" i="3"/>
  <c r="D139" i="3"/>
  <c r="D140" i="3"/>
  <c r="D141" i="3"/>
  <c r="E141" i="3" s="1"/>
  <c r="G141" i="3" s="1"/>
  <c r="D142" i="3"/>
  <c r="D143" i="3"/>
  <c r="D144" i="3"/>
  <c r="F144" i="3" s="1"/>
  <c r="D145" i="3"/>
  <c r="F145" i="3" s="1"/>
  <c r="D146" i="3"/>
  <c r="D147" i="3"/>
  <c r="D148" i="3"/>
  <c r="F148" i="3" s="1"/>
  <c r="D149" i="3"/>
  <c r="E149" i="3" s="1"/>
  <c r="G149" i="3" s="1"/>
  <c r="D150" i="3"/>
  <c r="D151" i="3"/>
  <c r="D152" i="3"/>
  <c r="F152" i="3" s="1"/>
  <c r="D153" i="3"/>
  <c r="E153" i="3" s="1"/>
  <c r="G153" i="3" s="1"/>
  <c r="D154" i="3"/>
  <c r="D155" i="3"/>
  <c r="D156" i="3"/>
  <c r="F156" i="3" s="1"/>
  <c r="D157" i="3"/>
  <c r="E157" i="3" s="1"/>
  <c r="G157" i="3" s="1"/>
  <c r="D158" i="3"/>
  <c r="D159" i="3"/>
  <c r="D160" i="3"/>
  <c r="F160" i="3" s="1"/>
  <c r="D161" i="3"/>
  <c r="F161" i="3" s="1"/>
  <c r="D162" i="3"/>
  <c r="D163" i="3"/>
  <c r="D164" i="3"/>
  <c r="F164" i="3" s="1"/>
  <c r="D165" i="3"/>
  <c r="E165" i="3" s="1"/>
  <c r="G165" i="3" s="1"/>
  <c r="D166" i="3"/>
  <c r="D167" i="3"/>
  <c r="D168" i="3"/>
  <c r="F168" i="3" s="1"/>
  <c r="D169" i="3"/>
  <c r="E169" i="3" s="1"/>
  <c r="G169" i="3" s="1"/>
  <c r="D170" i="3"/>
  <c r="D171" i="3"/>
  <c r="D172" i="3"/>
  <c r="F172" i="3" s="1"/>
  <c r="D173" i="3"/>
  <c r="E173" i="3" s="1"/>
  <c r="G173" i="3" s="1"/>
  <c r="D174" i="3"/>
  <c r="D175" i="3"/>
  <c r="D176" i="3"/>
  <c r="F176" i="3" s="1"/>
  <c r="D177" i="3"/>
  <c r="F177" i="3" s="1"/>
  <c r="D178" i="3"/>
  <c r="D179" i="3"/>
  <c r="D180" i="3"/>
  <c r="F180" i="3" s="1"/>
  <c r="D181" i="3"/>
  <c r="E181" i="3" s="1"/>
  <c r="G181" i="3" s="1"/>
  <c r="D182" i="3"/>
  <c r="D183" i="3"/>
  <c r="D184" i="3"/>
  <c r="F184" i="3" s="1"/>
  <c r="D185" i="3"/>
  <c r="E185" i="3" s="1"/>
  <c r="G185" i="3" s="1"/>
  <c r="D186" i="3"/>
  <c r="D187" i="3"/>
  <c r="D188" i="3"/>
  <c r="F188" i="3" s="1"/>
  <c r="D189" i="3"/>
  <c r="E189" i="3" s="1"/>
  <c r="G189" i="3" s="1"/>
  <c r="D190" i="3"/>
  <c r="D191" i="3"/>
  <c r="D192" i="3"/>
  <c r="F192" i="3" s="1"/>
  <c r="D193" i="3"/>
  <c r="F193" i="3" s="1"/>
  <c r="D194" i="3"/>
  <c r="D195" i="3"/>
  <c r="D196" i="3"/>
  <c r="F196" i="3" s="1"/>
  <c r="D197" i="3"/>
  <c r="E197" i="3" s="1"/>
  <c r="G197" i="3" s="1"/>
  <c r="D198" i="3"/>
  <c r="D199" i="3"/>
  <c r="D200" i="3"/>
  <c r="F200" i="3" s="1"/>
  <c r="D201" i="3"/>
  <c r="E201" i="3" s="1"/>
  <c r="G201" i="3" s="1"/>
  <c r="D202" i="3"/>
  <c r="D203" i="3"/>
  <c r="D204" i="3"/>
  <c r="F204" i="3" s="1"/>
  <c r="D205" i="3"/>
  <c r="E205" i="3" s="1"/>
  <c r="G205" i="3" s="1"/>
  <c r="D206" i="3"/>
  <c r="D207" i="3"/>
  <c r="D208" i="3"/>
  <c r="F208" i="3" s="1"/>
  <c r="D209" i="3"/>
  <c r="F209" i="3" s="1"/>
  <c r="D210" i="3"/>
  <c r="D211" i="3"/>
  <c r="D212" i="3"/>
  <c r="F212" i="3" s="1"/>
  <c r="D213" i="3"/>
  <c r="E213" i="3" s="1"/>
  <c r="G213" i="3" s="1"/>
  <c r="D214" i="3"/>
  <c r="D215" i="3"/>
  <c r="D216" i="3"/>
  <c r="F216" i="3" s="1"/>
  <c r="D217" i="3"/>
  <c r="E217" i="3" s="1"/>
  <c r="G217" i="3" s="1"/>
  <c r="D218" i="3"/>
  <c r="D219" i="3"/>
  <c r="D220" i="3"/>
  <c r="F220" i="3" s="1"/>
  <c r="D221" i="3"/>
  <c r="E221" i="3" s="1"/>
  <c r="G221" i="3" s="1"/>
  <c r="D222" i="3"/>
  <c r="D223" i="3"/>
  <c r="D224" i="3"/>
  <c r="F224" i="3" s="1"/>
  <c r="D225" i="3"/>
  <c r="F225" i="3" s="1"/>
  <c r="D226" i="3"/>
  <c r="D227" i="3"/>
  <c r="D228" i="3"/>
  <c r="F228" i="3" s="1"/>
  <c r="D229" i="3"/>
  <c r="E229" i="3" s="1"/>
  <c r="G229" i="3" s="1"/>
  <c r="D230" i="3"/>
  <c r="D231" i="3"/>
  <c r="D232" i="3"/>
  <c r="F232" i="3" s="1"/>
  <c r="D233" i="3"/>
  <c r="E233" i="3" s="1"/>
  <c r="G233" i="3" s="1"/>
  <c r="D234" i="3"/>
  <c r="D235" i="3"/>
  <c r="D236" i="3"/>
  <c r="F236" i="3" s="1"/>
  <c r="D237" i="3"/>
  <c r="E237" i="3" s="1"/>
  <c r="G237" i="3" s="1"/>
  <c r="D238" i="3"/>
  <c r="D239" i="3"/>
  <c r="D240" i="3"/>
  <c r="F240" i="3" s="1"/>
  <c r="D241" i="3"/>
  <c r="F241" i="3" s="1"/>
  <c r="D242" i="3"/>
  <c r="D243" i="3"/>
  <c r="D244" i="3"/>
  <c r="F244" i="3" s="1"/>
  <c r="D245" i="3"/>
  <c r="E245" i="3" s="1"/>
  <c r="G245" i="3" s="1"/>
  <c r="D246" i="3"/>
  <c r="D247" i="3"/>
  <c r="D248" i="3"/>
  <c r="F248" i="3" s="1"/>
  <c r="D249" i="3"/>
  <c r="E249" i="3" s="1"/>
  <c r="G249" i="3" s="1"/>
  <c r="D250" i="3"/>
  <c r="D251" i="3"/>
  <c r="D252" i="3"/>
  <c r="F252" i="3" s="1"/>
  <c r="D253" i="3"/>
  <c r="E253" i="3" s="1"/>
  <c r="G253" i="3" s="1"/>
  <c r="D254" i="3"/>
  <c r="D255" i="3"/>
  <c r="D256" i="3"/>
  <c r="F256" i="3" s="1"/>
  <c r="D257" i="3"/>
  <c r="F257" i="3" s="1"/>
  <c r="I263" i="3" s="1"/>
  <c r="D258" i="3"/>
  <c r="D259" i="3"/>
  <c r="D260" i="3"/>
  <c r="F260" i="3" s="1"/>
  <c r="D261" i="3"/>
  <c r="E261" i="3" s="1"/>
  <c r="G261" i="3" s="1"/>
  <c r="D262" i="3"/>
  <c r="D263" i="3"/>
  <c r="D4" i="3"/>
  <c r="F4" i="3" s="1"/>
  <c r="F5" i="3"/>
  <c r="H5" i="3"/>
  <c r="F6" i="3"/>
  <c r="H6" i="3"/>
  <c r="F7" i="3"/>
  <c r="H7" i="3"/>
  <c r="H8" i="3"/>
  <c r="H9" i="3"/>
  <c r="F10" i="3"/>
  <c r="H10" i="3"/>
  <c r="F11" i="3"/>
  <c r="H11" i="3"/>
  <c r="H12" i="3"/>
  <c r="H13" i="3"/>
  <c r="F14" i="3"/>
  <c r="H14" i="3"/>
  <c r="F15" i="3"/>
  <c r="H15" i="3"/>
  <c r="H16" i="3"/>
  <c r="H17" i="3"/>
  <c r="F18" i="3"/>
  <c r="G18" i="3"/>
  <c r="H18" i="3"/>
  <c r="F19" i="3"/>
  <c r="H19" i="3"/>
  <c r="H20" i="3"/>
  <c r="H21" i="3"/>
  <c r="F22" i="3"/>
  <c r="H22" i="3"/>
  <c r="F23" i="3"/>
  <c r="H23" i="3"/>
  <c r="H24" i="3"/>
  <c r="F25" i="3"/>
  <c r="H25" i="3"/>
  <c r="F26" i="3"/>
  <c r="H26" i="3"/>
  <c r="F27" i="3"/>
  <c r="H27" i="3"/>
  <c r="H28" i="3"/>
  <c r="H29" i="3"/>
  <c r="F30" i="3"/>
  <c r="H30" i="3"/>
  <c r="F31" i="3"/>
  <c r="H31" i="3"/>
  <c r="H32" i="3"/>
  <c r="H33" i="3"/>
  <c r="F34" i="3"/>
  <c r="H34" i="3"/>
  <c r="F35" i="3"/>
  <c r="H35" i="3"/>
  <c r="F36" i="3"/>
  <c r="H36" i="3"/>
  <c r="H37" i="3"/>
  <c r="F38" i="3"/>
  <c r="H38" i="3"/>
  <c r="F39" i="3"/>
  <c r="H39" i="3"/>
  <c r="H40" i="3"/>
  <c r="H41" i="3"/>
  <c r="F42" i="3"/>
  <c r="H42" i="3"/>
  <c r="F43" i="3"/>
  <c r="H43" i="3"/>
  <c r="H44" i="3"/>
  <c r="H45" i="3"/>
  <c r="F46" i="3"/>
  <c r="H46" i="3"/>
  <c r="F47" i="3"/>
  <c r="H47" i="3"/>
  <c r="H48" i="3"/>
  <c r="F49" i="3"/>
  <c r="H49" i="3"/>
  <c r="F50" i="3"/>
  <c r="H50" i="3"/>
  <c r="F51" i="3"/>
  <c r="H51" i="3"/>
  <c r="H52" i="3"/>
  <c r="F53" i="3"/>
  <c r="H53" i="3"/>
  <c r="F54" i="3"/>
  <c r="H54" i="3"/>
  <c r="F55" i="3"/>
  <c r="H55" i="3"/>
  <c r="H56" i="3"/>
  <c r="H57" i="3"/>
  <c r="F58" i="3"/>
  <c r="H58" i="3"/>
  <c r="F59" i="3"/>
  <c r="H59" i="3"/>
  <c r="H60" i="3"/>
  <c r="H61" i="3"/>
  <c r="F62" i="3"/>
  <c r="H62" i="3"/>
  <c r="F63" i="3"/>
  <c r="H63" i="3"/>
  <c r="H64" i="3"/>
  <c r="H65" i="3"/>
  <c r="F66" i="3"/>
  <c r="G66" i="3"/>
  <c r="H66" i="3"/>
  <c r="F67" i="3"/>
  <c r="H67" i="3"/>
  <c r="F68" i="3"/>
  <c r="H68" i="3"/>
  <c r="H69" i="3"/>
  <c r="F70" i="3"/>
  <c r="H70" i="3"/>
  <c r="F71" i="3"/>
  <c r="H71" i="3"/>
  <c r="H72" i="3"/>
  <c r="H73" i="3"/>
  <c r="F74" i="3"/>
  <c r="H74" i="3"/>
  <c r="F75" i="3"/>
  <c r="H75" i="3"/>
  <c r="H76" i="3"/>
  <c r="F77" i="3"/>
  <c r="H77" i="3"/>
  <c r="F78" i="3"/>
  <c r="H78" i="3"/>
  <c r="F79" i="3"/>
  <c r="H79" i="3"/>
  <c r="H80" i="3"/>
  <c r="H81" i="3"/>
  <c r="F82" i="3"/>
  <c r="H82" i="3"/>
  <c r="F83" i="3"/>
  <c r="H83" i="3"/>
  <c r="H84" i="3"/>
  <c r="H85" i="3"/>
  <c r="F86" i="3"/>
  <c r="H86" i="3"/>
  <c r="F87" i="3"/>
  <c r="H87" i="3"/>
  <c r="H88" i="3"/>
  <c r="H89" i="3"/>
  <c r="F90" i="3"/>
  <c r="H90" i="3"/>
  <c r="F91" i="3"/>
  <c r="H91" i="3"/>
  <c r="H92" i="3"/>
  <c r="F93" i="3"/>
  <c r="H93" i="3"/>
  <c r="F94" i="3"/>
  <c r="H94" i="3"/>
  <c r="F95" i="3"/>
  <c r="H95" i="3"/>
  <c r="H96" i="3"/>
  <c r="H97" i="3"/>
  <c r="F98" i="3"/>
  <c r="H98" i="3"/>
  <c r="F99" i="3"/>
  <c r="H99" i="3"/>
  <c r="F100" i="3"/>
  <c r="H100" i="3"/>
  <c r="F101" i="3"/>
  <c r="H101" i="3"/>
  <c r="F102" i="3"/>
  <c r="H102" i="3"/>
  <c r="F103" i="3"/>
  <c r="H103" i="3"/>
  <c r="H104" i="3"/>
  <c r="H105" i="3"/>
  <c r="F106" i="3"/>
  <c r="H106" i="3"/>
  <c r="F107" i="3"/>
  <c r="H107" i="3"/>
  <c r="H108" i="3"/>
  <c r="H109" i="3"/>
  <c r="F110" i="3"/>
  <c r="H110" i="3"/>
  <c r="F111" i="3"/>
  <c r="H111" i="3"/>
  <c r="H112" i="3"/>
  <c r="H113" i="3"/>
  <c r="F114" i="3"/>
  <c r="H114" i="3"/>
  <c r="F115" i="3"/>
  <c r="H115" i="3"/>
  <c r="H116" i="3"/>
  <c r="F117" i="3"/>
  <c r="H117" i="3"/>
  <c r="F118" i="3"/>
  <c r="H118" i="3"/>
  <c r="F119" i="3"/>
  <c r="H119" i="3"/>
  <c r="H120" i="3"/>
  <c r="H121" i="3"/>
  <c r="F122" i="3"/>
  <c r="H122" i="3"/>
  <c r="F123" i="3"/>
  <c r="H123" i="3"/>
  <c r="H124" i="3"/>
  <c r="H125" i="3"/>
  <c r="F126" i="3"/>
  <c r="H126" i="3"/>
  <c r="F127" i="3"/>
  <c r="H127" i="3"/>
  <c r="H128" i="3"/>
  <c r="H129" i="3"/>
  <c r="F130" i="3"/>
  <c r="H130" i="3"/>
  <c r="F131" i="3"/>
  <c r="H131" i="3"/>
  <c r="H132" i="3"/>
  <c r="F133" i="3"/>
  <c r="H133" i="3"/>
  <c r="F134" i="3"/>
  <c r="H134" i="3"/>
  <c r="F135" i="3"/>
  <c r="H135" i="3"/>
  <c r="H136" i="3"/>
  <c r="H137" i="3"/>
  <c r="F138" i="3"/>
  <c r="H138" i="3"/>
  <c r="F139" i="3"/>
  <c r="H139" i="3"/>
  <c r="H140" i="3"/>
  <c r="H141" i="3"/>
  <c r="F142" i="3"/>
  <c r="H142" i="3"/>
  <c r="F143" i="3"/>
  <c r="H143" i="3"/>
  <c r="H144" i="3"/>
  <c r="H145" i="3"/>
  <c r="F146" i="3"/>
  <c r="H146" i="3"/>
  <c r="F147" i="3"/>
  <c r="H147" i="3"/>
  <c r="H148" i="3"/>
  <c r="F149" i="3"/>
  <c r="H149" i="3"/>
  <c r="F150" i="3"/>
  <c r="H150" i="3"/>
  <c r="F151" i="3"/>
  <c r="H151" i="3"/>
  <c r="H152" i="3"/>
  <c r="H153" i="3"/>
  <c r="F154" i="3"/>
  <c r="H154" i="3"/>
  <c r="F155" i="3"/>
  <c r="H155" i="3"/>
  <c r="H156" i="3"/>
  <c r="H157" i="3"/>
  <c r="F158" i="3"/>
  <c r="H158" i="3"/>
  <c r="F159" i="3"/>
  <c r="H159" i="3"/>
  <c r="H160" i="3"/>
  <c r="H161" i="3"/>
  <c r="F162" i="3"/>
  <c r="H162" i="3"/>
  <c r="F163" i="3"/>
  <c r="H163" i="3"/>
  <c r="H164" i="3"/>
  <c r="F165" i="3"/>
  <c r="H165" i="3"/>
  <c r="F166" i="3"/>
  <c r="H166" i="3"/>
  <c r="F167" i="3"/>
  <c r="H167" i="3"/>
  <c r="H168" i="3"/>
  <c r="H169" i="3"/>
  <c r="F170" i="3"/>
  <c r="H170" i="3"/>
  <c r="F171" i="3"/>
  <c r="H171" i="3"/>
  <c r="H172" i="3"/>
  <c r="H173" i="3"/>
  <c r="F174" i="3"/>
  <c r="H174" i="3"/>
  <c r="F175" i="3"/>
  <c r="H175" i="3"/>
  <c r="H176" i="3"/>
  <c r="H177" i="3"/>
  <c r="F178" i="3"/>
  <c r="H178" i="3"/>
  <c r="F179" i="3"/>
  <c r="H179" i="3"/>
  <c r="H180" i="3"/>
  <c r="F181" i="3"/>
  <c r="H181" i="3"/>
  <c r="F182" i="3"/>
  <c r="H182" i="3"/>
  <c r="F183" i="3"/>
  <c r="H183" i="3"/>
  <c r="H184" i="3"/>
  <c r="H185" i="3"/>
  <c r="F186" i="3"/>
  <c r="H186" i="3"/>
  <c r="F187" i="3"/>
  <c r="H187" i="3"/>
  <c r="H188" i="3"/>
  <c r="H189" i="3"/>
  <c r="F190" i="3"/>
  <c r="H190" i="3"/>
  <c r="F191" i="3"/>
  <c r="H191" i="3"/>
  <c r="H192" i="3"/>
  <c r="H193" i="3"/>
  <c r="F194" i="3"/>
  <c r="H194" i="3"/>
  <c r="F195" i="3"/>
  <c r="H195" i="3"/>
  <c r="H196" i="3"/>
  <c r="F197" i="3"/>
  <c r="H197" i="3"/>
  <c r="F198" i="3"/>
  <c r="H198" i="3"/>
  <c r="F199" i="3"/>
  <c r="H199" i="3"/>
  <c r="H200" i="3"/>
  <c r="H201" i="3"/>
  <c r="F202" i="3"/>
  <c r="H202" i="3"/>
  <c r="F203" i="3"/>
  <c r="H203" i="3"/>
  <c r="H204" i="3"/>
  <c r="H205" i="3"/>
  <c r="F206" i="3"/>
  <c r="H206" i="3"/>
  <c r="F207" i="3"/>
  <c r="H207" i="3"/>
  <c r="H208" i="3"/>
  <c r="H209" i="3"/>
  <c r="F210" i="3"/>
  <c r="H210" i="3"/>
  <c r="F211" i="3"/>
  <c r="H211" i="3"/>
  <c r="H212" i="3"/>
  <c r="F213" i="3"/>
  <c r="H213" i="3"/>
  <c r="F214" i="3"/>
  <c r="H214" i="3"/>
  <c r="F215" i="3"/>
  <c r="H215" i="3"/>
  <c r="H216" i="3"/>
  <c r="H217" i="3"/>
  <c r="F218" i="3"/>
  <c r="H218" i="3"/>
  <c r="F219" i="3"/>
  <c r="H219" i="3"/>
  <c r="H220" i="3"/>
  <c r="H221" i="3"/>
  <c r="F222" i="3"/>
  <c r="H222" i="3"/>
  <c r="F223" i="3"/>
  <c r="H223" i="3"/>
  <c r="H224" i="3"/>
  <c r="H225" i="3"/>
  <c r="F226" i="3"/>
  <c r="H226" i="3"/>
  <c r="F227" i="3"/>
  <c r="H227" i="3"/>
  <c r="H228" i="3"/>
  <c r="F229" i="3"/>
  <c r="H229" i="3"/>
  <c r="F230" i="3"/>
  <c r="H230" i="3"/>
  <c r="F231" i="3"/>
  <c r="H231" i="3"/>
  <c r="H232" i="3"/>
  <c r="H233" i="3"/>
  <c r="F234" i="3"/>
  <c r="H234" i="3"/>
  <c r="F235" i="3"/>
  <c r="H235" i="3"/>
  <c r="H236" i="3"/>
  <c r="H237" i="3"/>
  <c r="F238" i="3"/>
  <c r="H238" i="3"/>
  <c r="F239" i="3"/>
  <c r="H239" i="3"/>
  <c r="H240" i="3"/>
  <c r="H241" i="3"/>
  <c r="F242" i="3"/>
  <c r="H242" i="3"/>
  <c r="F243" i="3"/>
  <c r="H243" i="3"/>
  <c r="H244" i="3"/>
  <c r="F245" i="3"/>
  <c r="H245" i="3"/>
  <c r="F246" i="3"/>
  <c r="H246" i="3"/>
  <c r="F247" i="3"/>
  <c r="H247" i="3"/>
  <c r="H248" i="3"/>
  <c r="H249" i="3"/>
  <c r="F250" i="3"/>
  <c r="H250" i="3"/>
  <c r="F251" i="3"/>
  <c r="H251" i="3"/>
  <c r="H252" i="3"/>
  <c r="H253" i="3"/>
  <c r="F254" i="3"/>
  <c r="H254" i="3"/>
  <c r="F255" i="3"/>
  <c r="H255" i="3"/>
  <c r="H256" i="3"/>
  <c r="H257" i="3"/>
  <c r="F258" i="3"/>
  <c r="H258" i="3"/>
  <c r="F259" i="3"/>
  <c r="H259" i="3"/>
  <c r="H260" i="3"/>
  <c r="F261" i="3"/>
  <c r="H261" i="3"/>
  <c r="F262" i="3"/>
  <c r="H262" i="3"/>
  <c r="F263" i="3"/>
  <c r="H263" i="3"/>
  <c r="H4" i="3"/>
  <c r="E6" i="3"/>
  <c r="G6" i="3" s="1"/>
  <c r="E7" i="3"/>
  <c r="G7" i="3" s="1"/>
  <c r="E10" i="3"/>
  <c r="G10" i="3" s="1"/>
  <c r="E11" i="3"/>
  <c r="G11" i="3" s="1"/>
  <c r="E14" i="3"/>
  <c r="G14" i="3" s="1"/>
  <c r="E15" i="3"/>
  <c r="G15" i="3" s="1"/>
  <c r="E17" i="3"/>
  <c r="G17" i="3" s="1"/>
  <c r="E18" i="3"/>
  <c r="E19" i="3"/>
  <c r="G19" i="3" s="1"/>
  <c r="E22" i="3"/>
  <c r="G22" i="3" s="1"/>
  <c r="E23" i="3"/>
  <c r="G23" i="3" s="1"/>
  <c r="E26" i="3"/>
  <c r="G26" i="3" s="1"/>
  <c r="E27" i="3"/>
  <c r="G27" i="3" s="1"/>
  <c r="E30" i="3"/>
  <c r="G30" i="3" s="1"/>
  <c r="E31" i="3"/>
  <c r="G31" i="3" s="1"/>
  <c r="E33" i="3"/>
  <c r="G33" i="3" s="1"/>
  <c r="E34" i="3"/>
  <c r="G34" i="3" s="1"/>
  <c r="E35" i="3"/>
  <c r="G35" i="3" s="1"/>
  <c r="E38" i="3"/>
  <c r="G38" i="3" s="1"/>
  <c r="E39" i="3"/>
  <c r="G39" i="3" s="1"/>
  <c r="E42" i="3"/>
  <c r="G42" i="3" s="1"/>
  <c r="E43" i="3"/>
  <c r="G43" i="3" s="1"/>
  <c r="E46" i="3"/>
  <c r="G46" i="3" s="1"/>
  <c r="E47" i="3"/>
  <c r="G47" i="3" s="1"/>
  <c r="E49" i="3"/>
  <c r="G49" i="3" s="1"/>
  <c r="E50" i="3"/>
  <c r="G50" i="3" s="1"/>
  <c r="E51" i="3"/>
  <c r="G51" i="3" s="1"/>
  <c r="E54" i="3"/>
  <c r="G54" i="3" s="1"/>
  <c r="E55" i="3"/>
  <c r="G55" i="3" s="1"/>
  <c r="E58" i="3"/>
  <c r="G58" i="3" s="1"/>
  <c r="E59" i="3"/>
  <c r="G59" i="3" s="1"/>
  <c r="E62" i="3"/>
  <c r="G62" i="3" s="1"/>
  <c r="E63" i="3"/>
  <c r="G63" i="3" s="1"/>
  <c r="E65" i="3"/>
  <c r="G65" i="3" s="1"/>
  <c r="E66" i="3"/>
  <c r="E67" i="3"/>
  <c r="G67" i="3" s="1"/>
  <c r="E70" i="3"/>
  <c r="G70" i="3" s="1"/>
  <c r="E71" i="3"/>
  <c r="G71" i="3" s="1"/>
  <c r="E74" i="3"/>
  <c r="G74" i="3" s="1"/>
  <c r="E75" i="3"/>
  <c r="G75" i="3" s="1"/>
  <c r="E78" i="3"/>
  <c r="G78" i="3" s="1"/>
  <c r="E79" i="3"/>
  <c r="G79" i="3" s="1"/>
  <c r="E81" i="3"/>
  <c r="G81" i="3" s="1"/>
  <c r="E82" i="3"/>
  <c r="G82" i="3" s="1"/>
  <c r="E83" i="3"/>
  <c r="G83" i="3" s="1"/>
  <c r="E86" i="3"/>
  <c r="G86" i="3" s="1"/>
  <c r="E87" i="3"/>
  <c r="G87" i="3" s="1"/>
  <c r="E90" i="3"/>
  <c r="G90" i="3" s="1"/>
  <c r="E91" i="3"/>
  <c r="G91" i="3" s="1"/>
  <c r="E94" i="3"/>
  <c r="G94" i="3" s="1"/>
  <c r="E95" i="3"/>
  <c r="G95" i="3" s="1"/>
  <c r="E97" i="3"/>
  <c r="G97" i="3" s="1"/>
  <c r="E98" i="3"/>
  <c r="G98" i="3" s="1"/>
  <c r="E99" i="3"/>
  <c r="G99" i="3" s="1"/>
  <c r="E102" i="3"/>
  <c r="G102" i="3" s="1"/>
  <c r="E103" i="3"/>
  <c r="G103" i="3" s="1"/>
  <c r="E106" i="3"/>
  <c r="G106" i="3" s="1"/>
  <c r="E107" i="3"/>
  <c r="G107" i="3" s="1"/>
  <c r="E110" i="3"/>
  <c r="G110" i="3" s="1"/>
  <c r="E111" i="3"/>
  <c r="G111" i="3" s="1"/>
  <c r="E113" i="3"/>
  <c r="G113" i="3" s="1"/>
  <c r="E114" i="3"/>
  <c r="G114" i="3" s="1"/>
  <c r="E115" i="3"/>
  <c r="G115" i="3" s="1"/>
  <c r="E118" i="3"/>
  <c r="G118" i="3" s="1"/>
  <c r="E119" i="3"/>
  <c r="G119" i="3" s="1"/>
  <c r="E122" i="3"/>
  <c r="G122" i="3" s="1"/>
  <c r="E123" i="3"/>
  <c r="G123" i="3" s="1"/>
  <c r="E126" i="3"/>
  <c r="G126" i="3" s="1"/>
  <c r="E127" i="3"/>
  <c r="G127" i="3" s="1"/>
  <c r="E129" i="3"/>
  <c r="G129" i="3" s="1"/>
  <c r="E130" i="3"/>
  <c r="G130" i="3" s="1"/>
  <c r="E131" i="3"/>
  <c r="G131" i="3" s="1"/>
  <c r="E134" i="3"/>
  <c r="G134" i="3" s="1"/>
  <c r="E135" i="3"/>
  <c r="G135" i="3" s="1"/>
  <c r="E138" i="3"/>
  <c r="G138" i="3" s="1"/>
  <c r="E139" i="3"/>
  <c r="G139" i="3" s="1"/>
  <c r="E142" i="3"/>
  <c r="G142" i="3" s="1"/>
  <c r="E143" i="3"/>
  <c r="G143" i="3" s="1"/>
  <c r="E145" i="3"/>
  <c r="G145" i="3" s="1"/>
  <c r="E146" i="3"/>
  <c r="G146" i="3" s="1"/>
  <c r="E147" i="3"/>
  <c r="G147" i="3" s="1"/>
  <c r="E150" i="3"/>
  <c r="G150" i="3" s="1"/>
  <c r="E151" i="3"/>
  <c r="G151" i="3" s="1"/>
  <c r="E154" i="3"/>
  <c r="G154" i="3" s="1"/>
  <c r="E155" i="3"/>
  <c r="G155" i="3" s="1"/>
  <c r="E158" i="3"/>
  <c r="G158" i="3" s="1"/>
  <c r="E159" i="3"/>
  <c r="G159" i="3" s="1"/>
  <c r="E161" i="3"/>
  <c r="G161" i="3" s="1"/>
  <c r="E162" i="3"/>
  <c r="G162" i="3" s="1"/>
  <c r="E163" i="3"/>
  <c r="G163" i="3" s="1"/>
  <c r="E166" i="3"/>
  <c r="G166" i="3" s="1"/>
  <c r="E167" i="3"/>
  <c r="G167" i="3" s="1"/>
  <c r="E170" i="3"/>
  <c r="G170" i="3" s="1"/>
  <c r="E171" i="3"/>
  <c r="G171" i="3" s="1"/>
  <c r="E174" i="3"/>
  <c r="G174" i="3" s="1"/>
  <c r="E175" i="3"/>
  <c r="G175" i="3" s="1"/>
  <c r="E177" i="3"/>
  <c r="G177" i="3" s="1"/>
  <c r="E178" i="3"/>
  <c r="G178" i="3" s="1"/>
  <c r="E179" i="3"/>
  <c r="G179" i="3" s="1"/>
  <c r="E182" i="3"/>
  <c r="G182" i="3" s="1"/>
  <c r="E183" i="3"/>
  <c r="G183" i="3" s="1"/>
  <c r="E186" i="3"/>
  <c r="G186" i="3" s="1"/>
  <c r="E187" i="3"/>
  <c r="G187" i="3" s="1"/>
  <c r="E190" i="3"/>
  <c r="G190" i="3" s="1"/>
  <c r="E191" i="3"/>
  <c r="G191" i="3" s="1"/>
  <c r="E193" i="3"/>
  <c r="G193" i="3" s="1"/>
  <c r="E194" i="3"/>
  <c r="G194" i="3" s="1"/>
  <c r="E195" i="3"/>
  <c r="G195" i="3" s="1"/>
  <c r="E198" i="3"/>
  <c r="G198" i="3" s="1"/>
  <c r="E199" i="3"/>
  <c r="G199" i="3" s="1"/>
  <c r="E202" i="3"/>
  <c r="G202" i="3" s="1"/>
  <c r="E203" i="3"/>
  <c r="G203" i="3" s="1"/>
  <c r="E206" i="3"/>
  <c r="G206" i="3" s="1"/>
  <c r="E207" i="3"/>
  <c r="G207" i="3" s="1"/>
  <c r="E209" i="3"/>
  <c r="G209" i="3" s="1"/>
  <c r="E210" i="3"/>
  <c r="G210" i="3" s="1"/>
  <c r="E211" i="3"/>
  <c r="G211" i="3" s="1"/>
  <c r="E214" i="3"/>
  <c r="G214" i="3" s="1"/>
  <c r="E215" i="3"/>
  <c r="G215" i="3" s="1"/>
  <c r="E218" i="3"/>
  <c r="G218" i="3" s="1"/>
  <c r="E219" i="3"/>
  <c r="G219" i="3" s="1"/>
  <c r="E222" i="3"/>
  <c r="G222" i="3" s="1"/>
  <c r="E223" i="3"/>
  <c r="G223" i="3" s="1"/>
  <c r="E225" i="3"/>
  <c r="G225" i="3" s="1"/>
  <c r="E226" i="3"/>
  <c r="G226" i="3" s="1"/>
  <c r="E227" i="3"/>
  <c r="G227" i="3" s="1"/>
  <c r="E230" i="3"/>
  <c r="G230" i="3" s="1"/>
  <c r="E231" i="3"/>
  <c r="G231" i="3" s="1"/>
  <c r="E234" i="3"/>
  <c r="G234" i="3" s="1"/>
  <c r="E235" i="3"/>
  <c r="G235" i="3" s="1"/>
  <c r="E238" i="3"/>
  <c r="G238" i="3" s="1"/>
  <c r="E239" i="3"/>
  <c r="G239" i="3" s="1"/>
  <c r="E241" i="3"/>
  <c r="G241" i="3" s="1"/>
  <c r="E242" i="3"/>
  <c r="G242" i="3" s="1"/>
  <c r="E243" i="3"/>
  <c r="G243" i="3" s="1"/>
  <c r="E246" i="3"/>
  <c r="G246" i="3" s="1"/>
  <c r="E247" i="3"/>
  <c r="G247" i="3" s="1"/>
  <c r="E250" i="3"/>
  <c r="G250" i="3" s="1"/>
  <c r="E251" i="3"/>
  <c r="G251" i="3" s="1"/>
  <c r="E254" i="3"/>
  <c r="G254" i="3" s="1"/>
  <c r="E255" i="3"/>
  <c r="G255" i="3" s="1"/>
  <c r="E257" i="3"/>
  <c r="G257" i="3" s="1"/>
  <c r="E258" i="3"/>
  <c r="G258" i="3" s="1"/>
  <c r="E259" i="3"/>
  <c r="G259" i="3" s="1"/>
  <c r="E262" i="3"/>
  <c r="G262" i="3" s="1"/>
  <c r="E263" i="3"/>
  <c r="G263" i="3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5" i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4" i="3"/>
  <c r="D100" i="1"/>
  <c r="D88" i="1"/>
  <c r="D76" i="1"/>
  <c r="D64" i="1"/>
  <c r="D52" i="1"/>
  <c r="D40" i="1"/>
  <c r="D28" i="1"/>
  <c r="D16" i="1"/>
  <c r="N1" i="4"/>
  <c r="M1" i="4"/>
  <c r="L1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3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J13" i="4" s="1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E3" i="4"/>
  <c r="D3" i="4"/>
  <c r="E85" i="3" l="1"/>
  <c r="G85" i="3" s="1"/>
  <c r="E69" i="3"/>
  <c r="G69" i="3" s="1"/>
  <c r="E37" i="3"/>
  <c r="G37" i="3" s="1"/>
  <c r="E21" i="3"/>
  <c r="G21" i="3" s="1"/>
  <c r="F249" i="3"/>
  <c r="I255" i="3" s="1"/>
  <c r="F233" i="3"/>
  <c r="I243" i="3" s="1"/>
  <c r="F217" i="3"/>
  <c r="I219" i="3" s="1"/>
  <c r="F201" i="3"/>
  <c r="I207" i="3" s="1"/>
  <c r="F185" i="3"/>
  <c r="I195" i="3" s="1"/>
  <c r="F169" i="3"/>
  <c r="I171" i="3" s="1"/>
  <c r="F153" i="3"/>
  <c r="I159" i="3" s="1"/>
  <c r="F137" i="3"/>
  <c r="F121" i="3"/>
  <c r="F105" i="3"/>
  <c r="F57" i="3"/>
  <c r="F29" i="3"/>
  <c r="F9" i="3"/>
  <c r="E89" i="3"/>
  <c r="G89" i="3" s="1"/>
  <c r="E73" i="3"/>
  <c r="G73" i="3" s="1"/>
  <c r="E41" i="3"/>
  <c r="G41" i="3" s="1"/>
  <c r="F253" i="3"/>
  <c r="F237" i="3"/>
  <c r="F221" i="3"/>
  <c r="I231" i="3" s="1"/>
  <c r="F205" i="3"/>
  <c r="F189" i="3"/>
  <c r="F173" i="3"/>
  <c r="I183" i="3" s="1"/>
  <c r="F157" i="3"/>
  <c r="F141" i="3"/>
  <c r="F125" i="3"/>
  <c r="F109" i="3"/>
  <c r="F61" i="3"/>
  <c r="F13" i="3"/>
  <c r="E45" i="3"/>
  <c r="G45" i="3" s="1"/>
  <c r="E140" i="3"/>
  <c r="G140" i="3" s="1"/>
  <c r="F140" i="3"/>
  <c r="F128" i="3"/>
  <c r="E128" i="3"/>
  <c r="G128" i="3" s="1"/>
  <c r="F120" i="3"/>
  <c r="E120" i="3"/>
  <c r="G120" i="3" s="1"/>
  <c r="E108" i="3"/>
  <c r="G108" i="3" s="1"/>
  <c r="F108" i="3"/>
  <c r="E76" i="3"/>
  <c r="G76" i="3" s="1"/>
  <c r="J87" i="3" s="1"/>
  <c r="F76" i="3"/>
  <c r="I87" i="3" s="1"/>
  <c r="E64" i="3"/>
  <c r="G64" i="3" s="1"/>
  <c r="F64" i="3"/>
  <c r="F56" i="3"/>
  <c r="E56" i="3"/>
  <c r="G56" i="3" s="1"/>
  <c r="J63" i="3" s="1"/>
  <c r="F40" i="3"/>
  <c r="E40" i="3"/>
  <c r="G40" i="3" s="1"/>
  <c r="E16" i="3"/>
  <c r="G16" i="3" s="1"/>
  <c r="F16" i="3"/>
  <c r="E132" i="3"/>
  <c r="G132" i="3" s="1"/>
  <c r="F132" i="3"/>
  <c r="E124" i="3"/>
  <c r="G124" i="3" s="1"/>
  <c r="J135" i="3" s="1"/>
  <c r="F124" i="3"/>
  <c r="I135" i="3" s="1"/>
  <c r="E112" i="3"/>
  <c r="G112" i="3" s="1"/>
  <c r="F112" i="3"/>
  <c r="F104" i="3"/>
  <c r="I111" i="3" s="1"/>
  <c r="E104" i="3"/>
  <c r="G104" i="3" s="1"/>
  <c r="J111" i="3" s="1"/>
  <c r="E96" i="3"/>
  <c r="G96" i="3" s="1"/>
  <c r="F96" i="3"/>
  <c r="F88" i="3"/>
  <c r="E88" i="3"/>
  <c r="G88" i="3" s="1"/>
  <c r="J99" i="3" s="1"/>
  <c r="E44" i="3"/>
  <c r="G44" i="3" s="1"/>
  <c r="F44" i="3"/>
  <c r="E32" i="3"/>
  <c r="G32" i="3" s="1"/>
  <c r="F32" i="3"/>
  <c r="E12" i="3"/>
  <c r="G12" i="3" s="1"/>
  <c r="F12" i="3"/>
  <c r="E260" i="3"/>
  <c r="G260" i="3" s="1"/>
  <c r="E256" i="3"/>
  <c r="G256" i="3" s="1"/>
  <c r="J263" i="3" s="1"/>
  <c r="E252" i="3"/>
  <c r="G252" i="3" s="1"/>
  <c r="E248" i="3"/>
  <c r="G248" i="3" s="1"/>
  <c r="E244" i="3"/>
  <c r="G244" i="3" s="1"/>
  <c r="J255" i="3" s="1"/>
  <c r="E240" i="3"/>
  <c r="G240" i="3" s="1"/>
  <c r="E236" i="3"/>
  <c r="G236" i="3" s="1"/>
  <c r="E232" i="3"/>
  <c r="G232" i="3" s="1"/>
  <c r="E228" i="3"/>
  <c r="G228" i="3" s="1"/>
  <c r="E224" i="3"/>
  <c r="G224" i="3" s="1"/>
  <c r="E220" i="3"/>
  <c r="G220" i="3" s="1"/>
  <c r="E216" i="3"/>
  <c r="G216" i="3" s="1"/>
  <c r="E212" i="3"/>
  <c r="G212" i="3" s="1"/>
  <c r="E208" i="3"/>
  <c r="G208" i="3" s="1"/>
  <c r="J219" i="3" s="1"/>
  <c r="E204" i="3"/>
  <c r="G204" i="3" s="1"/>
  <c r="E200" i="3"/>
  <c r="G200" i="3" s="1"/>
  <c r="E196" i="3"/>
  <c r="G196" i="3" s="1"/>
  <c r="J207" i="3" s="1"/>
  <c r="E192" i="3"/>
  <c r="G192" i="3" s="1"/>
  <c r="E188" i="3"/>
  <c r="G188" i="3" s="1"/>
  <c r="E184" i="3"/>
  <c r="G184" i="3" s="1"/>
  <c r="E180" i="3"/>
  <c r="G180" i="3" s="1"/>
  <c r="E176" i="3"/>
  <c r="G176" i="3" s="1"/>
  <c r="E172" i="3"/>
  <c r="G172" i="3" s="1"/>
  <c r="E168" i="3"/>
  <c r="G168" i="3" s="1"/>
  <c r="E164" i="3"/>
  <c r="G164" i="3" s="1"/>
  <c r="E160" i="3"/>
  <c r="G160" i="3" s="1"/>
  <c r="J171" i="3" s="1"/>
  <c r="E156" i="3"/>
  <c r="G156" i="3" s="1"/>
  <c r="E152" i="3"/>
  <c r="G152" i="3" s="1"/>
  <c r="E148" i="3"/>
  <c r="G148" i="3" s="1"/>
  <c r="E144" i="3"/>
  <c r="G144" i="3" s="1"/>
  <c r="F116" i="3"/>
  <c r="F84" i="3"/>
  <c r="F52" i="3"/>
  <c r="F20" i="3"/>
  <c r="F136" i="3"/>
  <c r="E136" i="3"/>
  <c r="G136" i="3" s="1"/>
  <c r="E92" i="3"/>
  <c r="G92" i="3" s="1"/>
  <c r="F92" i="3"/>
  <c r="E80" i="3"/>
  <c r="G80" i="3" s="1"/>
  <c r="F80" i="3"/>
  <c r="F72" i="3"/>
  <c r="E72" i="3"/>
  <c r="G72" i="3" s="1"/>
  <c r="E60" i="3"/>
  <c r="G60" i="3" s="1"/>
  <c r="F60" i="3"/>
  <c r="E48" i="3"/>
  <c r="G48" i="3" s="1"/>
  <c r="F48" i="3"/>
  <c r="E28" i="3"/>
  <c r="G28" i="3" s="1"/>
  <c r="F28" i="3"/>
  <c r="F24" i="3"/>
  <c r="E24" i="3"/>
  <c r="G24" i="3" s="1"/>
  <c r="F8" i="3"/>
  <c r="I15" i="3" s="1"/>
  <c r="E8" i="3"/>
  <c r="G8" i="3" s="1"/>
  <c r="E4" i="3"/>
  <c r="G4" i="3" s="1"/>
  <c r="J15" i="3" s="1"/>
  <c r="J4" i="4"/>
  <c r="J6" i="4"/>
  <c r="K6" i="4"/>
  <c r="J8" i="4"/>
  <c r="J10" i="4"/>
  <c r="J12" i="4"/>
  <c r="J14" i="4"/>
  <c r="K14" i="4"/>
  <c r="J16" i="4"/>
  <c r="K16" i="4"/>
  <c r="J18" i="4"/>
  <c r="K18" i="4"/>
  <c r="J20" i="4"/>
  <c r="J22" i="4"/>
  <c r="K22" i="4"/>
  <c r="J3" i="4"/>
  <c r="J5" i="4"/>
  <c r="K5" i="4"/>
  <c r="J7" i="4"/>
  <c r="J9" i="4"/>
  <c r="K9" i="4"/>
  <c r="J11" i="4"/>
  <c r="J15" i="4"/>
  <c r="J17" i="4"/>
  <c r="J19" i="4"/>
  <c r="J21" i="4"/>
  <c r="K21" i="4"/>
  <c r="J23" i="4"/>
  <c r="K3" i="4"/>
  <c r="K7" i="4"/>
  <c r="K4" i="4"/>
  <c r="K8" i="4"/>
  <c r="K12" i="4"/>
  <c r="K20" i="4"/>
  <c r="K10" i="4"/>
  <c r="K11" i="4"/>
  <c r="K13" i="4"/>
  <c r="K15" i="4"/>
  <c r="K17" i="4"/>
  <c r="K19" i="4"/>
  <c r="K23" i="4"/>
  <c r="J159" i="3" l="1"/>
  <c r="I99" i="3"/>
  <c r="J27" i="3"/>
  <c r="J195" i="3"/>
  <c r="J243" i="3"/>
  <c r="I123" i="3"/>
  <c r="J51" i="3"/>
  <c r="I75" i="3"/>
  <c r="I27" i="3"/>
  <c r="I63" i="3"/>
  <c r="I39" i="3"/>
  <c r="J147" i="3"/>
  <c r="J39" i="3"/>
  <c r="I147" i="3"/>
  <c r="J183" i="3"/>
  <c r="J231" i="3"/>
  <c r="J123" i="3"/>
  <c r="I51" i="3"/>
  <c r="J75" i="3"/>
</calcChain>
</file>

<file path=xl/sharedStrings.xml><?xml version="1.0" encoding="utf-8"?>
<sst xmlns="http://schemas.openxmlformats.org/spreadsheetml/2006/main" count="63" uniqueCount="36">
  <si>
    <t>Mês/ano</t>
  </si>
  <si>
    <t>IPCA</t>
  </si>
  <si>
    <t xml:space="preserve">Fonte: </t>
  </si>
  <si>
    <t>Fonte</t>
  </si>
  <si>
    <t>Selic nominal</t>
  </si>
  <si>
    <t>Ano</t>
  </si>
  <si>
    <t>SELIC</t>
  </si>
  <si>
    <t>Selic Real</t>
  </si>
  <si>
    <t>https://www.ibge.gov.br/estatisticas/economicas/precos-e-custos/9256-indice-nacional-de-precos-ao-consumidor-amplo.html?=&amp;t=downloads</t>
  </si>
  <si>
    <t>http://www14.fgv.br/fgvdados20/visualizaconsulta.aspx</t>
  </si>
  <si>
    <t>IGP-DI</t>
  </si>
  <si>
    <t>Paranaguá/PR</t>
  </si>
  <si>
    <t>https://www.cepea.org.br/br/indicador/soja.aspx</t>
  </si>
  <si>
    <t>mês/ano</t>
  </si>
  <si>
    <t>fonte</t>
  </si>
  <si>
    <t>https://www.cepea.org.br/br/indicador/etanol-mensal-sp.aspx</t>
  </si>
  <si>
    <t>Indicador Mensal do Etanol Hidratado Combustível CEPEA/ESALQ - São Paulo</t>
  </si>
  <si>
    <t xml:space="preserve">Preço Nominal </t>
  </si>
  <si>
    <t>Preço Real</t>
  </si>
  <si>
    <t>base nov 2002</t>
  </si>
  <si>
    <t>IGP base jan 2010</t>
  </si>
  <si>
    <t>base fev 2021</t>
  </si>
  <si>
    <t>base jan 2010</t>
  </si>
  <si>
    <t>Fórmula de cálculo: Valor real= valor nominalmêscorrente*(indicebase/indicemêscorrente)</t>
  </si>
  <si>
    <t>Selic real</t>
  </si>
  <si>
    <t>Fórmula de Fisher: taxa real =((1+taxanominal)/(1+taxa inflação))-1</t>
  </si>
  <si>
    <t>Taxas acumuladas no ano</t>
  </si>
  <si>
    <t>base jan 2007</t>
  </si>
  <si>
    <t>base abril 2021</t>
  </si>
  <si>
    <t>dez1993 =100</t>
  </si>
  <si>
    <t>http://www.ipeadata.gov.br/ExibeSerie.aspx?serid=33593&amp;module=M</t>
  </si>
  <si>
    <t xml:space="preserve">SELIC nominal </t>
  </si>
  <si>
    <t>Selic nominal - base 100 (decimais)</t>
  </si>
  <si>
    <t>Fórmula da Taxa Acumulada: taxa real =((1+taxanominal)/(1+taxa inflação))-1</t>
  </si>
  <si>
    <t>Variação anual</t>
  </si>
  <si>
    <t>variação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</si>
</sst>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%"/>
    <numFmt numFmtId="167" formatCode="0.000%"/>
    <numFmt numFmtId="169" formatCode="0.000000"/>
    <numFmt numFmtId="174" formatCode="0.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2"/>
    <xf numFmtId="10" fontId="0" fillId="0" borderId="0" xfId="1" applyNumberFormat="1" applyFont="1"/>
    <xf numFmtId="165" fontId="0" fillId="0" borderId="0" xfId="0" applyNumberFormat="1"/>
    <xf numFmtId="166" fontId="0" fillId="0" borderId="0" xfId="1" applyNumberFormat="1" applyFont="1"/>
    <xf numFmtId="167" fontId="0" fillId="0" borderId="0" xfId="1" applyNumberFormat="1" applyFont="1"/>
    <xf numFmtId="0" fontId="2" fillId="0" borderId="0" xfId="0" applyFont="1" applyAlignment="1">
      <alignment horizontal="center"/>
    </xf>
    <xf numFmtId="169" fontId="0" fillId="0" borderId="0" xfId="0" applyNumberFormat="1"/>
    <xf numFmtId="174" fontId="0" fillId="0" borderId="0" xfId="0" applyNumberFormat="1"/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[1]IPCA!$J$262</c:f>
              <c:strCache>
                <c:ptCount val="1"/>
                <c:pt idx="0">
                  <c:v>SELIC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[1]IPCA!$I$263:$I$283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[1]IPCA!$J$263:$J$283</c:f>
              <c:numCache>
                <c:formatCode>General</c:formatCode>
                <c:ptCount val="21"/>
                <c:pt idx="0">
                  <c:v>0.17446378391309092</c:v>
                </c:pt>
                <c:pt idx="1">
                  <c:v>0.17318085362965707</c:v>
                </c:pt>
                <c:pt idx="2">
                  <c:v>0.19160717707107833</c:v>
                </c:pt>
                <c:pt idx="3">
                  <c:v>0.23334331213970194</c:v>
                </c:pt>
                <c:pt idx="4">
                  <c:v>0.16235441175786258</c:v>
                </c:pt>
                <c:pt idx="5">
                  <c:v>0.19043721921721501</c:v>
                </c:pt>
                <c:pt idx="6">
                  <c:v>0.15080680063068042</c:v>
                </c:pt>
                <c:pt idx="7">
                  <c:v>0.11848107294965815</c:v>
                </c:pt>
                <c:pt idx="8">
                  <c:v>0.12480984715045285</c:v>
                </c:pt>
                <c:pt idx="9">
                  <c:v>9.9238979114528059E-2</c:v>
                </c:pt>
                <c:pt idx="10">
                  <c:v>9.7824586356658028E-2</c:v>
                </c:pt>
                <c:pt idx="11">
                  <c:v>0.1161582141157127</c:v>
                </c:pt>
                <c:pt idx="12">
                  <c:v>8.4822709408909569E-2</c:v>
                </c:pt>
                <c:pt idx="13">
                  <c:v>8.213356184231535E-2</c:v>
                </c:pt>
                <c:pt idx="14">
                  <c:v>0.10910092068966115</c:v>
                </c:pt>
                <c:pt idx="15">
                  <c:v>0.13285783603385881</c:v>
                </c:pt>
                <c:pt idx="16">
                  <c:v>0.14028387629515349</c:v>
                </c:pt>
                <c:pt idx="17">
                  <c:v>9.9556423164933516E-2</c:v>
                </c:pt>
                <c:pt idx="18">
                  <c:v>6.4215212002237676E-2</c:v>
                </c:pt>
                <c:pt idx="19">
                  <c:v>5.9459403577294401E-2</c:v>
                </c:pt>
                <c:pt idx="20">
                  <c:v>2.7538157821054732E-2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7-4BF0-BF61-D205D05AD04F}"/>
            </c:ext>
          </c:extLst>
        </c:ser>
        <c:ser>
          <c:idx val="1"/>
          <c:order val="1"/>
          <c:tx>
            <c:strRef>
              <c:f>[1]IPCA!$K$262</c:f>
              <c:strCache>
                <c:ptCount val="1"/>
                <c:pt idx="0">
                  <c:v>Selic 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[1]IPCA!$I$263:$I$283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[1]IPCA!$K$263:$K$283</c:f>
              <c:numCache>
                <c:formatCode>General</c:formatCode>
                <c:ptCount val="21"/>
                <c:pt idx="0">
                  <c:v>0.10825033328362199</c:v>
                </c:pt>
                <c:pt idx="1">
                  <c:v>8.9573150724032713E-2</c:v>
                </c:pt>
                <c:pt idx="2">
                  <c:v>5.8921427564684103E-2</c:v>
                </c:pt>
                <c:pt idx="3">
                  <c:v>0.12839663835061943</c:v>
                </c:pt>
                <c:pt idx="4">
                  <c:v>8.0260090986793209E-2</c:v>
                </c:pt>
                <c:pt idx="5">
                  <c:v>0.12635625697111363</c:v>
                </c:pt>
                <c:pt idx="6">
                  <c:v>0.11575517191603435</c:v>
                </c:pt>
                <c:pt idx="7">
                  <c:v>7.0750664373889327E-2</c:v>
                </c:pt>
                <c:pt idx="8">
                  <c:v>6.2116063229163743E-2</c:v>
                </c:pt>
                <c:pt idx="9">
                  <c:v>5.3802694574562659E-2</c:v>
                </c:pt>
                <c:pt idx="10">
                  <c:v>3.6576507183911033E-2</c:v>
                </c:pt>
                <c:pt idx="11">
                  <c:v>4.8002889450768471E-2</c:v>
                </c:pt>
                <c:pt idx="12">
                  <c:v>2.4978376080897036E-2</c:v>
                </c:pt>
                <c:pt idx="13">
                  <c:v>2.1741649266383556E-2</c:v>
                </c:pt>
                <c:pt idx="14">
                  <c:v>4.2314897998976697E-2</c:v>
                </c:pt>
                <c:pt idx="15">
                  <c:v>2.3607879114394326E-2</c:v>
                </c:pt>
                <c:pt idx="16">
                  <c:v>7.282478054590813E-2</c:v>
                </c:pt>
                <c:pt idx="17">
                  <c:v>6.8075731340999424E-2</c:v>
                </c:pt>
                <c:pt idx="18">
                  <c:v>2.5793291626006187E-2</c:v>
                </c:pt>
                <c:pt idx="19">
                  <c:v>1.5720920723722109E-2</c:v>
                </c:pt>
                <c:pt idx="20">
                  <c:v>-1.6874129517287062E-2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7-4BF0-BF61-D205D05A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335800"/>
        <c:axId val="429338752"/>
      </c:lineChart>
      <c:catAx>
        <c:axId val="42933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9338752"/>
        <c:crosses val="autoZero"/>
        <c:auto val="1"/>
        <c:lblAlgn val="ctr"/>
        <c:lblOffset val="100"/>
        <c:noMultiLvlLbl val="0"/>
      </c:catAx>
      <c:valAx>
        <c:axId val="42933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933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47625</xdr:rowOff>
    </xdr:from>
    <xdr:to>
      <xdr:col>22</xdr:col>
      <xdr:colOff>200026</xdr:colOff>
      <xdr:row>21</xdr:row>
      <xdr:rowOff>185739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3BB0FC-9777-4E52-B67F-0076AED3F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Adami/MEMORIAL/LES/2021/Finan&#231;as/Aulas_2021/Selic_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Selic"/>
      <sheetName val="IPCA"/>
    </sheetNames>
    <sheetDataSet>
      <sheetData sheetId="0"/>
      <sheetData sheetId="1"/>
      <sheetData sheetId="2">
        <row r="262">
          <cell r="J262" t="str">
            <v>SELIC</v>
          </cell>
          <cell r="K262" t="str">
            <v>Selic Real</v>
          </cell>
        </row>
        <row r="263">
          <cell r="I263">
            <v>2000</v>
          </cell>
          <cell r="J263">
            <v>0.17446378391309092</v>
          </cell>
          <cell r="K263">
            <v>0.10825033328362199</v>
          </cell>
        </row>
        <row r="264">
          <cell r="I264">
            <v>2001</v>
          </cell>
          <cell r="J264">
            <v>0.17318085362965707</v>
          </cell>
          <cell r="K264">
            <v>8.9573150724032713E-2</v>
          </cell>
        </row>
        <row r="265">
          <cell r="I265">
            <v>2002</v>
          </cell>
          <cell r="J265">
            <v>0.19160717707107833</v>
          </cell>
          <cell r="K265">
            <v>5.8921427564684103E-2</v>
          </cell>
        </row>
        <row r="266">
          <cell r="I266">
            <v>2003</v>
          </cell>
          <cell r="J266">
            <v>0.23334331213970194</v>
          </cell>
          <cell r="K266">
            <v>0.12839663835061943</v>
          </cell>
        </row>
        <row r="267">
          <cell r="I267">
            <v>2004</v>
          </cell>
          <cell r="J267">
            <v>0.16235441175786258</v>
          </cell>
          <cell r="K267">
            <v>8.0260090986793209E-2</v>
          </cell>
        </row>
        <row r="268">
          <cell r="I268">
            <v>2005</v>
          </cell>
          <cell r="J268">
            <v>0.19043721921721501</v>
          </cell>
          <cell r="K268">
            <v>0.12635625697111363</v>
          </cell>
        </row>
        <row r="269">
          <cell r="I269">
            <v>2006</v>
          </cell>
          <cell r="J269">
            <v>0.15080680063068042</v>
          </cell>
          <cell r="K269">
            <v>0.11575517191603435</v>
          </cell>
        </row>
        <row r="270">
          <cell r="I270">
            <v>2007</v>
          </cell>
          <cell r="J270">
            <v>0.11848107294965815</v>
          </cell>
          <cell r="K270">
            <v>7.0750664373889327E-2</v>
          </cell>
        </row>
        <row r="271">
          <cell r="I271">
            <v>2008</v>
          </cell>
          <cell r="J271">
            <v>0.12480984715045285</v>
          </cell>
          <cell r="K271">
            <v>6.2116063229163743E-2</v>
          </cell>
        </row>
        <row r="272">
          <cell r="I272">
            <v>2009</v>
          </cell>
          <cell r="J272">
            <v>9.9238979114528059E-2</v>
          </cell>
          <cell r="K272">
            <v>5.3802694574562659E-2</v>
          </cell>
        </row>
        <row r="273">
          <cell r="I273">
            <v>2010</v>
          </cell>
          <cell r="J273">
            <v>9.7824586356658028E-2</v>
          </cell>
          <cell r="K273">
            <v>3.6576507183911033E-2</v>
          </cell>
        </row>
        <row r="274">
          <cell r="I274">
            <v>2011</v>
          </cell>
          <cell r="J274">
            <v>0.1161582141157127</v>
          </cell>
          <cell r="K274">
            <v>4.8002889450768471E-2</v>
          </cell>
        </row>
        <row r="275">
          <cell r="I275">
            <v>2012</v>
          </cell>
          <cell r="J275">
            <v>8.4822709408909569E-2</v>
          </cell>
          <cell r="K275">
            <v>2.4978376080897036E-2</v>
          </cell>
        </row>
        <row r="276">
          <cell r="I276">
            <v>2013</v>
          </cell>
          <cell r="J276">
            <v>8.213356184231535E-2</v>
          </cell>
          <cell r="K276">
            <v>2.1741649266383556E-2</v>
          </cell>
        </row>
        <row r="277">
          <cell r="I277">
            <v>2014</v>
          </cell>
          <cell r="J277">
            <v>0.10910092068966115</v>
          </cell>
          <cell r="K277">
            <v>4.2314897998976697E-2</v>
          </cell>
        </row>
        <row r="278">
          <cell r="I278">
            <v>2015</v>
          </cell>
          <cell r="J278">
            <v>0.13285783603385881</v>
          </cell>
          <cell r="K278">
            <v>2.3607879114394326E-2</v>
          </cell>
        </row>
        <row r="279">
          <cell r="I279">
            <v>2016</v>
          </cell>
          <cell r="J279">
            <v>0.14028387629515349</v>
          </cell>
          <cell r="K279">
            <v>7.282478054590813E-2</v>
          </cell>
        </row>
        <row r="280">
          <cell r="I280">
            <v>2017</v>
          </cell>
          <cell r="J280">
            <v>9.9556423164933516E-2</v>
          </cell>
          <cell r="K280">
            <v>6.8075731340999424E-2</v>
          </cell>
        </row>
        <row r="281">
          <cell r="I281">
            <v>2018</v>
          </cell>
          <cell r="J281">
            <v>6.4215212002237676E-2</v>
          </cell>
          <cell r="K281">
            <v>2.5793291626006187E-2</v>
          </cell>
        </row>
        <row r="282">
          <cell r="I282">
            <v>2019</v>
          </cell>
          <cell r="J282">
            <v>5.9459403577294401E-2</v>
          </cell>
          <cell r="K282">
            <v>1.5720920723722109E-2</v>
          </cell>
        </row>
        <row r="283">
          <cell r="I283">
            <v>2020</v>
          </cell>
          <cell r="J283">
            <v>2.7538157821054732E-2</v>
          </cell>
          <cell r="K283">
            <v>-1.6874129517287062E-2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bge.gov.br/estatisticas/economicas/precos-e-custos/9256-indice-nacional-de-precos-ao-consumidor-amplo.html?=&amp;t=download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14.fgv.br/fgvdados20/visualizaconsulta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pea.org.br/br/indicador/soja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14D8-F725-4954-9894-57BD900A3D62}">
  <dimension ref="A1:N23"/>
  <sheetViews>
    <sheetView tabSelected="1" workbookViewId="0">
      <selection activeCell="F3" sqref="F3"/>
    </sheetView>
  </sheetViews>
  <sheetFormatPr defaultRowHeight="15" x14ac:dyDescent="0.25"/>
  <cols>
    <col min="6" max="6" width="9.42578125" bestFit="1" customWidth="1"/>
    <col min="8" max="8" width="5.5703125" customWidth="1"/>
    <col min="10" max="10" width="13.85546875" bestFit="1" customWidth="1"/>
  </cols>
  <sheetData>
    <row r="1" spans="1:14" x14ac:dyDescent="0.25">
      <c r="B1" s="6" t="s">
        <v>25</v>
      </c>
      <c r="L1">
        <f>(F3*C3)</f>
        <v>1.1744637839130909</v>
      </c>
      <c r="M1">
        <f>L1-1</f>
        <v>0.17446378391309092</v>
      </c>
      <c r="N1" s="1">
        <f>M1*100</f>
        <v>17.446378391309093</v>
      </c>
    </row>
    <row r="2" spans="1:14" x14ac:dyDescent="0.25">
      <c r="A2" t="s">
        <v>5</v>
      </c>
      <c r="B2" t="s">
        <v>6</v>
      </c>
      <c r="C2" t="s">
        <v>1</v>
      </c>
      <c r="D2" t="s">
        <v>6</v>
      </c>
      <c r="E2" t="s">
        <v>1</v>
      </c>
      <c r="F2" t="s">
        <v>7</v>
      </c>
      <c r="G2" t="s">
        <v>7</v>
      </c>
      <c r="I2" t="s">
        <v>5</v>
      </c>
      <c r="J2" t="s">
        <v>31</v>
      </c>
      <c r="K2" t="s">
        <v>7</v>
      </c>
    </row>
    <row r="3" spans="1:14" x14ac:dyDescent="0.25">
      <c r="A3">
        <v>2000</v>
      </c>
      <c r="B3">
        <v>1.1744637839130909</v>
      </c>
      <c r="C3">
        <v>1.0597459334239818</v>
      </c>
      <c r="D3">
        <f>B3-1</f>
        <v>0.17446378391309092</v>
      </c>
      <c r="E3">
        <f>C3-1</f>
        <v>5.9745933423981823E-2</v>
      </c>
      <c r="F3">
        <f>(B3/C3)</f>
        <v>1.108250333283622</v>
      </c>
      <c r="G3">
        <f>F3-1</f>
        <v>0.10825033328362199</v>
      </c>
      <c r="I3">
        <v>2000</v>
      </c>
      <c r="J3" s="5">
        <f t="shared" ref="J3:J23" si="0">D3*100</f>
        <v>17.446378391309093</v>
      </c>
      <c r="K3" s="5">
        <f t="shared" ref="K3:K23" si="1">G3*100</f>
        <v>10.825033328362199</v>
      </c>
    </row>
    <row r="4" spans="1:14" x14ac:dyDescent="0.25">
      <c r="A4">
        <v>2001</v>
      </c>
      <c r="B4">
        <v>1.1731808536296571</v>
      </c>
      <c r="C4">
        <v>1.0767343641407336</v>
      </c>
      <c r="D4">
        <f t="shared" ref="D4:D23" si="2">B4-1</f>
        <v>0.17318085362965707</v>
      </c>
      <c r="E4">
        <f t="shared" ref="E4:E23" si="3">C4-1</f>
        <v>7.6734364140733646E-2</v>
      </c>
      <c r="F4">
        <f t="shared" ref="F4:F23" si="4">(B4/C4)</f>
        <v>1.0895731507240327</v>
      </c>
      <c r="G4">
        <f t="shared" ref="G4:G23" si="5">F4-1</f>
        <v>8.9573150724032713E-2</v>
      </c>
      <c r="I4">
        <v>2001</v>
      </c>
      <c r="J4" s="5">
        <f t="shared" si="0"/>
        <v>17.318085362965707</v>
      </c>
      <c r="K4" s="5">
        <f t="shared" si="1"/>
        <v>8.9573150724032722</v>
      </c>
    </row>
    <row r="5" spans="1:14" x14ac:dyDescent="0.25">
      <c r="A5">
        <v>2002</v>
      </c>
      <c r="B5">
        <v>1.1916071770710783</v>
      </c>
      <c r="C5">
        <v>1.1253027335668766</v>
      </c>
      <c r="D5">
        <f t="shared" si="2"/>
        <v>0.19160717707107833</v>
      </c>
      <c r="E5">
        <f t="shared" si="3"/>
        <v>0.1253027335668766</v>
      </c>
      <c r="F5">
        <f t="shared" si="4"/>
        <v>1.0589214275646841</v>
      </c>
      <c r="G5">
        <f t="shared" si="5"/>
        <v>5.8921427564684103E-2</v>
      </c>
      <c r="I5">
        <v>2002</v>
      </c>
      <c r="J5" s="5">
        <f t="shared" si="0"/>
        <v>19.160717707107832</v>
      </c>
      <c r="K5" s="5">
        <f t="shared" si="1"/>
        <v>5.8921427564684103</v>
      </c>
    </row>
    <row r="6" spans="1:14" x14ac:dyDescent="0.25">
      <c r="A6">
        <v>2003</v>
      </c>
      <c r="B6">
        <v>1.2333433121397019</v>
      </c>
      <c r="C6">
        <v>1.0930051280039998</v>
      </c>
      <c r="D6">
        <f t="shared" si="2"/>
        <v>0.23334331213970194</v>
      </c>
      <c r="E6">
        <f t="shared" si="3"/>
        <v>9.3005128003999848E-2</v>
      </c>
      <c r="F6">
        <f t="shared" si="4"/>
        <v>1.1283966383506194</v>
      </c>
      <c r="G6">
        <f t="shared" si="5"/>
        <v>0.12839663835061943</v>
      </c>
      <c r="I6">
        <v>2003</v>
      </c>
      <c r="J6" s="5">
        <f t="shared" si="0"/>
        <v>23.334331213970195</v>
      </c>
      <c r="K6" s="5">
        <f t="shared" si="1"/>
        <v>12.839663835061943</v>
      </c>
    </row>
    <row r="7" spans="1:14" x14ac:dyDescent="0.25">
      <c r="A7">
        <v>2004</v>
      </c>
      <c r="B7">
        <v>1.1623544117578626</v>
      </c>
      <c r="C7">
        <v>1.0759949584882638</v>
      </c>
      <c r="D7">
        <f t="shared" si="2"/>
        <v>0.16235441175786258</v>
      </c>
      <c r="E7">
        <f t="shared" si="3"/>
        <v>7.5994958488263764E-2</v>
      </c>
      <c r="F7">
        <f t="shared" si="4"/>
        <v>1.0802600909867932</v>
      </c>
      <c r="G7">
        <f t="shared" si="5"/>
        <v>8.0260090986793209E-2</v>
      </c>
      <c r="I7">
        <v>2004</v>
      </c>
      <c r="J7" s="5">
        <f t="shared" si="0"/>
        <v>16.235441175786256</v>
      </c>
      <c r="K7" s="5">
        <f t="shared" si="1"/>
        <v>8.0260090986793209</v>
      </c>
    </row>
    <row r="8" spans="1:14" x14ac:dyDescent="0.25">
      <c r="A8">
        <v>2005</v>
      </c>
      <c r="B8">
        <v>1.190437219217215</v>
      </c>
      <c r="C8">
        <v>1.0568922681873509</v>
      </c>
      <c r="D8">
        <f t="shared" si="2"/>
        <v>0.19043721921721501</v>
      </c>
      <c r="E8">
        <f t="shared" si="3"/>
        <v>5.6892268187350936E-2</v>
      </c>
      <c r="F8">
        <f t="shared" si="4"/>
        <v>1.1263562569711136</v>
      </c>
      <c r="G8">
        <f t="shared" si="5"/>
        <v>0.12635625697111363</v>
      </c>
      <c r="I8">
        <v>2005</v>
      </c>
      <c r="J8" s="5">
        <f t="shared" si="0"/>
        <v>19.043721921721502</v>
      </c>
      <c r="K8" s="5">
        <f t="shared" si="1"/>
        <v>12.635625697111363</v>
      </c>
    </row>
    <row r="9" spans="1:14" x14ac:dyDescent="0.25">
      <c r="A9">
        <v>2006</v>
      </c>
      <c r="B9">
        <v>1.1508068006306804</v>
      </c>
      <c r="C9">
        <v>1.0314151613157692</v>
      </c>
      <c r="D9">
        <f t="shared" si="2"/>
        <v>0.15080680063068042</v>
      </c>
      <c r="E9">
        <f t="shared" si="3"/>
        <v>3.1415161315769158E-2</v>
      </c>
      <c r="F9">
        <f t="shared" si="4"/>
        <v>1.1157551719160343</v>
      </c>
      <c r="G9">
        <f t="shared" si="5"/>
        <v>0.11575517191603435</v>
      </c>
      <c r="I9">
        <v>2006</v>
      </c>
      <c r="J9" s="5">
        <f t="shared" si="0"/>
        <v>15.080680063068041</v>
      </c>
      <c r="K9" s="5">
        <f t="shared" si="1"/>
        <v>11.575517191603435</v>
      </c>
    </row>
    <row r="10" spans="1:14" x14ac:dyDescent="0.25">
      <c r="A10">
        <v>2007</v>
      </c>
      <c r="B10">
        <v>1.1184810729496582</v>
      </c>
      <c r="C10">
        <v>1.0445765855337374</v>
      </c>
      <c r="D10">
        <f t="shared" si="2"/>
        <v>0.11848107294965815</v>
      </c>
      <c r="E10">
        <f t="shared" si="3"/>
        <v>4.4576585533737445E-2</v>
      </c>
      <c r="F10">
        <f t="shared" si="4"/>
        <v>1.0707506643738893</v>
      </c>
      <c r="G10">
        <f t="shared" si="5"/>
        <v>7.0750664373889327E-2</v>
      </c>
      <c r="I10">
        <v>2007</v>
      </c>
      <c r="J10" s="5">
        <f t="shared" si="0"/>
        <v>11.848107294965814</v>
      </c>
      <c r="K10" s="5">
        <f t="shared" si="1"/>
        <v>7.0750664373889327</v>
      </c>
    </row>
    <row r="11" spans="1:14" x14ac:dyDescent="0.25">
      <c r="A11">
        <v>2008</v>
      </c>
      <c r="B11">
        <v>1.1248098471504528</v>
      </c>
      <c r="C11">
        <v>1.0590272439065467</v>
      </c>
      <c r="D11">
        <f t="shared" si="2"/>
        <v>0.12480984715045285</v>
      </c>
      <c r="E11">
        <f t="shared" si="3"/>
        <v>5.9027243906546678E-2</v>
      </c>
      <c r="F11">
        <f t="shared" si="4"/>
        <v>1.0621160632291637</v>
      </c>
      <c r="G11">
        <f t="shared" si="5"/>
        <v>6.2116063229163743E-2</v>
      </c>
      <c r="I11">
        <v>2008</v>
      </c>
      <c r="J11" s="5">
        <f t="shared" si="0"/>
        <v>12.480984715045285</v>
      </c>
      <c r="K11" s="5">
        <f t="shared" si="1"/>
        <v>6.2116063229163743</v>
      </c>
    </row>
    <row r="12" spans="1:14" x14ac:dyDescent="0.25">
      <c r="A12">
        <v>2009</v>
      </c>
      <c r="B12">
        <v>1.0992389791145281</v>
      </c>
      <c r="C12">
        <v>1.0431165006256782</v>
      </c>
      <c r="D12">
        <f t="shared" si="2"/>
        <v>9.9238979114528059E-2</v>
      </c>
      <c r="E12">
        <f t="shared" si="3"/>
        <v>4.3116500625678178E-2</v>
      </c>
      <c r="F12">
        <f t="shared" si="4"/>
        <v>1.0538026945745627</v>
      </c>
      <c r="G12">
        <f t="shared" si="5"/>
        <v>5.3802694574562659E-2</v>
      </c>
      <c r="I12">
        <v>2009</v>
      </c>
      <c r="J12" s="5">
        <f t="shared" si="0"/>
        <v>9.923897911452805</v>
      </c>
      <c r="K12" s="5">
        <f t="shared" si="1"/>
        <v>5.3802694574562659</v>
      </c>
    </row>
    <row r="13" spans="1:14" x14ac:dyDescent="0.25">
      <c r="A13">
        <v>2010</v>
      </c>
      <c r="B13">
        <v>1.097824586356658</v>
      </c>
      <c r="C13">
        <v>1.0590868872179449</v>
      </c>
      <c r="D13">
        <f t="shared" si="2"/>
        <v>9.7824586356658028E-2</v>
      </c>
      <c r="E13">
        <f t="shared" si="3"/>
        <v>5.9086887217944861E-2</v>
      </c>
      <c r="F13">
        <f t="shared" si="4"/>
        <v>1.036576507183911</v>
      </c>
      <c r="G13">
        <f t="shared" si="5"/>
        <v>3.6576507183911033E-2</v>
      </c>
      <c r="I13">
        <v>2010</v>
      </c>
      <c r="J13" s="5">
        <f t="shared" si="0"/>
        <v>9.7824586356658028</v>
      </c>
      <c r="K13" s="5">
        <f t="shared" si="1"/>
        <v>3.6576507183911033</v>
      </c>
    </row>
    <row r="14" spans="1:14" x14ac:dyDescent="0.25">
      <c r="A14">
        <v>2011</v>
      </c>
      <c r="B14">
        <v>1.1161582141157127</v>
      </c>
      <c r="C14">
        <v>1.0650335274368019</v>
      </c>
      <c r="D14">
        <f t="shared" si="2"/>
        <v>0.1161582141157127</v>
      </c>
      <c r="E14">
        <f t="shared" si="3"/>
        <v>6.5033527436801908E-2</v>
      </c>
      <c r="F14">
        <f t="shared" si="4"/>
        <v>1.0480028894507685</v>
      </c>
      <c r="G14">
        <f t="shared" si="5"/>
        <v>4.8002889450768471E-2</v>
      </c>
      <c r="I14">
        <v>2011</v>
      </c>
      <c r="J14" s="5">
        <f t="shared" si="0"/>
        <v>11.61582141157127</v>
      </c>
      <c r="K14" s="5">
        <f t="shared" si="1"/>
        <v>4.8002889450768471</v>
      </c>
    </row>
    <row r="15" spans="1:14" x14ac:dyDescent="0.25">
      <c r="A15">
        <v>2012</v>
      </c>
      <c r="B15">
        <v>1.0848227094089096</v>
      </c>
      <c r="C15">
        <v>1.0583859471814743</v>
      </c>
      <c r="D15">
        <f t="shared" si="2"/>
        <v>8.4822709408909569E-2</v>
      </c>
      <c r="E15">
        <f t="shared" si="3"/>
        <v>5.8385947181474274E-2</v>
      </c>
      <c r="F15">
        <f t="shared" si="4"/>
        <v>1.024978376080897</v>
      </c>
      <c r="G15">
        <f t="shared" si="5"/>
        <v>2.4978376080897036E-2</v>
      </c>
      <c r="I15">
        <v>2012</v>
      </c>
      <c r="J15" s="5">
        <f t="shared" si="0"/>
        <v>8.482270940890956</v>
      </c>
      <c r="K15" s="5">
        <f t="shared" si="1"/>
        <v>2.4978376080897036</v>
      </c>
    </row>
    <row r="16" spans="1:14" x14ac:dyDescent="0.25">
      <c r="A16">
        <v>2013</v>
      </c>
      <c r="B16">
        <v>1.0821335618423154</v>
      </c>
      <c r="C16">
        <v>1.0591068325533108</v>
      </c>
      <c r="D16">
        <f t="shared" si="2"/>
        <v>8.213356184231535E-2</v>
      </c>
      <c r="E16">
        <f t="shared" si="3"/>
        <v>5.910683255331084E-2</v>
      </c>
      <c r="F16">
        <f t="shared" si="4"/>
        <v>1.0217416492663836</v>
      </c>
      <c r="G16">
        <f t="shared" si="5"/>
        <v>2.1741649266383556E-2</v>
      </c>
      <c r="I16">
        <v>2013</v>
      </c>
      <c r="J16" s="5">
        <f t="shared" si="0"/>
        <v>8.2133561842315359</v>
      </c>
      <c r="K16" s="5">
        <f t="shared" si="1"/>
        <v>2.1741649266383556</v>
      </c>
    </row>
    <row r="17" spans="1:11" x14ac:dyDescent="0.25">
      <c r="A17">
        <v>2014</v>
      </c>
      <c r="B17">
        <v>1.1091009206896612</v>
      </c>
      <c r="C17">
        <v>1.0640747079590818</v>
      </c>
      <c r="D17">
        <f t="shared" si="2"/>
        <v>0.10910092068966115</v>
      </c>
      <c r="E17">
        <f t="shared" si="3"/>
        <v>6.4074707959081767E-2</v>
      </c>
      <c r="F17">
        <f t="shared" si="4"/>
        <v>1.0423148979989767</v>
      </c>
      <c r="G17">
        <f t="shared" si="5"/>
        <v>4.2314897998976697E-2</v>
      </c>
      <c r="I17">
        <v>2014</v>
      </c>
      <c r="J17" s="5">
        <f t="shared" si="0"/>
        <v>10.910092068966115</v>
      </c>
      <c r="K17" s="5">
        <f t="shared" si="1"/>
        <v>4.2314897998976697</v>
      </c>
    </row>
    <row r="18" spans="1:11" x14ac:dyDescent="0.25">
      <c r="A18">
        <v>2015</v>
      </c>
      <c r="B18">
        <v>1.1328578360338588</v>
      </c>
      <c r="C18">
        <v>1.1067302813397504</v>
      </c>
      <c r="D18">
        <f t="shared" si="2"/>
        <v>0.13285783603385881</v>
      </c>
      <c r="E18">
        <f t="shared" si="3"/>
        <v>0.10673028133975038</v>
      </c>
      <c r="F18">
        <f t="shared" si="4"/>
        <v>1.0236078791143943</v>
      </c>
      <c r="G18">
        <f t="shared" si="5"/>
        <v>2.3607879114394326E-2</v>
      </c>
      <c r="I18">
        <v>2015</v>
      </c>
      <c r="J18" s="5">
        <f t="shared" si="0"/>
        <v>13.28578360338588</v>
      </c>
      <c r="K18" s="5">
        <f t="shared" si="1"/>
        <v>2.3607879114394326</v>
      </c>
    </row>
    <row r="19" spans="1:11" x14ac:dyDescent="0.25">
      <c r="A19">
        <v>2016</v>
      </c>
      <c r="B19">
        <v>1.1402838762951535</v>
      </c>
      <c r="C19">
        <v>1.0628798821322143</v>
      </c>
      <c r="D19">
        <f t="shared" si="2"/>
        <v>0.14028387629515349</v>
      </c>
      <c r="E19">
        <f t="shared" si="3"/>
        <v>6.2879882132214293E-2</v>
      </c>
      <c r="F19">
        <f t="shared" si="4"/>
        <v>1.0728247805459081</v>
      </c>
      <c r="G19">
        <f t="shared" si="5"/>
        <v>7.282478054590813E-2</v>
      </c>
      <c r="I19">
        <v>2016</v>
      </c>
      <c r="J19" s="5">
        <f t="shared" si="0"/>
        <v>14.028387629515349</v>
      </c>
      <c r="K19" s="5">
        <f t="shared" si="1"/>
        <v>7.282478054590813</v>
      </c>
    </row>
    <row r="20" spans="1:11" x14ac:dyDescent="0.25">
      <c r="A20">
        <v>2017</v>
      </c>
      <c r="B20">
        <v>1.0995564231649335</v>
      </c>
      <c r="C20">
        <v>1.0294742132043475</v>
      </c>
      <c r="D20">
        <f t="shared" si="2"/>
        <v>9.9556423164933516E-2</v>
      </c>
      <c r="E20">
        <f t="shared" si="3"/>
        <v>2.947421320434751E-2</v>
      </c>
      <c r="F20">
        <f t="shared" si="4"/>
        <v>1.0680757313409994</v>
      </c>
      <c r="G20">
        <f t="shared" si="5"/>
        <v>6.8075731340999424E-2</v>
      </c>
      <c r="I20">
        <v>2017</v>
      </c>
      <c r="J20" s="5">
        <f t="shared" si="0"/>
        <v>9.9556423164933516</v>
      </c>
      <c r="K20" s="5">
        <f t="shared" si="1"/>
        <v>6.8075731340999424</v>
      </c>
    </row>
    <row r="21" spans="1:11" x14ac:dyDescent="0.25">
      <c r="A21">
        <v>2018</v>
      </c>
      <c r="B21">
        <v>1.0642152120022377</v>
      </c>
      <c r="C21">
        <v>1.0374558117019153</v>
      </c>
      <c r="D21">
        <f t="shared" si="2"/>
        <v>6.4215212002237676E-2</v>
      </c>
      <c r="E21">
        <f t="shared" si="3"/>
        <v>3.7455811701915254E-2</v>
      </c>
      <c r="F21">
        <f t="shared" si="4"/>
        <v>1.0257932916260062</v>
      </c>
      <c r="G21">
        <f t="shared" si="5"/>
        <v>2.5793291626006187E-2</v>
      </c>
      <c r="I21">
        <v>2018</v>
      </c>
      <c r="J21" s="5">
        <f t="shared" si="0"/>
        <v>6.4215212002237676</v>
      </c>
      <c r="K21" s="5">
        <f t="shared" si="1"/>
        <v>2.5793291626006187</v>
      </c>
    </row>
    <row r="22" spans="1:11" x14ac:dyDescent="0.25">
      <c r="A22">
        <v>2019</v>
      </c>
      <c r="B22">
        <v>1.0594594035772944</v>
      </c>
      <c r="C22">
        <v>1.0430615161715953</v>
      </c>
      <c r="D22">
        <f t="shared" si="2"/>
        <v>5.9459403577294401E-2</v>
      </c>
      <c r="E22">
        <f t="shared" si="3"/>
        <v>4.306151617159526E-2</v>
      </c>
      <c r="F22">
        <f t="shared" si="4"/>
        <v>1.0157209207237221</v>
      </c>
      <c r="G22">
        <f t="shared" si="5"/>
        <v>1.5720920723722109E-2</v>
      </c>
      <c r="I22">
        <v>2019</v>
      </c>
      <c r="J22" s="5">
        <f t="shared" si="0"/>
        <v>5.9459403577294401</v>
      </c>
      <c r="K22" s="5">
        <f t="shared" si="1"/>
        <v>1.5720920723722109</v>
      </c>
    </row>
    <row r="23" spans="1:11" x14ac:dyDescent="0.25">
      <c r="A23">
        <v>2020</v>
      </c>
      <c r="B23">
        <v>1.0275381578210547</v>
      </c>
      <c r="C23">
        <v>1.0451745688642446</v>
      </c>
      <c r="D23">
        <f t="shared" si="2"/>
        <v>2.7538157821054732E-2</v>
      </c>
      <c r="E23">
        <f t="shared" si="3"/>
        <v>4.5174568864244646E-2</v>
      </c>
      <c r="F23">
        <f t="shared" si="4"/>
        <v>0.98312587048271294</v>
      </c>
      <c r="G23">
        <f t="shared" si="5"/>
        <v>-1.6874129517287062E-2</v>
      </c>
      <c r="I23">
        <v>2020</v>
      </c>
      <c r="J23" s="5">
        <f t="shared" si="0"/>
        <v>2.7538157821054732</v>
      </c>
      <c r="K23" s="5">
        <f t="shared" si="1"/>
        <v>-1.6874129517287062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2802-545A-44C5-8674-EF4668EC0D4D}">
  <dimension ref="A1:I265"/>
  <sheetViews>
    <sheetView topLeftCell="A253" workbookViewId="0">
      <selection activeCell="I266" sqref="I266"/>
    </sheetView>
  </sheetViews>
  <sheetFormatPr defaultRowHeight="15" x14ac:dyDescent="0.25"/>
  <cols>
    <col min="3" max="3" width="12.7109375" bestFit="1" customWidth="1"/>
    <col min="4" max="4" width="14" bestFit="1" customWidth="1"/>
  </cols>
  <sheetData>
    <row r="1" spans="1:9" x14ac:dyDescent="0.25">
      <c r="A1" t="s">
        <v>2</v>
      </c>
      <c r="B1" s="9" t="s">
        <v>8</v>
      </c>
    </row>
    <row r="2" spans="1:9" x14ac:dyDescent="0.25">
      <c r="B2" t="s">
        <v>29</v>
      </c>
    </row>
    <row r="3" spans="1:9" x14ac:dyDescent="0.25">
      <c r="A3" t="s">
        <v>0</v>
      </c>
      <c r="B3" t="s">
        <v>1</v>
      </c>
    </row>
    <row r="4" spans="1:9" x14ac:dyDescent="0.25">
      <c r="A4" s="2">
        <v>36495</v>
      </c>
      <c r="B4">
        <v>1588.56</v>
      </c>
      <c r="D4" t="s">
        <v>34</v>
      </c>
    </row>
    <row r="5" spans="1:9" x14ac:dyDescent="0.25">
      <c r="A5" s="2">
        <v>36526</v>
      </c>
      <c r="B5">
        <v>1598.41</v>
      </c>
      <c r="C5">
        <f>(B5/B4)-1</f>
        <v>6.200584176864643E-3</v>
      </c>
    </row>
    <row r="6" spans="1:9" x14ac:dyDescent="0.25">
      <c r="A6" s="2">
        <v>36557</v>
      </c>
      <c r="B6">
        <v>1600.49</v>
      </c>
      <c r="C6">
        <f t="shared" ref="C6:C69" si="0">(B6/B5)-1</f>
        <v>1.3012931600777655E-3</v>
      </c>
    </row>
    <row r="7" spans="1:9" x14ac:dyDescent="0.25">
      <c r="A7" s="2">
        <v>36586</v>
      </c>
      <c r="B7">
        <v>1604.01</v>
      </c>
      <c r="C7">
        <f t="shared" si="0"/>
        <v>2.1993264562727433E-3</v>
      </c>
    </row>
    <row r="8" spans="1:9" x14ac:dyDescent="0.25">
      <c r="A8" s="2">
        <v>36617</v>
      </c>
      <c r="B8">
        <v>1610.75</v>
      </c>
      <c r="C8">
        <f t="shared" si="0"/>
        <v>4.201968815655821E-3</v>
      </c>
    </row>
    <row r="9" spans="1:9" x14ac:dyDescent="0.25">
      <c r="A9" s="2">
        <v>36647</v>
      </c>
      <c r="B9">
        <v>1610.91</v>
      </c>
      <c r="C9" s="16">
        <f t="shared" si="0"/>
        <v>9.9332609033053743E-5</v>
      </c>
      <c r="I9" s="1"/>
    </row>
    <row r="10" spans="1:9" x14ac:dyDescent="0.25">
      <c r="A10" s="2">
        <v>36678</v>
      </c>
      <c r="B10">
        <v>1614.62</v>
      </c>
      <c r="C10">
        <f t="shared" si="0"/>
        <v>2.3030461043755945E-3</v>
      </c>
    </row>
    <row r="11" spans="1:9" x14ac:dyDescent="0.25">
      <c r="A11" s="2">
        <v>36708</v>
      </c>
      <c r="B11">
        <v>1640.62</v>
      </c>
      <c r="C11">
        <f t="shared" si="0"/>
        <v>1.6102860115692952E-2</v>
      </c>
    </row>
    <row r="12" spans="1:9" x14ac:dyDescent="0.25">
      <c r="A12" s="2">
        <v>36739</v>
      </c>
      <c r="B12">
        <v>1662.11</v>
      </c>
      <c r="C12">
        <f t="shared" si="0"/>
        <v>1.3098706586534448E-2</v>
      </c>
    </row>
    <row r="13" spans="1:9" x14ac:dyDescent="0.25">
      <c r="A13" s="2">
        <v>36770</v>
      </c>
      <c r="B13">
        <v>1665.93</v>
      </c>
      <c r="C13">
        <f t="shared" si="0"/>
        <v>2.2982835071085894E-3</v>
      </c>
    </row>
    <row r="14" spans="1:9" x14ac:dyDescent="0.25">
      <c r="A14" s="2">
        <v>36800</v>
      </c>
      <c r="B14">
        <v>1668.26</v>
      </c>
      <c r="C14">
        <f t="shared" si="0"/>
        <v>1.3986181892395866E-3</v>
      </c>
    </row>
    <row r="15" spans="1:9" x14ac:dyDescent="0.25">
      <c r="A15" s="2">
        <v>36831</v>
      </c>
      <c r="B15">
        <v>1673.6</v>
      </c>
      <c r="C15">
        <f t="shared" si="0"/>
        <v>3.2009399014540918E-3</v>
      </c>
    </row>
    <row r="16" spans="1:9" x14ac:dyDescent="0.25">
      <c r="A16" s="2">
        <v>36861</v>
      </c>
      <c r="B16">
        <v>1683.47</v>
      </c>
      <c r="C16">
        <f t="shared" si="0"/>
        <v>5.8974665391970937E-3</v>
      </c>
      <c r="D16" s="13">
        <f>(B16/B4)-1</f>
        <v>5.9745933423981601E-2</v>
      </c>
    </row>
    <row r="17" spans="1:4" x14ac:dyDescent="0.25">
      <c r="A17" s="2">
        <v>36892</v>
      </c>
      <c r="B17">
        <v>1693.07</v>
      </c>
      <c r="C17">
        <f t="shared" si="0"/>
        <v>5.7025073211878219E-3</v>
      </c>
    </row>
    <row r="18" spans="1:4" x14ac:dyDescent="0.25">
      <c r="A18" s="2">
        <v>36923</v>
      </c>
      <c r="B18">
        <v>1700.86</v>
      </c>
      <c r="C18">
        <f t="shared" si="0"/>
        <v>4.6011092276161403E-3</v>
      </c>
    </row>
    <row r="19" spans="1:4" x14ac:dyDescent="0.25">
      <c r="A19" s="2">
        <v>36951</v>
      </c>
      <c r="B19">
        <v>1707.32</v>
      </c>
      <c r="C19">
        <f t="shared" si="0"/>
        <v>3.7980786190514593E-3</v>
      </c>
    </row>
    <row r="20" spans="1:4" x14ac:dyDescent="0.25">
      <c r="A20" s="2">
        <v>36982</v>
      </c>
      <c r="B20">
        <v>1717.22</v>
      </c>
      <c r="C20">
        <f t="shared" si="0"/>
        <v>5.7985614881803649E-3</v>
      </c>
    </row>
    <row r="21" spans="1:4" x14ac:dyDescent="0.25">
      <c r="A21" s="2">
        <v>37012</v>
      </c>
      <c r="B21">
        <v>1724.26</v>
      </c>
      <c r="C21">
        <f t="shared" si="0"/>
        <v>4.0996494333864764E-3</v>
      </c>
    </row>
    <row r="22" spans="1:4" x14ac:dyDescent="0.25">
      <c r="A22" s="2">
        <v>37043</v>
      </c>
      <c r="B22">
        <v>1733.23</v>
      </c>
      <c r="C22">
        <f t="shared" si="0"/>
        <v>5.2022316819968495E-3</v>
      </c>
    </row>
    <row r="23" spans="1:4" x14ac:dyDescent="0.25">
      <c r="A23" s="2">
        <v>37073</v>
      </c>
      <c r="B23">
        <v>1756.28</v>
      </c>
      <c r="C23">
        <f t="shared" si="0"/>
        <v>1.3298869740311359E-2</v>
      </c>
    </row>
    <row r="24" spans="1:4" x14ac:dyDescent="0.25">
      <c r="A24" s="2">
        <v>37104</v>
      </c>
      <c r="B24">
        <v>1768.57</v>
      </c>
      <c r="C24">
        <f t="shared" si="0"/>
        <v>6.997745234245123E-3</v>
      </c>
    </row>
    <row r="25" spans="1:4" x14ac:dyDescent="0.25">
      <c r="A25" s="2">
        <v>37135</v>
      </c>
      <c r="B25">
        <v>1773.52</v>
      </c>
      <c r="C25">
        <f t="shared" si="0"/>
        <v>2.798871404581238E-3</v>
      </c>
    </row>
    <row r="26" spans="1:4" x14ac:dyDescent="0.25">
      <c r="A26" s="2">
        <v>37165</v>
      </c>
      <c r="B26">
        <v>1788.24</v>
      </c>
      <c r="C26">
        <f t="shared" si="0"/>
        <v>8.2998782083090195E-3</v>
      </c>
    </row>
    <row r="27" spans="1:4" x14ac:dyDescent="0.25">
      <c r="A27" s="2">
        <v>37196</v>
      </c>
      <c r="B27">
        <v>1800.94</v>
      </c>
      <c r="C27">
        <f t="shared" si="0"/>
        <v>7.1019549948552196E-3</v>
      </c>
    </row>
    <row r="28" spans="1:4" x14ac:dyDescent="0.25">
      <c r="A28" s="2">
        <v>37226</v>
      </c>
      <c r="B28">
        <v>1812.65</v>
      </c>
      <c r="C28">
        <f t="shared" si="0"/>
        <v>6.5021599831198706E-3</v>
      </c>
      <c r="D28" s="13">
        <f>(B28/B16)-1</f>
        <v>7.6734364140733202E-2</v>
      </c>
    </row>
    <row r="29" spans="1:4" x14ac:dyDescent="0.25">
      <c r="A29" s="2">
        <v>37257</v>
      </c>
      <c r="B29">
        <v>1822.08</v>
      </c>
      <c r="C29">
        <f t="shared" si="0"/>
        <v>5.2023280831929863E-3</v>
      </c>
    </row>
    <row r="30" spans="1:4" x14ac:dyDescent="0.25">
      <c r="A30" s="2">
        <v>37288</v>
      </c>
      <c r="B30">
        <v>1828.64</v>
      </c>
      <c r="C30">
        <f t="shared" si="0"/>
        <v>3.6002809975412831E-3</v>
      </c>
    </row>
    <row r="31" spans="1:4" x14ac:dyDescent="0.25">
      <c r="A31" s="2">
        <v>37316</v>
      </c>
      <c r="B31">
        <v>1839.61</v>
      </c>
      <c r="C31">
        <f t="shared" si="0"/>
        <v>5.9989937877329425E-3</v>
      </c>
    </row>
    <row r="32" spans="1:4" x14ac:dyDescent="0.25">
      <c r="A32" s="2">
        <v>37347</v>
      </c>
      <c r="B32">
        <v>1854.33</v>
      </c>
      <c r="C32">
        <f t="shared" si="0"/>
        <v>8.0016960116546798E-3</v>
      </c>
    </row>
    <row r="33" spans="1:4" x14ac:dyDescent="0.25">
      <c r="A33" s="2">
        <v>37377</v>
      </c>
      <c r="B33">
        <v>1858.22</v>
      </c>
      <c r="C33">
        <f t="shared" si="0"/>
        <v>2.0977927337637592E-3</v>
      </c>
    </row>
    <row r="34" spans="1:4" x14ac:dyDescent="0.25">
      <c r="A34" s="2">
        <v>37408</v>
      </c>
      <c r="B34">
        <v>1866.02</v>
      </c>
      <c r="C34">
        <f t="shared" si="0"/>
        <v>4.1975654120609551E-3</v>
      </c>
    </row>
    <row r="35" spans="1:4" x14ac:dyDescent="0.25">
      <c r="A35" s="2">
        <v>37438</v>
      </c>
      <c r="B35">
        <v>1888.23</v>
      </c>
      <c r="C35">
        <f t="shared" si="0"/>
        <v>1.1902337595524282E-2</v>
      </c>
    </row>
    <row r="36" spans="1:4" x14ac:dyDescent="0.25">
      <c r="A36" s="2">
        <v>37469</v>
      </c>
      <c r="B36">
        <v>1900.5</v>
      </c>
      <c r="C36">
        <f t="shared" si="0"/>
        <v>6.49814906023094E-3</v>
      </c>
    </row>
    <row r="37" spans="1:4" x14ac:dyDescent="0.25">
      <c r="A37" s="2">
        <v>37500</v>
      </c>
      <c r="B37">
        <v>1914.18</v>
      </c>
      <c r="C37">
        <f t="shared" si="0"/>
        <v>7.1981057616417043E-3</v>
      </c>
    </row>
    <row r="38" spans="1:4" x14ac:dyDescent="0.25">
      <c r="A38" s="2">
        <v>37530</v>
      </c>
      <c r="B38">
        <v>1939.26</v>
      </c>
      <c r="C38">
        <f t="shared" si="0"/>
        <v>1.3102216092530483E-2</v>
      </c>
    </row>
    <row r="39" spans="1:4" x14ac:dyDescent="0.25">
      <c r="A39" s="2">
        <v>37561</v>
      </c>
      <c r="B39">
        <v>1997.83</v>
      </c>
      <c r="C39">
        <f t="shared" si="0"/>
        <v>3.0202242092344456E-2</v>
      </c>
    </row>
    <row r="40" spans="1:4" x14ac:dyDescent="0.25">
      <c r="A40" s="2">
        <v>37591</v>
      </c>
      <c r="B40">
        <v>2039.78</v>
      </c>
      <c r="C40">
        <f t="shared" si="0"/>
        <v>2.0997782594114556E-2</v>
      </c>
      <c r="D40" s="13">
        <f>(B40/B28)-1</f>
        <v>0.12530273356687704</v>
      </c>
    </row>
    <row r="41" spans="1:4" x14ac:dyDescent="0.25">
      <c r="A41" s="2">
        <v>37622</v>
      </c>
      <c r="B41">
        <v>2085.6799999999998</v>
      </c>
      <c r="C41">
        <f t="shared" si="0"/>
        <v>2.2502426732294634E-2</v>
      </c>
    </row>
    <row r="42" spans="1:4" x14ac:dyDescent="0.25">
      <c r="A42" s="2">
        <v>37653</v>
      </c>
      <c r="B42">
        <v>2118.4299999999998</v>
      </c>
      <c r="C42">
        <f t="shared" si="0"/>
        <v>1.5702312914732897E-2</v>
      </c>
    </row>
    <row r="43" spans="1:4" x14ac:dyDescent="0.25">
      <c r="A43" s="2">
        <v>37681</v>
      </c>
      <c r="B43">
        <v>2144.4899999999998</v>
      </c>
      <c r="C43">
        <f t="shared" si="0"/>
        <v>1.2301562949920353E-2</v>
      </c>
    </row>
    <row r="44" spans="1:4" x14ac:dyDescent="0.25">
      <c r="A44" s="2">
        <v>37712</v>
      </c>
      <c r="B44">
        <v>2165.29</v>
      </c>
      <c r="C44">
        <f t="shared" si="0"/>
        <v>9.6992758184930583E-3</v>
      </c>
    </row>
    <row r="45" spans="1:4" x14ac:dyDescent="0.25">
      <c r="A45" s="2">
        <v>37742</v>
      </c>
      <c r="B45">
        <v>2178.5</v>
      </c>
      <c r="C45">
        <f t="shared" si="0"/>
        <v>6.1007994310231517E-3</v>
      </c>
    </row>
    <row r="46" spans="1:4" x14ac:dyDescent="0.25">
      <c r="A46" s="2">
        <v>37773</v>
      </c>
      <c r="B46">
        <v>2175.23</v>
      </c>
      <c r="C46">
        <f t="shared" si="0"/>
        <v>-1.5010328207482049E-3</v>
      </c>
    </row>
    <row r="47" spans="1:4" x14ac:dyDescent="0.25">
      <c r="A47" s="2">
        <v>37803</v>
      </c>
      <c r="B47">
        <v>2179.58</v>
      </c>
      <c r="C47">
        <f t="shared" si="0"/>
        <v>1.9997885281095584E-3</v>
      </c>
    </row>
    <row r="48" spans="1:4" x14ac:dyDescent="0.25">
      <c r="A48" s="2">
        <v>37834</v>
      </c>
      <c r="B48">
        <v>2186.9899999999998</v>
      </c>
      <c r="C48">
        <f t="shared" si="0"/>
        <v>3.3997375641177108E-3</v>
      </c>
    </row>
    <row r="49" spans="1:4" x14ac:dyDescent="0.25">
      <c r="A49" s="2">
        <v>37865</v>
      </c>
      <c r="B49">
        <v>2204.0500000000002</v>
      </c>
      <c r="C49">
        <f t="shared" si="0"/>
        <v>7.8006758147044497E-3</v>
      </c>
    </row>
    <row r="50" spans="1:4" x14ac:dyDescent="0.25">
      <c r="A50" s="2">
        <v>37895</v>
      </c>
      <c r="B50">
        <v>2210.44</v>
      </c>
      <c r="C50">
        <f t="shared" si="0"/>
        <v>2.8992082756742477E-3</v>
      </c>
    </row>
    <row r="51" spans="1:4" x14ac:dyDescent="0.25">
      <c r="A51" s="2">
        <v>37926</v>
      </c>
      <c r="B51">
        <v>2217.96</v>
      </c>
      <c r="C51">
        <f t="shared" si="0"/>
        <v>3.4020376033729871E-3</v>
      </c>
    </row>
    <row r="52" spans="1:4" x14ac:dyDescent="0.25">
      <c r="A52" s="2">
        <v>37956</v>
      </c>
      <c r="B52">
        <v>2229.4899999999998</v>
      </c>
      <c r="C52">
        <f t="shared" si="0"/>
        <v>5.1984706667387304E-3</v>
      </c>
      <c r="D52" s="13">
        <f>(B52/B40)-1</f>
        <v>9.3005128004000293E-2</v>
      </c>
    </row>
    <row r="53" spans="1:4" x14ac:dyDescent="0.25">
      <c r="A53" s="2">
        <v>37987</v>
      </c>
      <c r="B53">
        <v>2246.4299999999998</v>
      </c>
      <c r="C53">
        <f t="shared" si="0"/>
        <v>7.5981502496087483E-3</v>
      </c>
    </row>
    <row r="54" spans="1:4" x14ac:dyDescent="0.25">
      <c r="A54" s="2">
        <v>38018</v>
      </c>
      <c r="B54">
        <v>2260.13</v>
      </c>
      <c r="C54">
        <f t="shared" si="0"/>
        <v>6.0985652791318845E-3</v>
      </c>
    </row>
    <row r="55" spans="1:4" x14ac:dyDescent="0.25">
      <c r="A55" s="2">
        <v>38047</v>
      </c>
      <c r="B55">
        <v>2270.75</v>
      </c>
      <c r="C55">
        <f t="shared" si="0"/>
        <v>4.6988447567175573E-3</v>
      </c>
    </row>
    <row r="56" spans="1:4" x14ac:dyDescent="0.25">
      <c r="A56" s="2">
        <v>38078</v>
      </c>
      <c r="B56">
        <v>2279.15</v>
      </c>
      <c r="C56">
        <f t="shared" si="0"/>
        <v>3.6992183199384687E-3</v>
      </c>
    </row>
    <row r="57" spans="1:4" x14ac:dyDescent="0.25">
      <c r="A57" s="2">
        <v>38108</v>
      </c>
      <c r="B57">
        <v>2290.77</v>
      </c>
      <c r="C57">
        <f t="shared" si="0"/>
        <v>5.0983919443652326E-3</v>
      </c>
    </row>
    <row r="58" spans="1:4" x14ac:dyDescent="0.25">
      <c r="A58" s="2">
        <v>38139</v>
      </c>
      <c r="B58">
        <v>2307.0300000000002</v>
      </c>
      <c r="C58">
        <f t="shared" si="0"/>
        <v>7.0980500006549985E-3</v>
      </c>
    </row>
    <row r="59" spans="1:4" x14ac:dyDescent="0.25">
      <c r="A59" s="2">
        <v>38169</v>
      </c>
      <c r="B59">
        <v>2328.02</v>
      </c>
      <c r="C59">
        <f t="shared" si="0"/>
        <v>9.0982778724160163E-3</v>
      </c>
    </row>
    <row r="60" spans="1:4" x14ac:dyDescent="0.25">
      <c r="A60" s="2">
        <v>38200</v>
      </c>
      <c r="B60">
        <v>2344.08</v>
      </c>
      <c r="C60">
        <f t="shared" si="0"/>
        <v>6.8985661635208029E-3</v>
      </c>
    </row>
    <row r="61" spans="1:4" x14ac:dyDescent="0.25">
      <c r="A61" s="2">
        <v>38231</v>
      </c>
      <c r="B61">
        <v>2351.8200000000002</v>
      </c>
      <c r="C61">
        <f t="shared" si="0"/>
        <v>3.3019350875398423E-3</v>
      </c>
    </row>
    <row r="62" spans="1:4" x14ac:dyDescent="0.25">
      <c r="A62" s="2">
        <v>38261</v>
      </c>
      <c r="B62">
        <v>2362.17</v>
      </c>
      <c r="C62">
        <f t="shared" si="0"/>
        <v>4.4008470035972191E-3</v>
      </c>
    </row>
    <row r="63" spans="1:4" x14ac:dyDescent="0.25">
      <c r="A63" s="2">
        <v>38292</v>
      </c>
      <c r="B63">
        <v>2378.4699999999998</v>
      </c>
      <c r="C63">
        <f t="shared" si="0"/>
        <v>6.9004347697243507E-3</v>
      </c>
    </row>
    <row r="64" spans="1:4" x14ac:dyDescent="0.25">
      <c r="A64" s="2">
        <v>38322</v>
      </c>
      <c r="B64">
        <v>2398.92</v>
      </c>
      <c r="C64">
        <f t="shared" si="0"/>
        <v>8.597964237514244E-3</v>
      </c>
      <c r="D64" s="13">
        <f>(B64/B52)-1</f>
        <v>7.5994958488264208E-2</v>
      </c>
    </row>
    <row r="65" spans="1:4" x14ac:dyDescent="0.25">
      <c r="A65" s="2">
        <v>38353</v>
      </c>
      <c r="B65">
        <v>2412.83</v>
      </c>
      <c r="C65">
        <f t="shared" si="0"/>
        <v>5.7984426325179417E-3</v>
      </c>
    </row>
    <row r="66" spans="1:4" x14ac:dyDescent="0.25">
      <c r="A66" s="2">
        <v>38384</v>
      </c>
      <c r="B66">
        <v>2427.0700000000002</v>
      </c>
      <c r="C66">
        <f t="shared" si="0"/>
        <v>5.9017833829984045E-3</v>
      </c>
    </row>
    <row r="67" spans="1:4" x14ac:dyDescent="0.25">
      <c r="A67" s="2">
        <v>38412</v>
      </c>
      <c r="B67">
        <v>2441.87</v>
      </c>
      <c r="C67">
        <f t="shared" si="0"/>
        <v>6.0978875763779694E-3</v>
      </c>
    </row>
    <row r="68" spans="1:4" x14ac:dyDescent="0.25">
      <c r="A68" s="2">
        <v>38443</v>
      </c>
      <c r="B68">
        <v>2463.11</v>
      </c>
      <c r="C68">
        <f t="shared" si="0"/>
        <v>8.6982517496836387E-3</v>
      </c>
    </row>
    <row r="69" spans="1:4" x14ac:dyDescent="0.25">
      <c r="A69" s="2">
        <v>38473</v>
      </c>
      <c r="B69">
        <v>2475.1799999999998</v>
      </c>
      <c r="C69">
        <f t="shared" si="0"/>
        <v>4.9003089589989557E-3</v>
      </c>
    </row>
    <row r="70" spans="1:4" x14ac:dyDescent="0.25">
      <c r="A70" s="2">
        <v>38504</v>
      </c>
      <c r="B70">
        <v>2474.6799999999998</v>
      </c>
      <c r="C70">
        <f t="shared" ref="C70:C133" si="1">(B70/B69)-1</f>
        <v>-2.0200551071036799E-4</v>
      </c>
    </row>
    <row r="71" spans="1:4" x14ac:dyDescent="0.25">
      <c r="A71" s="2">
        <v>38534</v>
      </c>
      <c r="B71">
        <v>2480.87</v>
      </c>
      <c r="C71">
        <f t="shared" si="1"/>
        <v>2.5013335057462172E-3</v>
      </c>
    </row>
    <row r="72" spans="1:4" x14ac:dyDescent="0.25">
      <c r="A72" s="2">
        <v>38565</v>
      </c>
      <c r="B72">
        <v>2485.09</v>
      </c>
      <c r="C72">
        <f t="shared" si="1"/>
        <v>1.7010161757771147E-3</v>
      </c>
    </row>
    <row r="73" spans="1:4" x14ac:dyDescent="0.25">
      <c r="A73" s="2">
        <v>38596</v>
      </c>
      <c r="B73">
        <v>2493.79</v>
      </c>
      <c r="C73">
        <f t="shared" si="1"/>
        <v>3.50087924381004E-3</v>
      </c>
    </row>
    <row r="74" spans="1:4" x14ac:dyDescent="0.25">
      <c r="A74" s="2">
        <v>38626</v>
      </c>
      <c r="B74">
        <v>2512.4899999999998</v>
      </c>
      <c r="C74">
        <f t="shared" si="1"/>
        <v>7.4986265884455783E-3</v>
      </c>
    </row>
    <row r="75" spans="1:4" x14ac:dyDescent="0.25">
      <c r="A75" s="2">
        <v>38657</v>
      </c>
      <c r="B75">
        <v>2526.31</v>
      </c>
      <c r="C75">
        <f t="shared" si="1"/>
        <v>5.500519405052362E-3</v>
      </c>
    </row>
    <row r="76" spans="1:4" x14ac:dyDescent="0.25">
      <c r="A76" s="2">
        <v>38687</v>
      </c>
      <c r="B76">
        <v>2535.4</v>
      </c>
      <c r="C76">
        <f t="shared" si="1"/>
        <v>3.5981332457220017E-3</v>
      </c>
      <c r="D76" s="13">
        <f>(B76/B64)-1</f>
        <v>5.6892268187350936E-2</v>
      </c>
    </row>
    <row r="77" spans="1:4" x14ac:dyDescent="0.25">
      <c r="A77" s="2">
        <v>38718</v>
      </c>
      <c r="B77">
        <v>2550.36</v>
      </c>
      <c r="C77">
        <f t="shared" si="1"/>
        <v>5.900449633194027E-3</v>
      </c>
    </row>
    <row r="78" spans="1:4" x14ac:dyDescent="0.25">
      <c r="A78" s="2">
        <v>38749</v>
      </c>
      <c r="B78">
        <v>2560.8200000000002</v>
      </c>
      <c r="C78">
        <f t="shared" si="1"/>
        <v>4.1013817657116203E-3</v>
      </c>
    </row>
    <row r="79" spans="1:4" x14ac:dyDescent="0.25">
      <c r="A79" s="2">
        <v>38777</v>
      </c>
      <c r="B79">
        <v>2571.83</v>
      </c>
      <c r="C79">
        <f t="shared" si="1"/>
        <v>4.2994040971251479E-3</v>
      </c>
    </row>
    <row r="80" spans="1:4" x14ac:dyDescent="0.25">
      <c r="A80" s="2">
        <v>38808</v>
      </c>
      <c r="B80">
        <v>2577.23</v>
      </c>
      <c r="C80">
        <f t="shared" si="1"/>
        <v>2.0996722178372451E-3</v>
      </c>
    </row>
    <row r="81" spans="1:4" x14ac:dyDescent="0.25">
      <c r="A81" s="2">
        <v>38838</v>
      </c>
      <c r="B81">
        <v>2579.81</v>
      </c>
      <c r="C81">
        <f t="shared" si="1"/>
        <v>1.001074797359891E-3</v>
      </c>
    </row>
    <row r="82" spans="1:4" x14ac:dyDescent="0.25">
      <c r="A82" s="2">
        <v>38869</v>
      </c>
      <c r="B82">
        <v>2574.39</v>
      </c>
      <c r="C82">
        <f t="shared" si="1"/>
        <v>-2.1009299134432391E-3</v>
      </c>
    </row>
    <row r="83" spans="1:4" x14ac:dyDescent="0.25">
      <c r="A83" s="2">
        <v>38899</v>
      </c>
      <c r="B83">
        <v>2579.2800000000002</v>
      </c>
      <c r="C83">
        <f t="shared" si="1"/>
        <v>1.8994790999034006E-3</v>
      </c>
    </row>
    <row r="84" spans="1:4" x14ac:dyDescent="0.25">
      <c r="A84" s="2">
        <v>38930</v>
      </c>
      <c r="B84">
        <v>2580.5700000000002</v>
      </c>
      <c r="C84">
        <f t="shared" si="1"/>
        <v>5.0013957383443497E-4</v>
      </c>
    </row>
    <row r="85" spans="1:4" x14ac:dyDescent="0.25">
      <c r="A85" s="2">
        <v>38961</v>
      </c>
      <c r="B85">
        <v>2585.9899999999998</v>
      </c>
      <c r="C85">
        <f t="shared" si="1"/>
        <v>2.1003111715627298E-3</v>
      </c>
    </row>
    <row r="86" spans="1:4" x14ac:dyDescent="0.25">
      <c r="A86" s="2">
        <v>38991</v>
      </c>
      <c r="B86">
        <v>2594.52</v>
      </c>
      <c r="C86">
        <f t="shared" si="1"/>
        <v>3.2985433044985246E-3</v>
      </c>
    </row>
    <row r="87" spans="1:4" x14ac:dyDescent="0.25">
      <c r="A87" s="2">
        <v>39022</v>
      </c>
      <c r="B87">
        <v>2602.56</v>
      </c>
      <c r="C87">
        <f t="shared" si="1"/>
        <v>3.098839091623784E-3</v>
      </c>
    </row>
    <row r="88" spans="1:4" x14ac:dyDescent="0.25">
      <c r="A88" s="2">
        <v>39052</v>
      </c>
      <c r="B88">
        <v>2615.0500000000002</v>
      </c>
      <c r="C88">
        <f t="shared" si="1"/>
        <v>4.7991208656092965E-3</v>
      </c>
      <c r="D88" s="13">
        <f>(B88/B76)-1</f>
        <v>3.1415161315768714E-2</v>
      </c>
    </row>
    <row r="89" spans="1:4" x14ac:dyDescent="0.25">
      <c r="A89" s="2">
        <v>39083</v>
      </c>
      <c r="B89">
        <v>2626.56</v>
      </c>
      <c r="C89">
        <f t="shared" si="1"/>
        <v>4.4014454790537449E-3</v>
      </c>
    </row>
    <row r="90" spans="1:4" x14ac:dyDescent="0.25">
      <c r="A90" s="2">
        <v>39114</v>
      </c>
      <c r="B90">
        <v>2638.12</v>
      </c>
      <c r="C90">
        <f t="shared" si="1"/>
        <v>4.4011939571149128E-3</v>
      </c>
    </row>
    <row r="91" spans="1:4" x14ac:dyDescent="0.25">
      <c r="A91" s="2">
        <v>39142</v>
      </c>
      <c r="B91">
        <v>2647.88</v>
      </c>
      <c r="C91">
        <f t="shared" si="1"/>
        <v>3.6996042636423532E-3</v>
      </c>
    </row>
    <row r="92" spans="1:4" x14ac:dyDescent="0.25">
      <c r="A92" s="2">
        <v>39173</v>
      </c>
      <c r="B92">
        <v>2654.5</v>
      </c>
      <c r="C92">
        <f t="shared" si="1"/>
        <v>2.5001132981856689E-3</v>
      </c>
    </row>
    <row r="93" spans="1:4" x14ac:dyDescent="0.25">
      <c r="A93" s="2">
        <v>39203</v>
      </c>
      <c r="B93">
        <v>2661.93</v>
      </c>
      <c r="C93">
        <f t="shared" si="1"/>
        <v>2.799020531173424E-3</v>
      </c>
    </row>
    <row r="94" spans="1:4" x14ac:dyDescent="0.25">
      <c r="A94" s="2">
        <v>39234</v>
      </c>
      <c r="B94">
        <v>2669.38</v>
      </c>
      <c r="C94">
        <f t="shared" si="1"/>
        <v>2.7987212285822682E-3</v>
      </c>
    </row>
    <row r="95" spans="1:4" x14ac:dyDescent="0.25">
      <c r="A95" s="2">
        <v>39264</v>
      </c>
      <c r="B95">
        <v>2675.79</v>
      </c>
      <c r="C95">
        <f t="shared" si="1"/>
        <v>2.4013066704626773E-3</v>
      </c>
    </row>
    <row r="96" spans="1:4" x14ac:dyDescent="0.25">
      <c r="A96" s="2">
        <v>39295</v>
      </c>
      <c r="B96">
        <v>2688.37</v>
      </c>
      <c r="C96">
        <f t="shared" si="1"/>
        <v>4.701415282963195E-3</v>
      </c>
    </row>
    <row r="97" spans="1:4" x14ac:dyDescent="0.25">
      <c r="A97" s="2">
        <v>39326</v>
      </c>
      <c r="B97">
        <v>2693.21</v>
      </c>
      <c r="C97">
        <f t="shared" si="1"/>
        <v>1.800347422415971E-3</v>
      </c>
    </row>
    <row r="98" spans="1:4" x14ac:dyDescent="0.25">
      <c r="A98" s="2">
        <v>39356</v>
      </c>
      <c r="B98">
        <v>2701.29</v>
      </c>
      <c r="C98">
        <f t="shared" si="1"/>
        <v>3.0001373825285782E-3</v>
      </c>
    </row>
    <row r="99" spans="1:4" x14ac:dyDescent="0.25">
      <c r="A99" s="2">
        <v>39387</v>
      </c>
      <c r="B99">
        <v>2711.55</v>
      </c>
      <c r="C99">
        <f t="shared" si="1"/>
        <v>3.7981853114623654E-3</v>
      </c>
    </row>
    <row r="100" spans="1:4" x14ac:dyDescent="0.25">
      <c r="A100" s="2">
        <v>39417</v>
      </c>
      <c r="B100">
        <v>2731.62</v>
      </c>
      <c r="C100">
        <f t="shared" si="1"/>
        <v>7.4016706311887948E-3</v>
      </c>
      <c r="D100" s="13">
        <f>(B100/B88)-1</f>
        <v>4.4576585533737223E-2</v>
      </c>
    </row>
    <row r="101" spans="1:4" x14ac:dyDescent="0.25">
      <c r="A101" s="2">
        <v>39448</v>
      </c>
      <c r="B101">
        <v>2746.37</v>
      </c>
      <c r="C101">
        <f t="shared" si="1"/>
        <v>5.3997261698186527E-3</v>
      </c>
    </row>
    <row r="102" spans="1:4" x14ac:dyDescent="0.25">
      <c r="A102" s="2">
        <v>39479</v>
      </c>
      <c r="B102">
        <v>2759.83</v>
      </c>
      <c r="C102">
        <f t="shared" si="1"/>
        <v>4.901014794073566E-3</v>
      </c>
    </row>
    <row r="103" spans="1:4" x14ac:dyDescent="0.25">
      <c r="A103" s="2">
        <v>39508</v>
      </c>
      <c r="B103">
        <v>2773.08</v>
      </c>
      <c r="C103">
        <f t="shared" si="1"/>
        <v>4.8010203527029116E-3</v>
      </c>
    </row>
    <row r="104" spans="1:4" x14ac:dyDescent="0.25">
      <c r="A104" s="2">
        <v>39539</v>
      </c>
      <c r="B104">
        <v>2788.33</v>
      </c>
      <c r="C104">
        <f t="shared" si="1"/>
        <v>5.4993004168650828E-3</v>
      </c>
    </row>
    <row r="105" spans="1:4" x14ac:dyDescent="0.25">
      <c r="A105" s="2">
        <v>39569</v>
      </c>
      <c r="B105">
        <v>2810.36</v>
      </c>
      <c r="C105">
        <f t="shared" si="1"/>
        <v>7.9007864922733262E-3</v>
      </c>
    </row>
    <row r="106" spans="1:4" x14ac:dyDescent="0.25">
      <c r="A106" s="2">
        <v>39600</v>
      </c>
      <c r="B106">
        <v>2831.16</v>
      </c>
      <c r="C106">
        <f t="shared" si="1"/>
        <v>7.4011870365362498E-3</v>
      </c>
    </row>
    <row r="107" spans="1:4" x14ac:dyDescent="0.25">
      <c r="A107" s="2">
        <v>39630</v>
      </c>
      <c r="B107">
        <v>2846.16</v>
      </c>
      <c r="C107">
        <f t="shared" si="1"/>
        <v>5.2981816640529367E-3</v>
      </c>
    </row>
    <row r="108" spans="1:4" x14ac:dyDescent="0.25">
      <c r="A108" s="2">
        <v>39661</v>
      </c>
      <c r="B108">
        <v>2854.13</v>
      </c>
      <c r="C108">
        <f t="shared" si="1"/>
        <v>2.8002642156450541E-3</v>
      </c>
    </row>
    <row r="109" spans="1:4" x14ac:dyDescent="0.25">
      <c r="A109" s="2">
        <v>39692</v>
      </c>
      <c r="B109">
        <v>2861.55</v>
      </c>
      <c r="C109">
        <f t="shared" si="1"/>
        <v>2.5997414273351005E-3</v>
      </c>
    </row>
    <row r="110" spans="1:4" x14ac:dyDescent="0.25">
      <c r="A110" s="2">
        <v>39722</v>
      </c>
      <c r="B110">
        <v>2874.43</v>
      </c>
      <c r="C110">
        <f t="shared" si="1"/>
        <v>4.5010571193933036E-3</v>
      </c>
    </row>
    <row r="111" spans="1:4" x14ac:dyDescent="0.25">
      <c r="A111" s="2">
        <v>39753</v>
      </c>
      <c r="B111">
        <v>2884.78</v>
      </c>
      <c r="C111">
        <f t="shared" si="1"/>
        <v>3.600713880665074E-3</v>
      </c>
    </row>
    <row r="112" spans="1:4" x14ac:dyDescent="0.25">
      <c r="A112" s="2">
        <v>39783</v>
      </c>
      <c r="B112">
        <v>2892.86</v>
      </c>
      <c r="C112">
        <f t="shared" si="1"/>
        <v>2.8009068282504046E-3</v>
      </c>
      <c r="D112" s="13">
        <f>(B112/B100)-1</f>
        <v>5.9027243906546456E-2</v>
      </c>
    </row>
    <row r="113" spans="1:4" x14ac:dyDescent="0.25">
      <c r="A113" s="2">
        <v>39814</v>
      </c>
      <c r="B113">
        <v>2906.74</v>
      </c>
      <c r="C113">
        <f t="shared" si="1"/>
        <v>4.7980199525727851E-3</v>
      </c>
    </row>
    <row r="114" spans="1:4" x14ac:dyDescent="0.25">
      <c r="A114" s="2">
        <v>39845</v>
      </c>
      <c r="B114">
        <v>2922.73</v>
      </c>
      <c r="C114">
        <f t="shared" si="1"/>
        <v>5.5010080020918561E-3</v>
      </c>
    </row>
    <row r="115" spans="1:4" x14ac:dyDescent="0.25">
      <c r="A115" s="2">
        <v>39873</v>
      </c>
      <c r="B115">
        <v>2928.57</v>
      </c>
      <c r="C115">
        <f t="shared" si="1"/>
        <v>1.9981318835473605E-3</v>
      </c>
    </row>
    <row r="116" spans="1:4" x14ac:dyDescent="0.25">
      <c r="A116" s="2">
        <v>39904</v>
      </c>
      <c r="B116">
        <v>2942.63</v>
      </c>
      <c r="C116">
        <f t="shared" si="1"/>
        <v>4.80097795169665E-3</v>
      </c>
    </row>
    <row r="117" spans="1:4" x14ac:dyDescent="0.25">
      <c r="A117" s="2">
        <v>39934</v>
      </c>
      <c r="B117">
        <v>2956.46</v>
      </c>
      <c r="C117">
        <f t="shared" si="1"/>
        <v>4.6998773206281541E-3</v>
      </c>
    </row>
    <row r="118" spans="1:4" x14ac:dyDescent="0.25">
      <c r="A118" s="2">
        <v>39965</v>
      </c>
      <c r="B118">
        <v>2967.1</v>
      </c>
      <c r="C118">
        <f t="shared" si="1"/>
        <v>3.5988986828843217E-3</v>
      </c>
    </row>
    <row r="119" spans="1:4" x14ac:dyDescent="0.25">
      <c r="A119" s="2">
        <v>39995</v>
      </c>
      <c r="B119">
        <v>2974.22</v>
      </c>
      <c r="C119">
        <f t="shared" si="1"/>
        <v>2.3996494894003018E-3</v>
      </c>
    </row>
    <row r="120" spans="1:4" x14ac:dyDescent="0.25">
      <c r="A120" s="2">
        <v>40026</v>
      </c>
      <c r="B120">
        <v>2978.68</v>
      </c>
      <c r="C120">
        <f t="shared" si="1"/>
        <v>1.4995528239336586E-3</v>
      </c>
    </row>
    <row r="121" spans="1:4" x14ac:dyDescent="0.25">
      <c r="A121" s="2">
        <v>40057</v>
      </c>
      <c r="B121">
        <v>2985.83</v>
      </c>
      <c r="C121">
        <f t="shared" si="1"/>
        <v>2.4003921199995393E-3</v>
      </c>
    </row>
    <row r="122" spans="1:4" x14ac:dyDescent="0.25">
      <c r="A122" s="2">
        <v>40087</v>
      </c>
      <c r="B122">
        <v>2994.19</v>
      </c>
      <c r="C122">
        <f t="shared" si="1"/>
        <v>2.7998914874591829E-3</v>
      </c>
    </row>
    <row r="123" spans="1:4" x14ac:dyDescent="0.25">
      <c r="A123" s="2">
        <v>40118</v>
      </c>
      <c r="B123">
        <v>3006.47</v>
      </c>
      <c r="C123">
        <f t="shared" si="1"/>
        <v>4.1012761381207241E-3</v>
      </c>
    </row>
    <row r="124" spans="1:4" x14ac:dyDescent="0.25">
      <c r="A124" s="2">
        <v>40148</v>
      </c>
      <c r="B124">
        <v>3017.59</v>
      </c>
      <c r="C124">
        <f t="shared" si="1"/>
        <v>3.6986898256095024E-3</v>
      </c>
      <c r="D124" s="13">
        <f>(B124/B112)-1</f>
        <v>4.31165006256784E-2</v>
      </c>
    </row>
    <row r="125" spans="1:4" x14ac:dyDescent="0.25">
      <c r="A125" s="2">
        <v>40179</v>
      </c>
      <c r="B125">
        <v>3040.22</v>
      </c>
      <c r="C125">
        <f t="shared" si="1"/>
        <v>7.499362073707605E-3</v>
      </c>
    </row>
    <row r="126" spans="1:4" x14ac:dyDescent="0.25">
      <c r="A126" s="2">
        <v>40210</v>
      </c>
      <c r="B126">
        <v>3063.93</v>
      </c>
      <c r="C126">
        <f t="shared" si="1"/>
        <v>7.7987777200334563E-3</v>
      </c>
    </row>
    <row r="127" spans="1:4" x14ac:dyDescent="0.25">
      <c r="A127" s="2">
        <v>40238</v>
      </c>
      <c r="B127">
        <v>3079.86</v>
      </c>
      <c r="C127">
        <f t="shared" si="1"/>
        <v>5.1992049426716758E-3</v>
      </c>
    </row>
    <row r="128" spans="1:4" x14ac:dyDescent="0.25">
      <c r="A128" s="2">
        <v>40269</v>
      </c>
      <c r="B128">
        <v>3097.42</v>
      </c>
      <c r="C128">
        <f t="shared" si="1"/>
        <v>5.701557863019735E-3</v>
      </c>
    </row>
    <row r="129" spans="1:4" x14ac:dyDescent="0.25">
      <c r="A129" s="2">
        <v>40299</v>
      </c>
      <c r="B129">
        <v>3110.74</v>
      </c>
      <c r="C129">
        <f t="shared" si="1"/>
        <v>4.3003531971768094E-3</v>
      </c>
    </row>
    <row r="130" spans="1:4" x14ac:dyDescent="0.25">
      <c r="A130" s="2">
        <v>40330</v>
      </c>
      <c r="B130">
        <v>3110.74</v>
      </c>
      <c r="C130">
        <f t="shared" si="1"/>
        <v>0</v>
      </c>
    </row>
    <row r="131" spans="1:4" x14ac:dyDescent="0.25">
      <c r="A131" s="2">
        <v>40360</v>
      </c>
      <c r="B131">
        <v>3111.05</v>
      </c>
      <c r="C131">
        <f t="shared" si="1"/>
        <v>9.9654744530441874E-5</v>
      </c>
    </row>
    <row r="132" spans="1:4" x14ac:dyDescent="0.25">
      <c r="A132" s="2">
        <v>40391</v>
      </c>
      <c r="B132">
        <v>3112.29</v>
      </c>
      <c r="C132">
        <f t="shared" si="1"/>
        <v>3.9857925780673042E-4</v>
      </c>
    </row>
    <row r="133" spans="1:4" x14ac:dyDescent="0.25">
      <c r="A133" s="2">
        <v>40422</v>
      </c>
      <c r="B133">
        <v>3126.29</v>
      </c>
      <c r="C133">
        <f t="shared" si="1"/>
        <v>4.49829546732472E-3</v>
      </c>
    </row>
    <row r="134" spans="1:4" x14ac:dyDescent="0.25">
      <c r="A134" s="2">
        <v>40452</v>
      </c>
      <c r="B134">
        <v>3149.74</v>
      </c>
      <c r="C134">
        <f t="shared" ref="C134:C197" si="2">(B134/B133)-1</f>
        <v>7.5009036269826357E-3</v>
      </c>
    </row>
    <row r="135" spans="1:4" x14ac:dyDescent="0.25">
      <c r="A135" s="2">
        <v>40483</v>
      </c>
      <c r="B135">
        <v>3175.88</v>
      </c>
      <c r="C135">
        <f t="shared" si="2"/>
        <v>8.2990977033026159E-3</v>
      </c>
    </row>
    <row r="136" spans="1:4" x14ac:dyDescent="0.25">
      <c r="A136" s="2">
        <v>40513</v>
      </c>
      <c r="B136">
        <v>3195.89</v>
      </c>
      <c r="C136">
        <f t="shared" si="2"/>
        <v>6.3006158922880307E-3</v>
      </c>
      <c r="D136" s="13">
        <f>(B136/B124)-1</f>
        <v>5.9086887217945305E-2</v>
      </c>
    </row>
    <row r="137" spans="1:4" x14ac:dyDescent="0.25">
      <c r="A137" s="2">
        <v>40544</v>
      </c>
      <c r="B137">
        <v>3222.42</v>
      </c>
      <c r="C137">
        <f t="shared" si="2"/>
        <v>8.3012869654464083E-3</v>
      </c>
    </row>
    <row r="138" spans="1:4" x14ac:dyDescent="0.25">
      <c r="A138" s="2">
        <v>40575</v>
      </c>
      <c r="B138">
        <v>3248.2</v>
      </c>
      <c r="C138">
        <f t="shared" si="2"/>
        <v>8.0001986084992094E-3</v>
      </c>
    </row>
    <row r="139" spans="1:4" x14ac:dyDescent="0.25">
      <c r="A139" s="2">
        <v>40603</v>
      </c>
      <c r="B139">
        <v>3273.86</v>
      </c>
      <c r="C139">
        <f t="shared" si="2"/>
        <v>7.8997598670034197E-3</v>
      </c>
    </row>
    <row r="140" spans="1:4" x14ac:dyDescent="0.25">
      <c r="A140" s="2">
        <v>40634</v>
      </c>
      <c r="B140">
        <v>3299.07</v>
      </c>
      <c r="C140">
        <f t="shared" si="2"/>
        <v>7.7003903648904526E-3</v>
      </c>
    </row>
    <row r="141" spans="1:4" x14ac:dyDescent="0.25">
      <c r="A141" s="2">
        <v>40664</v>
      </c>
      <c r="B141">
        <v>3314.58</v>
      </c>
      <c r="C141">
        <f t="shared" si="2"/>
        <v>4.701324918840788E-3</v>
      </c>
    </row>
    <row r="142" spans="1:4" x14ac:dyDescent="0.25">
      <c r="A142" s="2">
        <v>40695</v>
      </c>
      <c r="B142">
        <v>3319.55</v>
      </c>
      <c r="C142">
        <f t="shared" si="2"/>
        <v>1.4994358259570184E-3</v>
      </c>
    </row>
    <row r="143" spans="1:4" x14ac:dyDescent="0.25">
      <c r="A143" s="2">
        <v>40725</v>
      </c>
      <c r="B143">
        <v>3324.86</v>
      </c>
      <c r="C143">
        <f t="shared" si="2"/>
        <v>1.5996144055669959E-3</v>
      </c>
    </row>
    <row r="144" spans="1:4" x14ac:dyDescent="0.25">
      <c r="A144" s="2">
        <v>40756</v>
      </c>
      <c r="B144">
        <v>3337.16</v>
      </c>
      <c r="C144">
        <f t="shared" si="2"/>
        <v>3.6994038846747124E-3</v>
      </c>
    </row>
    <row r="145" spans="1:4" x14ac:dyDescent="0.25">
      <c r="A145" s="2">
        <v>40787</v>
      </c>
      <c r="B145">
        <v>3354.85</v>
      </c>
      <c r="C145">
        <f t="shared" si="2"/>
        <v>5.3009145500964028E-3</v>
      </c>
    </row>
    <row r="146" spans="1:4" x14ac:dyDescent="0.25">
      <c r="A146" s="2">
        <v>40817</v>
      </c>
      <c r="B146">
        <v>3369.28</v>
      </c>
      <c r="C146">
        <f t="shared" si="2"/>
        <v>4.3012355246883072E-3</v>
      </c>
    </row>
    <row r="147" spans="1:4" x14ac:dyDescent="0.25">
      <c r="A147" s="2">
        <v>40848</v>
      </c>
      <c r="B147">
        <v>3386.8</v>
      </c>
      <c r="C147">
        <f t="shared" si="2"/>
        <v>5.1999240193749685E-3</v>
      </c>
    </row>
    <row r="148" spans="1:4" x14ac:dyDescent="0.25">
      <c r="A148" s="2">
        <v>40878</v>
      </c>
      <c r="B148">
        <v>3403.73</v>
      </c>
      <c r="C148">
        <f t="shared" si="2"/>
        <v>4.9988189441361186E-3</v>
      </c>
      <c r="D148" s="13">
        <f>(B148/B136)-1</f>
        <v>6.5033527436801686E-2</v>
      </c>
    </row>
    <row r="149" spans="1:4" x14ac:dyDescent="0.25">
      <c r="A149" s="2">
        <v>40909</v>
      </c>
      <c r="B149">
        <v>3422.79</v>
      </c>
      <c r="C149">
        <f t="shared" si="2"/>
        <v>5.5997391097413196E-3</v>
      </c>
    </row>
    <row r="150" spans="1:4" x14ac:dyDescent="0.25">
      <c r="A150" s="2">
        <v>40940</v>
      </c>
      <c r="B150">
        <v>3438.19</v>
      </c>
      <c r="C150">
        <f t="shared" si="2"/>
        <v>4.4992535329366756E-3</v>
      </c>
    </row>
    <row r="151" spans="1:4" x14ac:dyDescent="0.25">
      <c r="A151" s="2">
        <v>40969</v>
      </c>
      <c r="B151">
        <v>3445.41</v>
      </c>
      <c r="C151">
        <f t="shared" si="2"/>
        <v>2.0999421207088531E-3</v>
      </c>
    </row>
    <row r="152" spans="1:4" x14ac:dyDescent="0.25">
      <c r="A152" s="2">
        <v>41000</v>
      </c>
      <c r="B152">
        <v>3467.46</v>
      </c>
      <c r="C152">
        <f t="shared" si="2"/>
        <v>6.3998188894791586E-3</v>
      </c>
    </row>
    <row r="153" spans="1:4" x14ac:dyDescent="0.25">
      <c r="A153" s="2">
        <v>41030</v>
      </c>
      <c r="B153">
        <v>3479.94</v>
      </c>
      <c r="C153">
        <f t="shared" si="2"/>
        <v>3.5991763423370848E-3</v>
      </c>
    </row>
    <row r="154" spans="1:4" x14ac:dyDescent="0.25">
      <c r="A154" s="2">
        <v>41061</v>
      </c>
      <c r="B154">
        <v>3482.72</v>
      </c>
      <c r="C154">
        <f t="shared" si="2"/>
        <v>7.9886434823572827E-4</v>
      </c>
    </row>
    <row r="155" spans="1:4" x14ac:dyDescent="0.25">
      <c r="A155" s="2">
        <v>41091</v>
      </c>
      <c r="B155">
        <v>3497.7</v>
      </c>
      <c r="C155">
        <f t="shared" si="2"/>
        <v>4.3012358156842012E-3</v>
      </c>
    </row>
    <row r="156" spans="1:4" x14ac:dyDescent="0.25">
      <c r="A156" s="2">
        <v>41122</v>
      </c>
      <c r="B156">
        <v>3512.04</v>
      </c>
      <c r="C156">
        <f t="shared" si="2"/>
        <v>4.0998370357663294E-3</v>
      </c>
    </row>
    <row r="157" spans="1:4" x14ac:dyDescent="0.25">
      <c r="A157" s="2">
        <v>41153</v>
      </c>
      <c r="B157">
        <v>3532.06</v>
      </c>
      <c r="C157">
        <f t="shared" si="2"/>
        <v>5.7003906561428064E-3</v>
      </c>
    </row>
    <row r="158" spans="1:4" x14ac:dyDescent="0.25">
      <c r="A158" s="2">
        <v>41183</v>
      </c>
      <c r="B158">
        <v>3552.9</v>
      </c>
      <c r="C158">
        <f t="shared" si="2"/>
        <v>5.9002395202800706E-3</v>
      </c>
    </row>
    <row r="159" spans="1:4" x14ac:dyDescent="0.25">
      <c r="A159" s="2">
        <v>41214</v>
      </c>
      <c r="B159">
        <v>3574.22</v>
      </c>
      <c r="C159">
        <f t="shared" si="2"/>
        <v>6.0007317965604656E-3</v>
      </c>
    </row>
    <row r="160" spans="1:4" x14ac:dyDescent="0.25">
      <c r="A160" s="2">
        <v>41244</v>
      </c>
      <c r="B160">
        <v>3602.46</v>
      </c>
      <c r="C160">
        <f t="shared" si="2"/>
        <v>7.9010245592046058E-3</v>
      </c>
      <c r="D160" s="13">
        <f>(B160/B148)-1</f>
        <v>5.8385947181474496E-2</v>
      </c>
    </row>
    <row r="161" spans="1:4" x14ac:dyDescent="0.25">
      <c r="A161" s="2">
        <v>41275</v>
      </c>
      <c r="B161">
        <v>3633.44</v>
      </c>
      <c r="C161">
        <f t="shared" si="2"/>
        <v>8.5996791081650592E-3</v>
      </c>
    </row>
    <row r="162" spans="1:4" x14ac:dyDescent="0.25">
      <c r="A162" s="2">
        <v>41306</v>
      </c>
      <c r="B162">
        <v>3655.24</v>
      </c>
      <c r="C162">
        <f t="shared" si="2"/>
        <v>5.9998238583820473E-3</v>
      </c>
    </row>
    <row r="163" spans="1:4" x14ac:dyDescent="0.25">
      <c r="A163" s="2">
        <v>41334</v>
      </c>
      <c r="B163">
        <v>3672.42</v>
      </c>
      <c r="C163">
        <f t="shared" si="2"/>
        <v>4.7001017717032134E-3</v>
      </c>
    </row>
    <row r="164" spans="1:4" x14ac:dyDescent="0.25">
      <c r="A164" s="2">
        <v>41365</v>
      </c>
      <c r="B164">
        <v>3692.62</v>
      </c>
      <c r="C164">
        <f t="shared" si="2"/>
        <v>5.5004601870156655E-3</v>
      </c>
    </row>
    <row r="165" spans="1:4" x14ac:dyDescent="0.25">
      <c r="A165" s="2">
        <v>41395</v>
      </c>
      <c r="B165">
        <v>3706.28</v>
      </c>
      <c r="C165">
        <f t="shared" si="2"/>
        <v>3.6992704367089235E-3</v>
      </c>
    </row>
    <row r="166" spans="1:4" x14ac:dyDescent="0.25">
      <c r="A166" s="2">
        <v>41426</v>
      </c>
      <c r="B166">
        <v>3715.92</v>
      </c>
      <c r="C166">
        <f t="shared" si="2"/>
        <v>2.6009907508337538E-3</v>
      </c>
    </row>
    <row r="167" spans="1:4" x14ac:dyDescent="0.25">
      <c r="A167" s="2">
        <v>41456</v>
      </c>
      <c r="B167">
        <v>3717.03</v>
      </c>
      <c r="C167">
        <f t="shared" si="2"/>
        <v>2.9871471936959715E-4</v>
      </c>
    </row>
    <row r="168" spans="1:4" x14ac:dyDescent="0.25">
      <c r="A168" s="2">
        <v>41487</v>
      </c>
      <c r="B168">
        <v>3725.95</v>
      </c>
      <c r="C168">
        <f t="shared" si="2"/>
        <v>2.3997654040994743E-3</v>
      </c>
    </row>
    <row r="169" spans="1:4" x14ac:dyDescent="0.25">
      <c r="A169" s="2">
        <v>41518</v>
      </c>
      <c r="B169">
        <v>3738.99</v>
      </c>
      <c r="C169">
        <f t="shared" si="2"/>
        <v>3.4997785799595338E-3</v>
      </c>
    </row>
    <row r="170" spans="1:4" x14ac:dyDescent="0.25">
      <c r="A170" s="2">
        <v>41548</v>
      </c>
      <c r="B170">
        <v>3760.3</v>
      </c>
      <c r="C170">
        <f t="shared" si="2"/>
        <v>5.6994001053760623E-3</v>
      </c>
    </row>
    <row r="171" spans="1:4" x14ac:dyDescent="0.25">
      <c r="A171" s="2">
        <v>41579</v>
      </c>
      <c r="B171">
        <v>3780.61</v>
      </c>
      <c r="C171">
        <f t="shared" si="2"/>
        <v>5.4011648006808688E-3</v>
      </c>
    </row>
    <row r="172" spans="1:4" x14ac:dyDescent="0.25">
      <c r="A172" s="2">
        <v>41609</v>
      </c>
      <c r="B172">
        <v>3815.39</v>
      </c>
      <c r="C172">
        <f t="shared" si="2"/>
        <v>9.1995736137817641E-3</v>
      </c>
      <c r="D172" s="13">
        <f>(B172/B160)-1</f>
        <v>5.910683255331084E-2</v>
      </c>
    </row>
    <row r="173" spans="1:4" x14ac:dyDescent="0.25">
      <c r="A173" s="2">
        <v>41640</v>
      </c>
      <c r="B173">
        <v>3836.37</v>
      </c>
      <c r="C173">
        <f t="shared" si="2"/>
        <v>5.4987825622019315E-3</v>
      </c>
    </row>
    <row r="174" spans="1:4" x14ac:dyDescent="0.25">
      <c r="A174" s="2">
        <v>41671</v>
      </c>
      <c r="B174">
        <v>3862.84</v>
      </c>
      <c r="C174">
        <f t="shared" si="2"/>
        <v>6.8997515880897531E-3</v>
      </c>
    </row>
    <row r="175" spans="1:4" x14ac:dyDescent="0.25">
      <c r="A175" s="2">
        <v>41699</v>
      </c>
      <c r="B175">
        <v>3898.38</v>
      </c>
      <c r="C175">
        <f t="shared" si="2"/>
        <v>9.2004846175353094E-3</v>
      </c>
    </row>
    <row r="176" spans="1:4" x14ac:dyDescent="0.25">
      <c r="A176" s="2">
        <v>41730</v>
      </c>
      <c r="B176">
        <v>3924.5</v>
      </c>
      <c r="C176">
        <f t="shared" si="2"/>
        <v>6.7002190653553395E-3</v>
      </c>
    </row>
    <row r="177" spans="1:4" x14ac:dyDescent="0.25">
      <c r="A177" s="2">
        <v>41760</v>
      </c>
      <c r="B177">
        <v>3942.55</v>
      </c>
      <c r="C177">
        <f t="shared" si="2"/>
        <v>4.59931201426933E-3</v>
      </c>
    </row>
    <row r="178" spans="1:4" x14ac:dyDescent="0.25">
      <c r="A178" s="2">
        <v>41791</v>
      </c>
      <c r="B178">
        <v>3958.32</v>
      </c>
      <c r="C178">
        <f t="shared" si="2"/>
        <v>3.9999492714106744E-3</v>
      </c>
    </row>
    <row r="179" spans="1:4" x14ac:dyDescent="0.25">
      <c r="A179" s="2">
        <v>41821</v>
      </c>
      <c r="B179">
        <v>3958.72</v>
      </c>
      <c r="C179">
        <f t="shared" si="2"/>
        <v>1.0105297196782992E-4</v>
      </c>
    </row>
    <row r="180" spans="1:4" x14ac:dyDescent="0.25">
      <c r="A180" s="2">
        <v>41852</v>
      </c>
      <c r="B180">
        <v>3968.62</v>
      </c>
      <c r="C180">
        <f t="shared" si="2"/>
        <v>2.5008083420903215E-3</v>
      </c>
    </row>
    <row r="181" spans="1:4" x14ac:dyDescent="0.25">
      <c r="A181" s="2">
        <v>41883</v>
      </c>
      <c r="B181">
        <v>3991.24</v>
      </c>
      <c r="C181">
        <f t="shared" si="2"/>
        <v>5.6997142583568028E-3</v>
      </c>
    </row>
    <row r="182" spans="1:4" x14ac:dyDescent="0.25">
      <c r="A182" s="2">
        <v>41913</v>
      </c>
      <c r="B182">
        <v>4008</v>
      </c>
      <c r="C182">
        <f t="shared" si="2"/>
        <v>4.1991962397651683E-3</v>
      </c>
    </row>
    <row r="183" spans="1:4" x14ac:dyDescent="0.25">
      <c r="A183" s="2">
        <v>41944</v>
      </c>
      <c r="B183">
        <v>4028.44</v>
      </c>
      <c r="C183">
        <f t="shared" si="2"/>
        <v>5.0998003992015484E-3</v>
      </c>
    </row>
    <row r="184" spans="1:4" x14ac:dyDescent="0.25">
      <c r="A184" s="2">
        <v>41974</v>
      </c>
      <c r="B184">
        <v>4059.86</v>
      </c>
      <c r="C184">
        <f t="shared" si="2"/>
        <v>7.7995452333905479E-3</v>
      </c>
      <c r="D184" s="13">
        <f>(B184/B172)-1</f>
        <v>6.4074707959081545E-2</v>
      </c>
    </row>
    <row r="185" spans="1:4" x14ac:dyDescent="0.25">
      <c r="A185" s="2">
        <v>42005</v>
      </c>
      <c r="B185">
        <v>4110.2</v>
      </c>
      <c r="C185">
        <f t="shared" si="2"/>
        <v>1.2399442345302436E-2</v>
      </c>
    </row>
    <row r="186" spans="1:4" x14ac:dyDescent="0.25">
      <c r="A186" s="2">
        <v>42036</v>
      </c>
      <c r="B186">
        <v>4160.34</v>
      </c>
      <c r="C186">
        <f t="shared" si="2"/>
        <v>1.2198919760595617E-2</v>
      </c>
    </row>
    <row r="187" spans="1:4" x14ac:dyDescent="0.25">
      <c r="A187" s="2">
        <v>42064</v>
      </c>
      <c r="B187">
        <v>4215.26</v>
      </c>
      <c r="C187">
        <f t="shared" si="2"/>
        <v>1.3200844161775249E-2</v>
      </c>
    </row>
    <row r="188" spans="1:4" x14ac:dyDescent="0.25">
      <c r="A188" s="2">
        <v>42095</v>
      </c>
      <c r="B188">
        <v>4245.1899999999996</v>
      </c>
      <c r="C188">
        <f t="shared" si="2"/>
        <v>7.1003923838623972E-3</v>
      </c>
    </row>
    <row r="189" spans="1:4" x14ac:dyDescent="0.25">
      <c r="A189" s="2">
        <v>42125</v>
      </c>
      <c r="B189">
        <v>4276.6000000000004</v>
      </c>
      <c r="C189">
        <f t="shared" si="2"/>
        <v>7.3989621194812116E-3</v>
      </c>
    </row>
    <row r="190" spans="1:4" x14ac:dyDescent="0.25">
      <c r="A190" s="2">
        <v>42156</v>
      </c>
      <c r="B190">
        <v>4310.3900000000003</v>
      </c>
      <c r="C190">
        <f t="shared" si="2"/>
        <v>7.9011364167795861E-3</v>
      </c>
    </row>
    <row r="191" spans="1:4" x14ac:dyDescent="0.25">
      <c r="A191" s="2">
        <v>42186</v>
      </c>
      <c r="B191">
        <v>4337.1099999999997</v>
      </c>
      <c r="C191">
        <f t="shared" si="2"/>
        <v>6.1989750347415384E-3</v>
      </c>
    </row>
    <row r="192" spans="1:4" x14ac:dyDescent="0.25">
      <c r="A192" s="2">
        <v>42217</v>
      </c>
      <c r="B192">
        <v>4346.6499999999996</v>
      </c>
      <c r="C192">
        <f t="shared" si="2"/>
        <v>2.1996214068815689E-3</v>
      </c>
    </row>
    <row r="193" spans="1:4" x14ac:dyDescent="0.25">
      <c r="A193" s="2">
        <v>42248</v>
      </c>
      <c r="B193">
        <v>4370.12</v>
      </c>
      <c r="C193">
        <f t="shared" si="2"/>
        <v>5.3995605811372194E-3</v>
      </c>
    </row>
    <row r="194" spans="1:4" x14ac:dyDescent="0.25">
      <c r="A194" s="2">
        <v>42278</v>
      </c>
      <c r="B194">
        <v>4405.95</v>
      </c>
      <c r="C194">
        <f t="shared" si="2"/>
        <v>8.1988595278847942E-3</v>
      </c>
    </row>
    <row r="195" spans="1:4" x14ac:dyDescent="0.25">
      <c r="A195" s="2">
        <v>42309</v>
      </c>
      <c r="B195">
        <v>4450.45</v>
      </c>
      <c r="C195">
        <f t="shared" si="2"/>
        <v>1.009997843824828E-2</v>
      </c>
    </row>
    <row r="196" spans="1:4" x14ac:dyDescent="0.25">
      <c r="A196" s="2">
        <v>42339</v>
      </c>
      <c r="B196">
        <v>4493.17</v>
      </c>
      <c r="C196">
        <f t="shared" si="2"/>
        <v>9.5990293116428038E-3</v>
      </c>
      <c r="D196" s="13">
        <f>(B196/B184)-1</f>
        <v>0.1067302813397506</v>
      </c>
    </row>
    <row r="197" spans="1:4" x14ac:dyDescent="0.25">
      <c r="A197" s="2">
        <v>42370</v>
      </c>
      <c r="B197">
        <v>4550.2299999999996</v>
      </c>
      <c r="C197">
        <f t="shared" si="2"/>
        <v>1.2699274676898353E-2</v>
      </c>
    </row>
    <row r="198" spans="1:4" x14ac:dyDescent="0.25">
      <c r="A198" s="2">
        <v>42401</v>
      </c>
      <c r="B198">
        <v>4591.18</v>
      </c>
      <c r="C198">
        <f t="shared" ref="C198:C261" si="3">(B198/B197)-1</f>
        <v>8.9995450779412067E-3</v>
      </c>
    </row>
    <row r="199" spans="1:4" x14ac:dyDescent="0.25">
      <c r="A199" s="2">
        <v>42430</v>
      </c>
      <c r="B199">
        <v>4610.92</v>
      </c>
      <c r="C199">
        <f t="shared" si="3"/>
        <v>4.2995482642806948E-3</v>
      </c>
    </row>
    <row r="200" spans="1:4" x14ac:dyDescent="0.25">
      <c r="A200" s="2">
        <v>42461</v>
      </c>
      <c r="B200">
        <v>4639.05</v>
      </c>
      <c r="C200">
        <f t="shared" si="3"/>
        <v>6.1007347774413301E-3</v>
      </c>
    </row>
    <row r="201" spans="1:4" x14ac:dyDescent="0.25">
      <c r="A201" s="2">
        <v>42491</v>
      </c>
      <c r="B201">
        <v>4675.2299999999996</v>
      </c>
      <c r="C201">
        <f t="shared" si="3"/>
        <v>7.7990105732852477E-3</v>
      </c>
    </row>
    <row r="202" spans="1:4" x14ac:dyDescent="0.25">
      <c r="A202" s="2">
        <v>42522</v>
      </c>
      <c r="B202">
        <v>4691.59</v>
      </c>
      <c r="C202">
        <f t="shared" si="3"/>
        <v>3.4992930829071955E-3</v>
      </c>
    </row>
    <row r="203" spans="1:4" x14ac:dyDescent="0.25">
      <c r="A203" s="2">
        <v>42552</v>
      </c>
      <c r="B203">
        <v>4715.99</v>
      </c>
      <c r="C203">
        <f t="shared" si="3"/>
        <v>5.200795465929442E-3</v>
      </c>
    </row>
    <row r="204" spans="1:4" x14ac:dyDescent="0.25">
      <c r="A204" s="2">
        <v>42583</v>
      </c>
      <c r="B204">
        <v>4736.74</v>
      </c>
      <c r="C204">
        <f t="shared" si="3"/>
        <v>4.3999245121384423E-3</v>
      </c>
    </row>
    <row r="205" spans="1:4" x14ac:dyDescent="0.25">
      <c r="A205" s="2">
        <v>42614</v>
      </c>
      <c r="B205">
        <v>4740.53</v>
      </c>
      <c r="C205">
        <f t="shared" si="3"/>
        <v>8.0012835832232732E-4</v>
      </c>
    </row>
    <row r="206" spans="1:4" x14ac:dyDescent="0.25">
      <c r="A206" s="2">
        <v>42644</v>
      </c>
      <c r="B206">
        <v>4752.8599999999997</v>
      </c>
      <c r="C206">
        <f t="shared" si="3"/>
        <v>2.6009749964666096E-3</v>
      </c>
    </row>
    <row r="207" spans="1:4" x14ac:dyDescent="0.25">
      <c r="A207" s="2">
        <v>42675</v>
      </c>
      <c r="B207">
        <v>4761.42</v>
      </c>
      <c r="C207">
        <f t="shared" si="3"/>
        <v>1.8010208590197863E-3</v>
      </c>
    </row>
    <row r="208" spans="1:4" x14ac:dyDescent="0.25">
      <c r="A208" s="2">
        <v>42705</v>
      </c>
      <c r="B208">
        <v>4775.7</v>
      </c>
      <c r="C208">
        <f t="shared" si="3"/>
        <v>2.9991053089204467E-3</v>
      </c>
      <c r="D208" s="13">
        <f>(B208/B196)-1</f>
        <v>6.2879882132213849E-2</v>
      </c>
    </row>
    <row r="209" spans="1:4" x14ac:dyDescent="0.25">
      <c r="A209" s="2">
        <v>42736</v>
      </c>
      <c r="B209">
        <v>4793.8500000000004</v>
      </c>
      <c r="C209">
        <f t="shared" si="3"/>
        <v>3.8004899805266223E-3</v>
      </c>
    </row>
    <row r="210" spans="1:4" x14ac:dyDescent="0.25">
      <c r="A210" s="2">
        <v>42767</v>
      </c>
      <c r="B210">
        <v>4809.67</v>
      </c>
      <c r="C210">
        <f t="shared" si="3"/>
        <v>3.3000615371778785E-3</v>
      </c>
    </row>
    <row r="211" spans="1:4" x14ac:dyDescent="0.25">
      <c r="A211" s="2">
        <v>42795</v>
      </c>
      <c r="B211">
        <v>4821.6899999999996</v>
      </c>
      <c r="C211">
        <f t="shared" si="3"/>
        <v>2.4991319570779602E-3</v>
      </c>
    </row>
    <row r="212" spans="1:4" x14ac:dyDescent="0.25">
      <c r="A212" s="2">
        <v>42826</v>
      </c>
      <c r="B212">
        <v>4828.4399999999996</v>
      </c>
      <c r="C212">
        <f t="shared" si="3"/>
        <v>1.3999240930047119E-3</v>
      </c>
    </row>
    <row r="213" spans="1:4" x14ac:dyDescent="0.25">
      <c r="A213" s="2">
        <v>42856</v>
      </c>
      <c r="B213">
        <v>4843.41</v>
      </c>
      <c r="C213">
        <f t="shared" si="3"/>
        <v>3.100380247036405E-3</v>
      </c>
    </row>
    <row r="214" spans="1:4" x14ac:dyDescent="0.25">
      <c r="A214" s="2">
        <v>42887</v>
      </c>
      <c r="B214">
        <v>4832.2700000000004</v>
      </c>
      <c r="C214">
        <f t="shared" si="3"/>
        <v>-2.3000324151783991E-3</v>
      </c>
    </row>
    <row r="215" spans="1:4" x14ac:dyDescent="0.25">
      <c r="A215" s="2">
        <v>42917</v>
      </c>
      <c r="B215">
        <v>4843.87</v>
      </c>
      <c r="C215">
        <f t="shared" si="3"/>
        <v>2.4005281161854075E-3</v>
      </c>
    </row>
    <row r="216" spans="1:4" x14ac:dyDescent="0.25">
      <c r="A216" s="2">
        <v>42948</v>
      </c>
      <c r="B216">
        <v>4853.07</v>
      </c>
      <c r="C216">
        <f t="shared" si="3"/>
        <v>1.8993077848910023E-3</v>
      </c>
    </row>
    <row r="217" spans="1:4" x14ac:dyDescent="0.25">
      <c r="A217" s="2">
        <v>42979</v>
      </c>
      <c r="B217">
        <v>4860.83</v>
      </c>
      <c r="C217">
        <f t="shared" si="3"/>
        <v>1.5989878571709415E-3</v>
      </c>
    </row>
    <row r="218" spans="1:4" x14ac:dyDescent="0.25">
      <c r="A218" s="2">
        <v>43009</v>
      </c>
      <c r="B218">
        <v>4881.25</v>
      </c>
      <c r="C218">
        <f t="shared" si="3"/>
        <v>4.2009286479880448E-3</v>
      </c>
    </row>
    <row r="219" spans="1:4" x14ac:dyDescent="0.25">
      <c r="A219" s="2">
        <v>43040</v>
      </c>
      <c r="B219">
        <v>4894.92</v>
      </c>
      <c r="C219">
        <f t="shared" si="3"/>
        <v>2.8005121638925434E-3</v>
      </c>
    </row>
    <row r="220" spans="1:4" x14ac:dyDescent="0.25">
      <c r="A220" s="2">
        <v>43070</v>
      </c>
      <c r="B220">
        <v>4916.46</v>
      </c>
      <c r="C220">
        <f t="shared" si="3"/>
        <v>4.4004804981490064E-3</v>
      </c>
      <c r="D220" s="13">
        <f>(B220/B208)-1</f>
        <v>2.9474213204347066E-2</v>
      </c>
    </row>
    <row r="221" spans="1:4" x14ac:dyDescent="0.25">
      <c r="A221" s="2">
        <v>43101</v>
      </c>
      <c r="B221">
        <v>4930.72</v>
      </c>
      <c r="C221">
        <f t="shared" si="3"/>
        <v>2.9004609007294846E-3</v>
      </c>
    </row>
    <row r="222" spans="1:4" x14ac:dyDescent="0.25">
      <c r="A222" s="2">
        <v>43132</v>
      </c>
      <c r="B222">
        <v>4946.5</v>
      </c>
      <c r="C222">
        <f t="shared" si="3"/>
        <v>3.2003439659926691E-3</v>
      </c>
    </row>
    <row r="223" spans="1:4" x14ac:dyDescent="0.25">
      <c r="A223" s="2">
        <v>43160</v>
      </c>
      <c r="B223">
        <v>4950.95</v>
      </c>
      <c r="C223">
        <f t="shared" si="3"/>
        <v>8.9962599818038669E-4</v>
      </c>
    </row>
    <row r="224" spans="1:4" x14ac:dyDescent="0.25">
      <c r="A224" s="2">
        <v>43191</v>
      </c>
      <c r="B224">
        <v>4961.84</v>
      </c>
      <c r="C224">
        <f t="shared" si="3"/>
        <v>2.1995778587948767E-3</v>
      </c>
    </row>
    <row r="225" spans="1:4" x14ac:dyDescent="0.25">
      <c r="A225" s="2">
        <v>43221</v>
      </c>
      <c r="B225">
        <v>4981.6899999999996</v>
      </c>
      <c r="C225">
        <f t="shared" si="3"/>
        <v>4.0005320606870676E-3</v>
      </c>
    </row>
    <row r="226" spans="1:4" x14ac:dyDescent="0.25">
      <c r="A226" s="2">
        <v>43252</v>
      </c>
      <c r="B226">
        <v>5044.46</v>
      </c>
      <c r="C226">
        <f t="shared" si="3"/>
        <v>1.2600141718974944E-2</v>
      </c>
    </row>
    <row r="227" spans="1:4" x14ac:dyDescent="0.25">
      <c r="A227" s="2">
        <v>43282</v>
      </c>
      <c r="B227">
        <v>5061.1099999999997</v>
      </c>
      <c r="C227">
        <f t="shared" si="3"/>
        <v>3.3006506147337245E-3</v>
      </c>
    </row>
    <row r="228" spans="1:4" x14ac:dyDescent="0.25">
      <c r="A228" s="2">
        <v>43313</v>
      </c>
      <c r="B228">
        <v>5056.5600000000004</v>
      </c>
      <c r="C228">
        <f t="shared" si="3"/>
        <v>-8.990122720112792E-4</v>
      </c>
    </row>
    <row r="229" spans="1:4" x14ac:dyDescent="0.25">
      <c r="A229" s="2">
        <v>43344</v>
      </c>
      <c r="B229">
        <v>5080.83</v>
      </c>
      <c r="C229">
        <f t="shared" si="3"/>
        <v>4.7997057287958445E-3</v>
      </c>
    </row>
    <row r="230" spans="1:4" x14ac:dyDescent="0.25">
      <c r="A230" s="2">
        <v>43374</v>
      </c>
      <c r="B230">
        <v>5103.6899999999996</v>
      </c>
      <c r="C230">
        <f t="shared" si="3"/>
        <v>4.4992648838870775E-3</v>
      </c>
    </row>
    <row r="231" spans="1:4" x14ac:dyDescent="0.25">
      <c r="A231" s="2">
        <v>43405</v>
      </c>
      <c r="B231">
        <v>5092.97</v>
      </c>
      <c r="C231">
        <f t="shared" si="3"/>
        <v>-2.1004410534337659E-3</v>
      </c>
    </row>
    <row r="232" spans="1:4" x14ac:dyDescent="0.25">
      <c r="A232" s="2">
        <v>43435</v>
      </c>
      <c r="B232">
        <v>5100.6099999999997</v>
      </c>
      <c r="C232">
        <f t="shared" si="3"/>
        <v>1.5001070102511616E-3</v>
      </c>
      <c r="D232" s="13">
        <f>(B232/B220)-1</f>
        <v>3.7455811701915476E-2</v>
      </c>
    </row>
    <row r="233" spans="1:4" x14ac:dyDescent="0.25">
      <c r="A233" s="2">
        <v>43466</v>
      </c>
      <c r="B233">
        <v>5116.93</v>
      </c>
      <c r="C233">
        <f t="shared" si="3"/>
        <v>3.199617300675861E-3</v>
      </c>
    </row>
    <row r="234" spans="1:4" x14ac:dyDescent="0.25">
      <c r="A234" s="2">
        <v>43497</v>
      </c>
      <c r="B234">
        <v>5138.93</v>
      </c>
      <c r="C234">
        <f t="shared" si="3"/>
        <v>4.2994529923214841E-3</v>
      </c>
    </row>
    <row r="235" spans="1:4" x14ac:dyDescent="0.25">
      <c r="A235" s="2">
        <v>43525</v>
      </c>
      <c r="B235">
        <v>5177.47</v>
      </c>
      <c r="C235">
        <f t="shared" si="3"/>
        <v>7.4996156787503487E-3</v>
      </c>
    </row>
    <row r="236" spans="1:4" x14ac:dyDescent="0.25">
      <c r="A236" s="2">
        <v>43556</v>
      </c>
      <c r="B236">
        <v>5206.9799999999996</v>
      </c>
      <c r="C236">
        <f t="shared" si="3"/>
        <v>5.6996950247900635E-3</v>
      </c>
    </row>
    <row r="237" spans="1:4" x14ac:dyDescent="0.25">
      <c r="A237" s="2">
        <v>43586</v>
      </c>
      <c r="B237">
        <v>5213.75</v>
      </c>
      <c r="C237">
        <f t="shared" si="3"/>
        <v>1.3001778382095708E-3</v>
      </c>
    </row>
    <row r="238" spans="1:4" x14ac:dyDescent="0.25">
      <c r="A238" s="2">
        <v>43617</v>
      </c>
      <c r="B238">
        <v>5214.2700000000004</v>
      </c>
      <c r="C238">
        <f t="shared" si="3"/>
        <v>9.9736274274730974E-5</v>
      </c>
    </row>
    <row r="239" spans="1:4" x14ac:dyDescent="0.25">
      <c r="A239" s="2">
        <v>43647</v>
      </c>
      <c r="B239">
        <v>5224.18</v>
      </c>
      <c r="C239">
        <f t="shared" si="3"/>
        <v>1.9005536729015393E-3</v>
      </c>
    </row>
    <row r="240" spans="1:4" x14ac:dyDescent="0.25">
      <c r="A240" s="2">
        <v>43678</v>
      </c>
      <c r="B240">
        <v>5229.93</v>
      </c>
      <c r="C240">
        <f t="shared" si="3"/>
        <v>1.1006512026767723E-3</v>
      </c>
    </row>
    <row r="241" spans="1:4" x14ac:dyDescent="0.25">
      <c r="A241" s="2">
        <v>43709</v>
      </c>
      <c r="B241">
        <v>5227.84</v>
      </c>
      <c r="C241">
        <f t="shared" si="3"/>
        <v>-3.996229395040185E-4</v>
      </c>
    </row>
    <row r="242" spans="1:4" x14ac:dyDescent="0.25">
      <c r="A242" s="2">
        <v>43739</v>
      </c>
      <c r="B242">
        <v>5233.07</v>
      </c>
      <c r="C242">
        <f t="shared" si="3"/>
        <v>1.0004131725529497E-3</v>
      </c>
    </row>
    <row r="243" spans="1:4" x14ac:dyDescent="0.25">
      <c r="A243" s="2">
        <v>43770</v>
      </c>
      <c r="B243">
        <v>5259.76</v>
      </c>
      <c r="C243">
        <f t="shared" si="3"/>
        <v>5.1002566371174396E-3</v>
      </c>
    </row>
    <row r="244" spans="1:4" x14ac:dyDescent="0.25">
      <c r="A244" s="2">
        <v>43800</v>
      </c>
      <c r="B244">
        <v>5320.25</v>
      </c>
      <c r="C244">
        <f t="shared" si="3"/>
        <v>1.1500524738771389E-2</v>
      </c>
      <c r="D244" s="13">
        <f>(B244/B232)-1</f>
        <v>4.306151617159526E-2</v>
      </c>
    </row>
    <row r="245" spans="1:4" x14ac:dyDescent="0.25">
      <c r="A245" s="2">
        <v>43831</v>
      </c>
      <c r="B245">
        <v>5331.42</v>
      </c>
      <c r="C245">
        <f t="shared" si="3"/>
        <v>2.099525398242541E-3</v>
      </c>
    </row>
    <row r="246" spans="1:4" x14ac:dyDescent="0.25">
      <c r="A246" s="2">
        <v>43862</v>
      </c>
      <c r="B246">
        <v>5344.75</v>
      </c>
      <c r="C246">
        <f t="shared" si="3"/>
        <v>2.5002719725701894E-3</v>
      </c>
    </row>
    <row r="247" spans="1:4" x14ac:dyDescent="0.25">
      <c r="A247" s="2">
        <v>43891</v>
      </c>
      <c r="B247">
        <v>5348.49</v>
      </c>
      <c r="C247">
        <f t="shared" si="3"/>
        <v>6.9975209317552078E-4</v>
      </c>
    </row>
    <row r="248" spans="1:4" x14ac:dyDescent="0.25">
      <c r="A248" s="2">
        <v>43922</v>
      </c>
      <c r="B248">
        <v>5331.91</v>
      </c>
      <c r="C248">
        <f t="shared" si="3"/>
        <v>-3.0999403569978989E-3</v>
      </c>
    </row>
    <row r="249" spans="1:4" x14ac:dyDescent="0.25">
      <c r="A249" s="2">
        <v>43952</v>
      </c>
      <c r="B249">
        <v>5311.65</v>
      </c>
      <c r="C249">
        <f t="shared" si="3"/>
        <v>-3.7997640620340833E-3</v>
      </c>
    </row>
    <row r="250" spans="1:4" x14ac:dyDescent="0.25">
      <c r="A250" s="2">
        <v>43983</v>
      </c>
      <c r="B250">
        <v>5325.46</v>
      </c>
      <c r="C250">
        <f t="shared" si="3"/>
        <v>2.5999454030292135E-3</v>
      </c>
    </row>
    <row r="251" spans="1:4" x14ac:dyDescent="0.25">
      <c r="A251" s="2">
        <v>44013</v>
      </c>
      <c r="B251">
        <v>5344.63</v>
      </c>
      <c r="C251">
        <f t="shared" si="3"/>
        <v>3.599689040946652E-3</v>
      </c>
    </row>
    <row r="252" spans="1:4" x14ac:dyDescent="0.25">
      <c r="A252" s="2">
        <v>44044</v>
      </c>
      <c r="B252">
        <v>5357.46</v>
      </c>
      <c r="C252">
        <f t="shared" si="3"/>
        <v>2.4005403554596683E-3</v>
      </c>
    </row>
    <row r="253" spans="1:4" x14ac:dyDescent="0.25">
      <c r="A253" s="2">
        <v>44075</v>
      </c>
      <c r="B253">
        <v>5391.75</v>
      </c>
      <c r="C253">
        <f t="shared" si="3"/>
        <v>6.4004210950712181E-3</v>
      </c>
    </row>
    <row r="254" spans="1:4" x14ac:dyDescent="0.25">
      <c r="A254" s="2">
        <v>44105</v>
      </c>
      <c r="B254">
        <v>5438.12</v>
      </c>
      <c r="C254">
        <f t="shared" si="3"/>
        <v>8.6001761951128852E-3</v>
      </c>
    </row>
    <row r="255" spans="1:4" x14ac:dyDescent="0.25">
      <c r="A255" s="2">
        <v>44136</v>
      </c>
      <c r="B255">
        <v>5486.52</v>
      </c>
      <c r="C255">
        <f t="shared" si="3"/>
        <v>8.9001346053416697E-3</v>
      </c>
    </row>
    <row r="256" spans="1:4" x14ac:dyDescent="0.25">
      <c r="A256" s="2">
        <v>44166</v>
      </c>
      <c r="B256">
        <v>5560.59</v>
      </c>
      <c r="C256">
        <f t="shared" si="3"/>
        <v>1.3500360884495022E-2</v>
      </c>
      <c r="D256" s="13">
        <f>(B256/B244)-1</f>
        <v>4.517456886424509E-2</v>
      </c>
    </row>
    <row r="257" spans="1:5" x14ac:dyDescent="0.25">
      <c r="A257" s="2">
        <v>44197</v>
      </c>
      <c r="B257">
        <v>5574.49</v>
      </c>
      <c r="C257">
        <f t="shared" si="3"/>
        <v>2.4997347403781234E-3</v>
      </c>
    </row>
    <row r="258" spans="1:5" x14ac:dyDescent="0.25">
      <c r="A258" s="2">
        <v>44228</v>
      </c>
      <c r="B258">
        <v>5622.43</v>
      </c>
      <c r="C258">
        <f t="shared" si="3"/>
        <v>8.5998898553949488E-3</v>
      </c>
    </row>
    <row r="259" spans="1:5" x14ac:dyDescent="0.25">
      <c r="A259" s="2">
        <v>44256</v>
      </c>
      <c r="B259">
        <v>5674.72</v>
      </c>
      <c r="C259">
        <f t="shared" si="3"/>
        <v>9.3002491805145304E-3</v>
      </c>
    </row>
    <row r="260" spans="1:5" x14ac:dyDescent="0.25">
      <c r="A260" s="2">
        <v>44287</v>
      </c>
      <c r="B260">
        <v>5692.31</v>
      </c>
      <c r="C260">
        <f t="shared" si="3"/>
        <v>3.0997124087179806E-3</v>
      </c>
    </row>
    <row r="261" spans="1:5" x14ac:dyDescent="0.25">
      <c r="A261" s="2">
        <v>44317</v>
      </c>
      <c r="B261">
        <v>5739.56</v>
      </c>
      <c r="C261">
        <f t="shared" si="3"/>
        <v>8.3006723105383262E-3</v>
      </c>
    </row>
    <row r="262" spans="1:5" x14ac:dyDescent="0.25">
      <c r="A262" s="2">
        <v>44348</v>
      </c>
      <c r="B262">
        <v>5769.98</v>
      </c>
      <c r="C262">
        <f t="shared" ref="C262:C264" si="4">(B262/B261)-1</f>
        <v>5.3000578441551038E-3</v>
      </c>
    </row>
    <row r="263" spans="1:5" x14ac:dyDescent="0.25">
      <c r="A263" s="2">
        <v>44378</v>
      </c>
      <c r="B263">
        <v>5825.37</v>
      </c>
      <c r="C263">
        <f t="shared" si="4"/>
        <v>9.5996866540266623E-3</v>
      </c>
    </row>
    <row r="264" spans="1:5" x14ac:dyDescent="0.25">
      <c r="A264" s="2">
        <v>44409</v>
      </c>
      <c r="B264">
        <v>5876.05</v>
      </c>
      <c r="C264">
        <f t="shared" si="4"/>
        <v>8.699876574363552E-3</v>
      </c>
    </row>
    <row r="265" spans="1:5" x14ac:dyDescent="0.25">
      <c r="D265" t="s">
        <v>35</v>
      </c>
      <c r="E265" s="10">
        <f>B264/B263-1</f>
        <v>8.699876574363552E-3</v>
      </c>
    </row>
  </sheetData>
  <hyperlinks>
    <hyperlink ref="B1" r:id="rId1" xr:uid="{F85E7BC3-89B8-47B8-BF4F-E19751954894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4F79-ECD9-4D55-86C4-E76B4DDA7048}">
  <dimension ref="A1:M263"/>
  <sheetViews>
    <sheetView topLeftCell="A249" workbookViewId="0">
      <selection activeCell="K263" sqref="K263"/>
    </sheetView>
  </sheetViews>
  <sheetFormatPr defaultRowHeight="15" x14ac:dyDescent="0.25"/>
  <cols>
    <col min="2" max="2" width="12.85546875" bestFit="1" customWidth="1"/>
    <col min="3" max="3" width="22.42578125" bestFit="1" customWidth="1"/>
    <col min="4" max="4" width="9.5703125" bestFit="1" customWidth="1"/>
    <col min="10" max="10" width="9" bestFit="1" customWidth="1"/>
    <col min="11" max="11" width="12.85546875" bestFit="1" customWidth="1"/>
  </cols>
  <sheetData>
    <row r="1" spans="1:13" x14ac:dyDescent="0.25">
      <c r="A1" t="s">
        <v>2</v>
      </c>
      <c r="B1" t="s">
        <v>33</v>
      </c>
    </row>
    <row r="2" spans="1:13" x14ac:dyDescent="0.25">
      <c r="A2" t="s">
        <v>0</v>
      </c>
      <c r="B2" t="s">
        <v>4</v>
      </c>
      <c r="C2" t="s">
        <v>32</v>
      </c>
      <c r="D2" t="s">
        <v>1</v>
      </c>
      <c r="I2" s="14" t="s">
        <v>26</v>
      </c>
      <c r="J2" s="14"/>
      <c r="K2" s="14"/>
    </row>
    <row r="3" spans="1:13" x14ac:dyDescent="0.25">
      <c r="A3" s="2">
        <v>36495</v>
      </c>
      <c r="E3" t="s">
        <v>24</v>
      </c>
      <c r="F3" s="3" t="s">
        <v>1</v>
      </c>
      <c r="G3" s="3" t="s">
        <v>24</v>
      </c>
      <c r="H3" t="s">
        <v>4</v>
      </c>
      <c r="I3" s="8" t="s">
        <v>1</v>
      </c>
      <c r="J3" s="8" t="s">
        <v>24</v>
      </c>
      <c r="K3" s="8" t="s">
        <v>4</v>
      </c>
    </row>
    <row r="4" spans="1:13" x14ac:dyDescent="0.25">
      <c r="A4" s="2">
        <v>36526</v>
      </c>
      <c r="B4" s="1">
        <v>1.46</v>
      </c>
      <c r="C4">
        <f>B4/100</f>
        <v>1.46E-2</v>
      </c>
      <c r="D4" s="15">
        <f>(IPCA!B5/IPCA!B4)-1</f>
        <v>6.200584176864643E-3</v>
      </c>
      <c r="E4">
        <f>((1+C4)/(1+D4))-1</f>
        <v>8.3476554826358296E-3</v>
      </c>
      <c r="F4">
        <f>1+D4</f>
        <v>1.0062005841768646</v>
      </c>
      <c r="G4">
        <f>1+E4</f>
        <v>1.0083476554826358</v>
      </c>
      <c r="H4">
        <f>1+C4</f>
        <v>1.0145999999999999</v>
      </c>
      <c r="M4" s="7"/>
    </row>
    <row r="5" spans="1:13" x14ac:dyDescent="0.25">
      <c r="A5" s="2">
        <v>36557</v>
      </c>
      <c r="B5" s="1">
        <v>1.45</v>
      </c>
      <c r="C5">
        <f t="shared" ref="C5:C68" si="0">B5/100</f>
        <v>1.4499999999999999E-2</v>
      </c>
      <c r="D5" s="15">
        <f>(IPCA!B6/IPCA!B5)-1</f>
        <v>1.3012931600777655E-3</v>
      </c>
      <c r="E5">
        <f t="shared" ref="E5:E68" si="1">((1+C5)/(1+D5))-1</f>
        <v>1.318155377415664E-2</v>
      </c>
      <c r="F5">
        <f t="shared" ref="F5:F68" si="2">1+D5</f>
        <v>1.0013012931600778</v>
      </c>
      <c r="G5">
        <f t="shared" ref="G5:G68" si="3">1+E5</f>
        <v>1.0131815537741566</v>
      </c>
      <c r="H5">
        <f t="shared" ref="H5:H68" si="4">1+C5</f>
        <v>1.0145</v>
      </c>
      <c r="M5" s="7"/>
    </row>
    <row r="6" spans="1:13" x14ac:dyDescent="0.25">
      <c r="A6" s="2">
        <v>36586</v>
      </c>
      <c r="B6" s="1">
        <v>1.45</v>
      </c>
      <c r="C6">
        <f t="shared" si="0"/>
        <v>1.4499999999999999E-2</v>
      </c>
      <c r="D6" s="15">
        <f>(IPCA!B7/IPCA!B6)-1</f>
        <v>2.1993264562727433E-3</v>
      </c>
      <c r="E6">
        <f t="shared" si="1"/>
        <v>1.2273679715213648E-2</v>
      </c>
      <c r="F6">
        <f t="shared" si="2"/>
        <v>1.0021993264562727</v>
      </c>
      <c r="G6">
        <f t="shared" si="3"/>
        <v>1.0122736797152136</v>
      </c>
      <c r="H6">
        <f t="shared" si="4"/>
        <v>1.0145</v>
      </c>
      <c r="M6" s="7"/>
    </row>
    <row r="7" spans="1:13" x14ac:dyDescent="0.25">
      <c r="A7" s="2">
        <v>36617</v>
      </c>
      <c r="B7" s="1">
        <v>1.3</v>
      </c>
      <c r="C7">
        <f t="shared" si="0"/>
        <v>1.3000000000000001E-2</v>
      </c>
      <c r="D7" s="15">
        <f>(IPCA!B8/IPCA!B7)-1</f>
        <v>4.201968815655821E-3</v>
      </c>
      <c r="E7">
        <f t="shared" si="1"/>
        <v>8.761216824460405E-3</v>
      </c>
      <c r="F7">
        <f t="shared" si="2"/>
        <v>1.0042019688156558</v>
      </c>
      <c r="G7">
        <f t="shared" si="3"/>
        <v>1.0087612168244604</v>
      </c>
      <c r="H7">
        <f t="shared" si="4"/>
        <v>1.0129999999999999</v>
      </c>
      <c r="M7" s="7"/>
    </row>
    <row r="8" spans="1:13" x14ac:dyDescent="0.25">
      <c r="A8" s="2">
        <v>36647</v>
      </c>
      <c r="B8" s="1">
        <v>1.49</v>
      </c>
      <c r="C8">
        <f t="shared" si="0"/>
        <v>1.49E-2</v>
      </c>
      <c r="D8" s="15">
        <f>(IPCA!B9/IPCA!B8)-1</f>
        <v>9.9332609033053743E-5</v>
      </c>
      <c r="E8">
        <f t="shared" si="1"/>
        <v>1.4799197348082771E-2</v>
      </c>
      <c r="F8">
        <f t="shared" si="2"/>
        <v>1.0000993326090331</v>
      </c>
      <c r="G8">
        <f t="shared" si="3"/>
        <v>1.0147991973480828</v>
      </c>
      <c r="H8">
        <f t="shared" si="4"/>
        <v>1.0148999999999999</v>
      </c>
      <c r="M8" s="7"/>
    </row>
    <row r="9" spans="1:13" x14ac:dyDescent="0.25">
      <c r="A9" s="2">
        <v>36678</v>
      </c>
      <c r="B9" s="1">
        <v>1.39</v>
      </c>
      <c r="C9">
        <f t="shared" si="0"/>
        <v>1.3899999999999999E-2</v>
      </c>
      <c r="D9" s="15">
        <f>(IPCA!B10/IPCA!B9)-1</f>
        <v>2.3030461043755945E-3</v>
      </c>
      <c r="E9">
        <f t="shared" si="1"/>
        <v>1.1570306945287712E-2</v>
      </c>
      <c r="F9">
        <f t="shared" si="2"/>
        <v>1.0023030461043756</v>
      </c>
      <c r="G9">
        <f t="shared" si="3"/>
        <v>1.0115703069452877</v>
      </c>
      <c r="H9">
        <f t="shared" si="4"/>
        <v>1.0139</v>
      </c>
      <c r="M9" s="7"/>
    </row>
    <row r="10" spans="1:13" x14ac:dyDescent="0.25">
      <c r="A10" s="2">
        <v>36708</v>
      </c>
      <c r="B10" s="1">
        <v>1.31</v>
      </c>
      <c r="C10">
        <f t="shared" si="0"/>
        <v>1.3100000000000001E-2</v>
      </c>
      <c r="D10" s="15">
        <f>(IPCA!B11/IPCA!B10)-1</f>
        <v>1.6102860115692952E-2</v>
      </c>
      <c r="E10">
        <f t="shared" si="1"/>
        <v>-2.9552717874949952E-3</v>
      </c>
      <c r="F10">
        <f t="shared" si="2"/>
        <v>1.016102860115693</v>
      </c>
      <c r="G10">
        <f t="shared" si="3"/>
        <v>0.997044728212505</v>
      </c>
      <c r="H10">
        <f t="shared" si="4"/>
        <v>1.0131000000000001</v>
      </c>
      <c r="M10" s="7"/>
    </row>
    <row r="11" spans="1:13" x14ac:dyDescent="0.25">
      <c r="A11" s="2">
        <v>36739</v>
      </c>
      <c r="B11" s="1">
        <v>1.41</v>
      </c>
      <c r="C11">
        <f t="shared" si="0"/>
        <v>1.41E-2</v>
      </c>
      <c r="D11" s="15">
        <f>(IPCA!B12/IPCA!B11)-1</f>
        <v>1.3098706586534448E-2</v>
      </c>
      <c r="E11">
        <f t="shared" si="1"/>
        <v>9.8834734163188998E-4</v>
      </c>
      <c r="F11">
        <f t="shared" si="2"/>
        <v>1.0130987065865344</v>
      </c>
      <c r="G11">
        <f t="shared" si="3"/>
        <v>1.0009883473416319</v>
      </c>
      <c r="H11">
        <f t="shared" si="4"/>
        <v>1.0141</v>
      </c>
      <c r="M11" s="7"/>
    </row>
    <row r="12" spans="1:13" x14ac:dyDescent="0.25">
      <c r="A12" s="2">
        <v>36770</v>
      </c>
      <c r="B12" s="1">
        <v>1.22</v>
      </c>
      <c r="C12">
        <f t="shared" si="0"/>
        <v>1.2199999999999999E-2</v>
      </c>
      <c r="D12" s="15">
        <f>(IPCA!B13/IPCA!B12)-1</f>
        <v>2.2982835071085894E-3</v>
      </c>
      <c r="E12">
        <f t="shared" si="1"/>
        <v>9.8790117231815078E-3</v>
      </c>
      <c r="F12">
        <f t="shared" si="2"/>
        <v>1.0022982835071086</v>
      </c>
      <c r="G12">
        <f t="shared" si="3"/>
        <v>1.0098790117231815</v>
      </c>
      <c r="H12">
        <f t="shared" si="4"/>
        <v>1.0122</v>
      </c>
      <c r="M12" s="7"/>
    </row>
    <row r="13" spans="1:13" x14ac:dyDescent="0.25">
      <c r="A13" s="2">
        <v>36800</v>
      </c>
      <c r="B13" s="1">
        <v>1.29</v>
      </c>
      <c r="C13">
        <f t="shared" si="0"/>
        <v>1.29E-2</v>
      </c>
      <c r="D13" s="15">
        <f>(IPCA!B14/IPCA!B13)-1</f>
        <v>1.3986181892395866E-3</v>
      </c>
      <c r="E13">
        <f t="shared" si="1"/>
        <v>1.1485318235766595E-2</v>
      </c>
      <c r="F13">
        <f t="shared" si="2"/>
        <v>1.0013986181892396</v>
      </c>
      <c r="G13">
        <f t="shared" si="3"/>
        <v>1.0114853182357666</v>
      </c>
      <c r="H13">
        <f t="shared" si="4"/>
        <v>1.0128999999999999</v>
      </c>
      <c r="M13" s="7"/>
    </row>
    <row r="14" spans="1:13" x14ac:dyDescent="0.25">
      <c r="A14" s="2">
        <v>36831</v>
      </c>
      <c r="B14" s="1">
        <v>1.22</v>
      </c>
      <c r="C14">
        <f t="shared" si="0"/>
        <v>1.2199999999999999E-2</v>
      </c>
      <c r="D14" s="15">
        <f>(IPCA!B15/IPCA!B14)-1</f>
        <v>3.2009399014540918E-3</v>
      </c>
      <c r="E14">
        <f t="shared" si="1"/>
        <v>8.9703465583175213E-3</v>
      </c>
      <c r="F14">
        <f t="shared" si="2"/>
        <v>1.0032009399014541</v>
      </c>
      <c r="G14">
        <f t="shared" si="3"/>
        <v>1.0089703465583175</v>
      </c>
      <c r="H14">
        <f t="shared" si="4"/>
        <v>1.0122</v>
      </c>
      <c r="M14" s="7"/>
    </row>
    <row r="15" spans="1:13" x14ac:dyDescent="0.25">
      <c r="A15" s="2">
        <v>36861</v>
      </c>
      <c r="B15" s="1">
        <v>1.2</v>
      </c>
      <c r="C15">
        <f t="shared" si="0"/>
        <v>1.2E-2</v>
      </c>
      <c r="D15" s="15">
        <f>(IPCA!B16/IPCA!B15)-1</f>
        <v>5.8974665391970937E-3</v>
      </c>
      <c r="E15">
        <f t="shared" si="1"/>
        <v>6.0667549763284701E-3</v>
      </c>
      <c r="F15">
        <f t="shared" si="2"/>
        <v>1.0058974665391971</v>
      </c>
      <c r="G15">
        <f t="shared" si="3"/>
        <v>1.0060667549763285</v>
      </c>
      <c r="H15">
        <f t="shared" si="4"/>
        <v>1.012</v>
      </c>
      <c r="I15" s="10">
        <f>(F4*F5*F6*F7*F8*F9*F10*F11*F12*F13*F14*F15)-1</f>
        <v>5.9745933423982045E-2</v>
      </c>
      <c r="J15" s="10">
        <f t="shared" ref="J15:K15" si="5">(G4*G5*G6*G7*G8*G9*G10*G11*G12*G13*G14*G15)-1</f>
        <v>0.10825033328362244</v>
      </c>
      <c r="K15" s="10">
        <f t="shared" si="5"/>
        <v>0.17446378391309092</v>
      </c>
      <c r="M15" s="7"/>
    </row>
    <row r="16" spans="1:13" x14ac:dyDescent="0.25">
      <c r="A16" s="2">
        <v>36892</v>
      </c>
      <c r="B16" s="1">
        <v>1.27</v>
      </c>
      <c r="C16">
        <f t="shared" si="0"/>
        <v>1.2699999999999999E-2</v>
      </c>
      <c r="D16" s="15">
        <f>(IPCA!B17/IPCA!B16)-1</f>
        <v>5.7025073211878219E-3</v>
      </c>
      <c r="E16">
        <f t="shared" si="1"/>
        <v>6.9578156839349425E-3</v>
      </c>
      <c r="F16">
        <f t="shared" si="2"/>
        <v>1.0057025073211878</v>
      </c>
      <c r="G16">
        <f t="shared" si="3"/>
        <v>1.0069578156839349</v>
      </c>
      <c r="H16">
        <f t="shared" si="4"/>
        <v>1.0126999999999999</v>
      </c>
    </row>
    <row r="17" spans="1:11" x14ac:dyDescent="0.25">
      <c r="A17" s="2">
        <v>36923</v>
      </c>
      <c r="B17" s="1">
        <v>1.02</v>
      </c>
      <c r="C17">
        <f t="shared" si="0"/>
        <v>1.0200000000000001E-2</v>
      </c>
      <c r="D17" s="15">
        <f>(IPCA!B18/IPCA!B17)-1</f>
        <v>4.6011092276161403E-3</v>
      </c>
      <c r="E17">
        <f t="shared" si="1"/>
        <v>5.5732476511882734E-3</v>
      </c>
      <c r="F17">
        <f t="shared" si="2"/>
        <v>1.0046011092276161</v>
      </c>
      <c r="G17">
        <f t="shared" si="3"/>
        <v>1.0055732476511883</v>
      </c>
      <c r="H17">
        <f t="shared" si="4"/>
        <v>1.0102</v>
      </c>
    </row>
    <row r="18" spans="1:11" x14ac:dyDescent="0.25">
      <c r="A18" s="2">
        <v>36951</v>
      </c>
      <c r="B18" s="1">
        <v>1.26</v>
      </c>
      <c r="C18">
        <f t="shared" si="0"/>
        <v>1.26E-2</v>
      </c>
      <c r="D18" s="15">
        <f>(IPCA!B19/IPCA!B18)-1</f>
        <v>3.7980786190514593E-3</v>
      </c>
      <c r="E18">
        <f t="shared" si="1"/>
        <v>8.7686174823700114E-3</v>
      </c>
      <c r="F18">
        <f t="shared" si="2"/>
        <v>1.0037980786190515</v>
      </c>
      <c r="G18">
        <f t="shared" si="3"/>
        <v>1.00876861748237</v>
      </c>
      <c r="H18">
        <f t="shared" si="4"/>
        <v>1.0125999999999999</v>
      </c>
    </row>
    <row r="19" spans="1:11" x14ac:dyDescent="0.25">
      <c r="A19" s="2">
        <v>36982</v>
      </c>
      <c r="B19" s="1">
        <v>1.19</v>
      </c>
      <c r="C19">
        <f t="shared" si="0"/>
        <v>1.1899999999999999E-2</v>
      </c>
      <c r="D19" s="15">
        <f>(IPCA!B20/IPCA!B19)-1</f>
        <v>5.7985614881803649E-3</v>
      </c>
      <c r="E19">
        <f t="shared" si="1"/>
        <v>6.0662629133132473E-3</v>
      </c>
      <c r="F19">
        <f t="shared" si="2"/>
        <v>1.0057985614881804</v>
      </c>
      <c r="G19">
        <f t="shared" si="3"/>
        <v>1.0060662629133132</v>
      </c>
      <c r="H19">
        <f t="shared" si="4"/>
        <v>1.0119</v>
      </c>
    </row>
    <row r="20" spans="1:11" x14ac:dyDescent="0.25">
      <c r="A20" s="2">
        <v>37012</v>
      </c>
      <c r="B20" s="1">
        <v>1.34</v>
      </c>
      <c r="C20">
        <f t="shared" si="0"/>
        <v>1.34E-2</v>
      </c>
      <c r="D20" s="15">
        <f>(IPCA!B21/IPCA!B20)-1</f>
        <v>4.0996494333864764E-3</v>
      </c>
      <c r="E20">
        <f t="shared" si="1"/>
        <v>9.2623780636331698E-3</v>
      </c>
      <c r="F20">
        <f t="shared" si="2"/>
        <v>1.0040996494333865</v>
      </c>
      <c r="G20">
        <f t="shared" si="3"/>
        <v>1.0092623780636332</v>
      </c>
      <c r="H20">
        <f t="shared" si="4"/>
        <v>1.0134000000000001</v>
      </c>
    </row>
    <row r="21" spans="1:11" x14ac:dyDescent="0.25">
      <c r="A21" s="2">
        <v>37043</v>
      </c>
      <c r="B21" s="1">
        <v>1.27</v>
      </c>
      <c r="C21">
        <f t="shared" si="0"/>
        <v>1.2699999999999999E-2</v>
      </c>
      <c r="D21" s="15">
        <f>(IPCA!B22/IPCA!B21)-1</f>
        <v>5.2022316819968495E-3</v>
      </c>
      <c r="E21">
        <f t="shared" si="1"/>
        <v>7.4589650536858176E-3</v>
      </c>
      <c r="F21">
        <f t="shared" si="2"/>
        <v>1.0052022316819968</v>
      </c>
      <c r="G21">
        <f t="shared" si="3"/>
        <v>1.0074589650536858</v>
      </c>
      <c r="H21">
        <f t="shared" si="4"/>
        <v>1.0126999999999999</v>
      </c>
    </row>
    <row r="22" spans="1:11" x14ac:dyDescent="0.25">
      <c r="A22" s="2">
        <v>37073</v>
      </c>
      <c r="B22" s="1">
        <v>1.5</v>
      </c>
      <c r="C22">
        <f t="shared" si="0"/>
        <v>1.4999999999999999E-2</v>
      </c>
      <c r="D22" s="15">
        <f>(IPCA!B23/IPCA!B22)-1</f>
        <v>1.3298869740311359E-2</v>
      </c>
      <c r="E22">
        <f t="shared" si="1"/>
        <v>1.6788040631334766E-3</v>
      </c>
      <c r="F22">
        <f t="shared" si="2"/>
        <v>1.0132988697403114</v>
      </c>
      <c r="G22">
        <f t="shared" si="3"/>
        <v>1.0016788040631335</v>
      </c>
      <c r="H22">
        <f t="shared" si="4"/>
        <v>1.0149999999999999</v>
      </c>
    </row>
    <row r="23" spans="1:11" x14ac:dyDescent="0.25">
      <c r="A23" s="2">
        <v>37104</v>
      </c>
      <c r="B23" s="1">
        <v>1.6</v>
      </c>
      <c r="C23">
        <f t="shared" si="0"/>
        <v>1.6E-2</v>
      </c>
      <c r="D23" s="15">
        <f>(IPCA!B24/IPCA!B23)-1</f>
        <v>6.997745234245123E-3</v>
      </c>
      <c r="E23">
        <f t="shared" si="1"/>
        <v>8.9396970433739398E-3</v>
      </c>
      <c r="F23">
        <f t="shared" si="2"/>
        <v>1.0069977452342451</v>
      </c>
      <c r="G23">
        <f t="shared" si="3"/>
        <v>1.0089396970433739</v>
      </c>
      <c r="H23">
        <f t="shared" si="4"/>
        <v>1.016</v>
      </c>
    </row>
    <row r="24" spans="1:11" x14ac:dyDescent="0.25">
      <c r="A24" s="2">
        <v>37135</v>
      </c>
      <c r="B24" s="1">
        <v>1.32</v>
      </c>
      <c r="C24">
        <f t="shared" si="0"/>
        <v>1.32E-2</v>
      </c>
      <c r="D24" s="15">
        <f>(IPCA!B25/IPCA!B24)-1</f>
        <v>2.798871404581238E-3</v>
      </c>
      <c r="E24">
        <f t="shared" si="1"/>
        <v>1.0372098425729614E-2</v>
      </c>
      <c r="F24">
        <f t="shared" si="2"/>
        <v>1.0027988714045812</v>
      </c>
      <c r="G24">
        <f t="shared" si="3"/>
        <v>1.0103720984257296</v>
      </c>
      <c r="H24">
        <f t="shared" si="4"/>
        <v>1.0132000000000001</v>
      </c>
    </row>
    <row r="25" spans="1:11" x14ac:dyDescent="0.25">
      <c r="A25" s="2">
        <v>37165</v>
      </c>
      <c r="B25" s="1">
        <v>1.53</v>
      </c>
      <c r="C25">
        <f t="shared" si="0"/>
        <v>1.5300000000000001E-2</v>
      </c>
      <c r="D25" s="15">
        <f>(IPCA!B26/IPCA!B25)-1</f>
        <v>8.2998782083090195E-3</v>
      </c>
      <c r="E25">
        <f t="shared" si="1"/>
        <v>6.9424998881582045E-3</v>
      </c>
      <c r="F25">
        <f t="shared" si="2"/>
        <v>1.008299878208309</v>
      </c>
      <c r="G25">
        <f t="shared" si="3"/>
        <v>1.0069424998881582</v>
      </c>
      <c r="H25">
        <f t="shared" si="4"/>
        <v>1.0153000000000001</v>
      </c>
    </row>
    <row r="26" spans="1:11" x14ac:dyDescent="0.25">
      <c r="A26" s="2">
        <v>37196</v>
      </c>
      <c r="B26" s="1">
        <v>1.39</v>
      </c>
      <c r="C26">
        <f t="shared" si="0"/>
        <v>1.3899999999999999E-2</v>
      </c>
      <c r="D26" s="15">
        <f>(IPCA!B27/IPCA!B26)-1</f>
        <v>7.1019549948552196E-3</v>
      </c>
      <c r="E26">
        <f t="shared" si="1"/>
        <v>6.7501060557264569E-3</v>
      </c>
      <c r="F26">
        <f t="shared" si="2"/>
        <v>1.0071019549948552</v>
      </c>
      <c r="G26">
        <f t="shared" si="3"/>
        <v>1.0067501060557265</v>
      </c>
      <c r="H26">
        <f t="shared" si="4"/>
        <v>1.0139</v>
      </c>
    </row>
    <row r="27" spans="1:11" x14ac:dyDescent="0.25">
      <c r="A27" s="2">
        <v>37226</v>
      </c>
      <c r="B27" s="1">
        <v>1.39</v>
      </c>
      <c r="C27">
        <f t="shared" si="0"/>
        <v>1.3899999999999999E-2</v>
      </c>
      <c r="D27" s="15">
        <f>(IPCA!B28/IPCA!B27)-1</f>
        <v>6.5021599831198706E-3</v>
      </c>
      <c r="E27">
        <f t="shared" si="1"/>
        <v>7.3500488235456185E-3</v>
      </c>
      <c r="F27">
        <f t="shared" si="2"/>
        <v>1.0065021599831199</v>
      </c>
      <c r="G27">
        <f t="shared" si="3"/>
        <v>1.0073500488235456</v>
      </c>
      <c r="H27">
        <f t="shared" si="4"/>
        <v>1.0139</v>
      </c>
      <c r="I27" s="10">
        <f>(F16*F17*F18*F19*F20*F21*F22*F23*F24*F25*F26*F27)-1</f>
        <v>7.6734364140733424E-2</v>
      </c>
      <c r="J27" s="10">
        <f t="shared" ref="J27" si="6">(G16*G17*G18*G19*G20*G21*G22*G23*G24*G25*G26*G27)-1</f>
        <v>8.9573150724032269E-2</v>
      </c>
      <c r="K27" s="10">
        <f t="shared" ref="K27" si="7">(H16*H17*H18*H19*H20*H21*H22*H23*H24*H25*H26*H27)-1</f>
        <v>0.17318085362965707</v>
      </c>
    </row>
    <row r="28" spans="1:11" x14ac:dyDescent="0.25">
      <c r="A28" s="2">
        <v>37257</v>
      </c>
      <c r="B28" s="1">
        <v>1.53</v>
      </c>
      <c r="C28">
        <f t="shared" si="0"/>
        <v>1.5300000000000001E-2</v>
      </c>
      <c r="D28" s="15">
        <f>(IPCA!B29/IPCA!B28)-1</f>
        <v>5.2023280831929863E-3</v>
      </c>
      <c r="E28">
        <f t="shared" si="1"/>
        <v>1.0045412385844887E-2</v>
      </c>
      <c r="F28">
        <f t="shared" si="2"/>
        <v>1.005202328083193</v>
      </c>
      <c r="G28">
        <f t="shared" si="3"/>
        <v>1.0100454123858449</v>
      </c>
      <c r="H28">
        <f t="shared" si="4"/>
        <v>1.0153000000000001</v>
      </c>
    </row>
    <row r="29" spans="1:11" x14ac:dyDescent="0.25">
      <c r="A29" s="2">
        <v>37288</v>
      </c>
      <c r="B29" s="1">
        <v>1.25</v>
      </c>
      <c r="C29">
        <f t="shared" si="0"/>
        <v>1.2500000000000001E-2</v>
      </c>
      <c r="D29" s="15">
        <f>(IPCA!B30/IPCA!B29)-1</f>
        <v>3.6002809975412831E-3</v>
      </c>
      <c r="E29">
        <f t="shared" si="1"/>
        <v>8.8677924577826861E-3</v>
      </c>
      <c r="F29">
        <f t="shared" si="2"/>
        <v>1.0036002809975413</v>
      </c>
      <c r="G29">
        <f t="shared" si="3"/>
        <v>1.0088677924577827</v>
      </c>
      <c r="H29">
        <f t="shared" si="4"/>
        <v>1.0125</v>
      </c>
    </row>
    <row r="30" spans="1:11" x14ac:dyDescent="0.25">
      <c r="A30" s="2">
        <v>37316</v>
      </c>
      <c r="B30" s="1">
        <v>1.37</v>
      </c>
      <c r="C30">
        <f t="shared" si="0"/>
        <v>1.37E-2</v>
      </c>
      <c r="D30" s="15">
        <f>(IPCA!B31/IPCA!B30)-1</f>
        <v>5.9989937877329425E-3</v>
      </c>
      <c r="E30">
        <f t="shared" si="1"/>
        <v>7.6550834144193391E-3</v>
      </c>
      <c r="F30">
        <f t="shared" si="2"/>
        <v>1.0059989937877329</v>
      </c>
      <c r="G30">
        <f t="shared" si="3"/>
        <v>1.0076550834144193</v>
      </c>
      <c r="H30">
        <f t="shared" si="4"/>
        <v>1.0137</v>
      </c>
    </row>
    <row r="31" spans="1:11" x14ac:dyDescent="0.25">
      <c r="A31" s="2">
        <v>37347</v>
      </c>
      <c r="B31" s="1">
        <v>1.48</v>
      </c>
      <c r="C31">
        <f t="shared" si="0"/>
        <v>1.4800000000000001E-2</v>
      </c>
      <c r="D31" s="15">
        <f>(IPCA!B32/IPCA!B31)-1</f>
        <v>8.0016960116546798E-3</v>
      </c>
      <c r="E31">
        <f t="shared" si="1"/>
        <v>6.7443378470928295E-3</v>
      </c>
      <c r="F31">
        <f t="shared" si="2"/>
        <v>1.0080016960116547</v>
      </c>
      <c r="G31">
        <f t="shared" si="3"/>
        <v>1.0067443378470928</v>
      </c>
      <c r="H31">
        <f t="shared" si="4"/>
        <v>1.0147999999999999</v>
      </c>
    </row>
    <row r="32" spans="1:11" x14ac:dyDescent="0.25">
      <c r="A32" s="2">
        <v>37377</v>
      </c>
      <c r="B32" s="1">
        <v>1.41</v>
      </c>
      <c r="C32">
        <f t="shared" si="0"/>
        <v>1.41E-2</v>
      </c>
      <c r="D32" s="15">
        <f>(IPCA!B33/IPCA!B32)-1</f>
        <v>2.0977927337637592E-3</v>
      </c>
      <c r="E32">
        <f t="shared" si="1"/>
        <v>1.1977081830999436E-2</v>
      </c>
      <c r="F32">
        <f t="shared" si="2"/>
        <v>1.0020977927337638</v>
      </c>
      <c r="G32">
        <f t="shared" si="3"/>
        <v>1.0119770818309994</v>
      </c>
      <c r="H32">
        <f t="shared" si="4"/>
        <v>1.0141</v>
      </c>
    </row>
    <row r="33" spans="1:11" x14ac:dyDescent="0.25">
      <c r="A33" s="2">
        <v>37408</v>
      </c>
      <c r="B33" s="1">
        <v>1.33</v>
      </c>
      <c r="C33">
        <f t="shared" si="0"/>
        <v>1.3300000000000001E-2</v>
      </c>
      <c r="D33" s="15">
        <f>(IPCA!B34/IPCA!B33)-1</f>
        <v>4.1975654120609551E-3</v>
      </c>
      <c r="E33">
        <f t="shared" si="1"/>
        <v>9.0643862338024572E-3</v>
      </c>
      <c r="F33">
        <f t="shared" si="2"/>
        <v>1.004197565412061</v>
      </c>
      <c r="G33">
        <f t="shared" si="3"/>
        <v>1.0090643862338025</v>
      </c>
      <c r="H33">
        <f t="shared" si="4"/>
        <v>1.0133000000000001</v>
      </c>
    </row>
    <row r="34" spans="1:11" x14ac:dyDescent="0.25">
      <c r="A34" s="2">
        <v>37438</v>
      </c>
      <c r="B34" s="1">
        <v>1.54</v>
      </c>
      <c r="C34">
        <f t="shared" si="0"/>
        <v>1.54E-2</v>
      </c>
      <c r="D34" s="15">
        <f>(IPCA!B35/IPCA!B34)-1</f>
        <v>1.1902337595524282E-2</v>
      </c>
      <c r="E34">
        <f t="shared" si="1"/>
        <v>3.4565217161044437E-3</v>
      </c>
      <c r="F34">
        <f t="shared" si="2"/>
        <v>1.0119023375955243</v>
      </c>
      <c r="G34">
        <f t="shared" si="3"/>
        <v>1.0034565217161044</v>
      </c>
      <c r="H34">
        <f t="shared" si="4"/>
        <v>1.0154000000000001</v>
      </c>
    </row>
    <row r="35" spans="1:11" x14ac:dyDescent="0.25">
      <c r="A35" s="2">
        <v>37469</v>
      </c>
      <c r="B35" s="1">
        <v>1.44</v>
      </c>
      <c r="C35">
        <f t="shared" si="0"/>
        <v>1.44E-2</v>
      </c>
      <c r="D35" s="15">
        <f>(IPCA!B36/IPCA!B35)-1</f>
        <v>6.49814906023094E-3</v>
      </c>
      <c r="E35">
        <f t="shared" si="1"/>
        <v>7.8508350434096652E-3</v>
      </c>
      <c r="F35">
        <f t="shared" si="2"/>
        <v>1.0064981490602309</v>
      </c>
      <c r="G35">
        <f t="shared" si="3"/>
        <v>1.0078508350434097</v>
      </c>
      <c r="H35">
        <f t="shared" si="4"/>
        <v>1.0144</v>
      </c>
    </row>
    <row r="36" spans="1:11" x14ac:dyDescent="0.25">
      <c r="A36" s="2">
        <v>37500</v>
      </c>
      <c r="B36" s="1">
        <v>1.38</v>
      </c>
      <c r="C36">
        <f t="shared" si="0"/>
        <v>1.38E-2</v>
      </c>
      <c r="D36" s="15">
        <f>(IPCA!B37/IPCA!B36)-1</f>
        <v>7.1981057616417043E-3</v>
      </c>
      <c r="E36">
        <f t="shared" si="1"/>
        <v>6.5547127229415025E-3</v>
      </c>
      <c r="F36">
        <f t="shared" si="2"/>
        <v>1.0071981057616417</v>
      </c>
      <c r="G36">
        <f t="shared" si="3"/>
        <v>1.0065547127229415</v>
      </c>
      <c r="H36">
        <f t="shared" si="4"/>
        <v>1.0138</v>
      </c>
    </row>
    <row r="37" spans="1:11" x14ac:dyDescent="0.25">
      <c r="A37" s="2">
        <v>37530</v>
      </c>
      <c r="B37" s="1">
        <v>1.65</v>
      </c>
      <c r="C37">
        <f t="shared" si="0"/>
        <v>1.6500000000000001E-2</v>
      </c>
      <c r="D37" s="15">
        <f>(IPCA!B38/IPCA!B37)-1</f>
        <v>1.3102216092530483E-2</v>
      </c>
      <c r="E37">
        <f t="shared" si="1"/>
        <v>3.3538411559048686E-3</v>
      </c>
      <c r="F37">
        <f t="shared" si="2"/>
        <v>1.0131022160925305</v>
      </c>
      <c r="G37">
        <f t="shared" si="3"/>
        <v>1.0033538411559049</v>
      </c>
      <c r="H37">
        <f t="shared" si="4"/>
        <v>1.0165</v>
      </c>
    </row>
    <row r="38" spans="1:11" x14ac:dyDescent="0.25">
      <c r="A38" s="2">
        <v>37561</v>
      </c>
      <c r="B38" s="1">
        <v>1.54</v>
      </c>
      <c r="C38">
        <f t="shared" si="0"/>
        <v>1.54E-2</v>
      </c>
      <c r="D38" s="15">
        <f>(IPCA!B39/IPCA!B38)-1</f>
        <v>3.0202242092344456E-2</v>
      </c>
      <c r="E38">
        <f t="shared" si="1"/>
        <v>-1.4368287592037232E-2</v>
      </c>
      <c r="F38">
        <f t="shared" si="2"/>
        <v>1.0302022420923445</v>
      </c>
      <c r="G38">
        <f t="shared" si="3"/>
        <v>0.98563171240796277</v>
      </c>
      <c r="H38">
        <f t="shared" si="4"/>
        <v>1.0154000000000001</v>
      </c>
    </row>
    <row r="39" spans="1:11" x14ac:dyDescent="0.25">
      <c r="A39" s="2">
        <v>37591</v>
      </c>
      <c r="B39" s="1">
        <v>1.74</v>
      </c>
      <c r="C39">
        <f t="shared" si="0"/>
        <v>1.7399999999999999E-2</v>
      </c>
      <c r="D39" s="15">
        <f>(IPCA!B40/IPCA!B39)-1</f>
        <v>2.0997782594114556E-2</v>
      </c>
      <c r="E39">
        <f t="shared" si="1"/>
        <v>-3.5237908009685404E-3</v>
      </c>
      <c r="F39">
        <f t="shared" si="2"/>
        <v>1.0209977825941146</v>
      </c>
      <c r="G39">
        <f t="shared" si="3"/>
        <v>0.99647620919903146</v>
      </c>
      <c r="H39">
        <f t="shared" si="4"/>
        <v>1.0174000000000001</v>
      </c>
      <c r="I39" s="10">
        <f>(F28*F29*F30*F31*F32*F33*F34*F35*F36*F37*F38*F39)-1</f>
        <v>0.12530273356687682</v>
      </c>
      <c r="J39" s="10">
        <f t="shared" ref="J39" si="8">(G28*G29*G30*G31*G32*G33*G34*G35*G36*G37*G38*G39)-1</f>
        <v>5.8921427564683215E-2</v>
      </c>
      <c r="K39" s="10">
        <f t="shared" ref="K39" si="9">(H28*H29*H30*H31*H32*H33*H34*H35*H36*H37*H38*H39)-1</f>
        <v>0.19160717707107833</v>
      </c>
    </row>
    <row r="40" spans="1:11" x14ac:dyDescent="0.25">
      <c r="A40" s="2">
        <v>37622</v>
      </c>
      <c r="B40" s="1">
        <v>1.97</v>
      </c>
      <c r="C40">
        <f t="shared" si="0"/>
        <v>1.9699999999999999E-2</v>
      </c>
      <c r="D40" s="15">
        <f>(IPCA!B41/IPCA!B40)-1</f>
        <v>2.2502426732294634E-2</v>
      </c>
      <c r="E40">
        <f t="shared" si="1"/>
        <v>-2.740753135667906E-3</v>
      </c>
      <c r="F40">
        <f t="shared" si="2"/>
        <v>1.0225024267322946</v>
      </c>
      <c r="G40">
        <f t="shared" si="3"/>
        <v>0.99725924686433209</v>
      </c>
      <c r="H40">
        <f t="shared" si="4"/>
        <v>1.0197000000000001</v>
      </c>
    </row>
    <row r="41" spans="1:11" x14ac:dyDescent="0.25">
      <c r="A41" s="2">
        <v>37653</v>
      </c>
      <c r="B41" s="1">
        <v>1.83</v>
      </c>
      <c r="C41">
        <f t="shared" si="0"/>
        <v>1.83E-2</v>
      </c>
      <c r="D41" s="15">
        <f>(IPCA!B42/IPCA!B41)-1</f>
        <v>1.5702312914732897E-2</v>
      </c>
      <c r="E41">
        <f t="shared" si="1"/>
        <v>2.5575279806271389E-3</v>
      </c>
      <c r="F41">
        <f t="shared" si="2"/>
        <v>1.0157023129147329</v>
      </c>
      <c r="G41">
        <f t="shared" si="3"/>
        <v>1.0025575279806271</v>
      </c>
      <c r="H41">
        <f t="shared" si="4"/>
        <v>1.0183</v>
      </c>
    </row>
    <row r="42" spans="1:11" x14ac:dyDescent="0.25">
      <c r="A42" s="2">
        <v>37681</v>
      </c>
      <c r="B42" s="1">
        <v>1.78</v>
      </c>
      <c r="C42">
        <f t="shared" si="0"/>
        <v>1.78E-2</v>
      </c>
      <c r="D42" s="15">
        <f>(IPCA!B43/IPCA!B42)-1</f>
        <v>1.2301562949920353E-2</v>
      </c>
      <c r="E42">
        <f t="shared" si="1"/>
        <v>5.4316196391683835E-3</v>
      </c>
      <c r="F42">
        <f t="shared" si="2"/>
        <v>1.0123015629499204</v>
      </c>
      <c r="G42">
        <f t="shared" si="3"/>
        <v>1.0054316196391684</v>
      </c>
      <c r="H42">
        <f t="shared" si="4"/>
        <v>1.0178</v>
      </c>
    </row>
    <row r="43" spans="1:11" x14ac:dyDescent="0.25">
      <c r="A43" s="2">
        <v>37712</v>
      </c>
      <c r="B43" s="1">
        <v>1.87</v>
      </c>
      <c r="C43">
        <f t="shared" si="0"/>
        <v>1.8700000000000001E-2</v>
      </c>
      <c r="D43" s="15">
        <f>(IPCA!B44/IPCA!B43)-1</f>
        <v>9.6992758184930583E-3</v>
      </c>
      <c r="E43">
        <f t="shared" si="1"/>
        <v>8.9142622928104487E-3</v>
      </c>
      <c r="F43">
        <f t="shared" si="2"/>
        <v>1.0096992758184931</v>
      </c>
      <c r="G43">
        <f t="shared" si="3"/>
        <v>1.0089142622928104</v>
      </c>
      <c r="H43">
        <f t="shared" si="4"/>
        <v>1.0186999999999999</v>
      </c>
    </row>
    <row r="44" spans="1:11" x14ac:dyDescent="0.25">
      <c r="A44" s="2">
        <v>37742</v>
      </c>
      <c r="B44" s="1">
        <v>1.97</v>
      </c>
      <c r="C44">
        <f t="shared" si="0"/>
        <v>1.9699999999999999E-2</v>
      </c>
      <c r="D44" s="15">
        <f>(IPCA!B45/IPCA!B44)-1</f>
        <v>6.1007994310231517E-3</v>
      </c>
      <c r="E44">
        <f t="shared" si="1"/>
        <v>1.3516737663529899E-2</v>
      </c>
      <c r="F44">
        <f t="shared" si="2"/>
        <v>1.0061007994310232</v>
      </c>
      <c r="G44">
        <f t="shared" si="3"/>
        <v>1.0135167376635299</v>
      </c>
      <c r="H44">
        <f t="shared" si="4"/>
        <v>1.0197000000000001</v>
      </c>
    </row>
    <row r="45" spans="1:11" x14ac:dyDescent="0.25">
      <c r="A45" s="2">
        <v>37773</v>
      </c>
      <c r="B45" s="1">
        <v>1.86</v>
      </c>
      <c r="C45">
        <f t="shared" si="0"/>
        <v>1.8600000000000002E-2</v>
      </c>
      <c r="D45" s="15">
        <f>(IPCA!B46/IPCA!B45)-1</f>
        <v>-1.5010328207482049E-3</v>
      </c>
      <c r="E45">
        <f t="shared" si="1"/>
        <v>2.01312504884541E-2</v>
      </c>
      <c r="F45">
        <f t="shared" si="2"/>
        <v>0.9984989671792518</v>
      </c>
      <c r="G45">
        <f t="shared" si="3"/>
        <v>1.0201312504884541</v>
      </c>
      <c r="H45">
        <f t="shared" si="4"/>
        <v>1.0185999999999999</v>
      </c>
    </row>
    <row r="46" spans="1:11" x14ac:dyDescent="0.25">
      <c r="A46" s="2">
        <v>37803</v>
      </c>
      <c r="B46" s="1">
        <v>2.08</v>
      </c>
      <c r="C46">
        <f t="shared" si="0"/>
        <v>2.0799999999999999E-2</v>
      </c>
      <c r="D46" s="15">
        <f>(IPCA!B47/IPCA!B46)-1</f>
        <v>1.9997885281095584E-3</v>
      </c>
      <c r="E46">
        <f t="shared" si="1"/>
        <v>1.8762690059552778E-2</v>
      </c>
      <c r="F46">
        <f t="shared" si="2"/>
        <v>1.0019997885281096</v>
      </c>
      <c r="G46">
        <f t="shared" si="3"/>
        <v>1.0187626900595528</v>
      </c>
      <c r="H46">
        <f t="shared" si="4"/>
        <v>1.0207999999999999</v>
      </c>
    </row>
    <row r="47" spans="1:11" x14ac:dyDescent="0.25">
      <c r="A47" s="2">
        <v>37834</v>
      </c>
      <c r="B47" s="1">
        <v>1.77</v>
      </c>
      <c r="C47">
        <f t="shared" si="0"/>
        <v>1.77E-2</v>
      </c>
      <c r="D47" s="15">
        <f>(IPCA!B48/IPCA!B47)-1</f>
        <v>3.3997375641177108E-3</v>
      </c>
      <c r="E47">
        <f t="shared" si="1"/>
        <v>1.4251810021993938E-2</v>
      </c>
      <c r="F47">
        <f t="shared" si="2"/>
        <v>1.0033997375641177</v>
      </c>
      <c r="G47">
        <f t="shared" si="3"/>
        <v>1.0142518100219939</v>
      </c>
      <c r="H47">
        <f t="shared" si="4"/>
        <v>1.0177</v>
      </c>
    </row>
    <row r="48" spans="1:11" x14ac:dyDescent="0.25">
      <c r="A48" s="2">
        <v>37865</v>
      </c>
      <c r="B48" s="1">
        <v>1.68</v>
      </c>
      <c r="C48">
        <f t="shared" si="0"/>
        <v>1.6799999999999999E-2</v>
      </c>
      <c r="D48" s="15">
        <f>(IPCA!B49/IPCA!B48)-1</f>
        <v>7.8006758147044497E-3</v>
      </c>
      <c r="E48">
        <f t="shared" si="1"/>
        <v>8.929666749846632E-3</v>
      </c>
      <c r="F48">
        <f t="shared" si="2"/>
        <v>1.0078006758147044</v>
      </c>
      <c r="G48">
        <f t="shared" si="3"/>
        <v>1.0089296667498466</v>
      </c>
      <c r="H48">
        <f t="shared" si="4"/>
        <v>1.0167999999999999</v>
      </c>
    </row>
    <row r="49" spans="1:11" x14ac:dyDescent="0.25">
      <c r="A49" s="2">
        <v>37895</v>
      </c>
      <c r="B49" s="1">
        <v>1.64</v>
      </c>
      <c r="C49">
        <f t="shared" si="0"/>
        <v>1.6399999999999998E-2</v>
      </c>
      <c r="D49" s="15">
        <f>(IPCA!B50/IPCA!B49)-1</f>
        <v>2.8992082756742477E-3</v>
      </c>
      <c r="E49">
        <f t="shared" si="1"/>
        <v>1.3461763268851401E-2</v>
      </c>
      <c r="F49">
        <f t="shared" si="2"/>
        <v>1.0028992082756742</v>
      </c>
      <c r="G49">
        <f t="shared" si="3"/>
        <v>1.0134617632688514</v>
      </c>
      <c r="H49">
        <f t="shared" si="4"/>
        <v>1.0164</v>
      </c>
    </row>
    <row r="50" spans="1:11" x14ac:dyDescent="0.25">
      <c r="A50" s="2">
        <v>37926</v>
      </c>
      <c r="B50" s="1">
        <v>1.34</v>
      </c>
      <c r="C50">
        <f t="shared" si="0"/>
        <v>1.34E-2</v>
      </c>
      <c r="D50" s="15">
        <f>(IPCA!B51/IPCA!B50)-1</f>
        <v>3.4020376033729871E-3</v>
      </c>
      <c r="E50">
        <f t="shared" si="1"/>
        <v>9.9640642752800712E-3</v>
      </c>
      <c r="F50">
        <f t="shared" si="2"/>
        <v>1.003402037603373</v>
      </c>
      <c r="G50">
        <f t="shared" si="3"/>
        <v>1.0099640642752801</v>
      </c>
      <c r="H50">
        <f t="shared" si="4"/>
        <v>1.0134000000000001</v>
      </c>
    </row>
    <row r="51" spans="1:11" x14ac:dyDescent="0.25">
      <c r="A51" s="2">
        <v>37956</v>
      </c>
      <c r="B51" s="1">
        <v>1.37</v>
      </c>
      <c r="C51">
        <f t="shared" si="0"/>
        <v>1.37E-2</v>
      </c>
      <c r="D51" s="15">
        <f>(IPCA!B52/IPCA!B51)-1</f>
        <v>5.1984706667387304E-3</v>
      </c>
      <c r="E51">
        <f t="shared" si="1"/>
        <v>8.4575629404035624E-3</v>
      </c>
      <c r="F51">
        <f t="shared" si="2"/>
        <v>1.0051984706667387</v>
      </c>
      <c r="G51">
        <f t="shared" si="3"/>
        <v>1.0084575629404036</v>
      </c>
      <c r="H51">
        <f t="shared" si="4"/>
        <v>1.0137</v>
      </c>
      <c r="I51" s="10">
        <f>(F40*F41*F42*F43*F44*F45*F46*F47*F48*F49*F50*F51)-1</f>
        <v>9.3005128003999848E-2</v>
      </c>
      <c r="J51" s="10">
        <f t="shared" ref="J51" si="10">(G40*G41*G42*G43*G44*G45*G46*G47*G48*G49*G50*G51)-1</f>
        <v>0.12839663835061876</v>
      </c>
      <c r="K51" s="10">
        <f t="shared" ref="K51" si="11">(H40*H41*H42*H43*H44*H45*H46*H47*H48*H49*H50*H51)-1</f>
        <v>0.23334331213970194</v>
      </c>
    </row>
    <row r="52" spans="1:11" x14ac:dyDescent="0.25">
      <c r="A52" s="2">
        <v>37987</v>
      </c>
      <c r="B52" s="1">
        <v>1.27</v>
      </c>
      <c r="C52">
        <f t="shared" si="0"/>
        <v>1.2699999999999999E-2</v>
      </c>
      <c r="D52" s="15">
        <f>(IPCA!B53/IPCA!B52)-1</f>
        <v>7.5981502496087483E-3</v>
      </c>
      <c r="E52">
        <f t="shared" si="1"/>
        <v>5.0633774477726323E-3</v>
      </c>
      <c r="F52">
        <f t="shared" si="2"/>
        <v>1.0075981502496087</v>
      </c>
      <c r="G52">
        <f t="shared" si="3"/>
        <v>1.0050633774477726</v>
      </c>
      <c r="H52">
        <f t="shared" si="4"/>
        <v>1.0126999999999999</v>
      </c>
    </row>
    <row r="53" spans="1:11" x14ac:dyDescent="0.25">
      <c r="A53" s="2">
        <v>38018</v>
      </c>
      <c r="B53" s="1">
        <v>1.08</v>
      </c>
      <c r="C53">
        <f t="shared" si="0"/>
        <v>1.0800000000000001E-2</v>
      </c>
      <c r="D53" s="15">
        <f>(IPCA!B54/IPCA!B53)-1</f>
        <v>6.0985652791318845E-3</v>
      </c>
      <c r="E53">
        <f t="shared" si="1"/>
        <v>4.6729365125013356E-3</v>
      </c>
      <c r="F53">
        <f t="shared" si="2"/>
        <v>1.0060985652791319</v>
      </c>
      <c r="G53">
        <f t="shared" si="3"/>
        <v>1.0046729365125013</v>
      </c>
      <c r="H53">
        <f t="shared" si="4"/>
        <v>1.0107999999999999</v>
      </c>
    </row>
    <row r="54" spans="1:11" x14ac:dyDescent="0.25">
      <c r="A54" s="2">
        <v>38047</v>
      </c>
      <c r="B54" s="1">
        <v>1.38</v>
      </c>
      <c r="C54">
        <f t="shared" si="0"/>
        <v>1.38E-2</v>
      </c>
      <c r="D54" s="15">
        <f>(IPCA!B55/IPCA!B54)-1</f>
        <v>4.6988447567175573E-3</v>
      </c>
      <c r="E54">
        <f t="shared" si="1"/>
        <v>9.058590333590244E-3</v>
      </c>
      <c r="F54">
        <f t="shared" si="2"/>
        <v>1.0046988447567176</v>
      </c>
      <c r="G54">
        <f t="shared" si="3"/>
        <v>1.0090585903335902</v>
      </c>
      <c r="H54">
        <f t="shared" si="4"/>
        <v>1.0138</v>
      </c>
    </row>
    <row r="55" spans="1:11" x14ac:dyDescent="0.25">
      <c r="A55" s="2">
        <v>38078</v>
      </c>
      <c r="B55" s="1">
        <v>1.18</v>
      </c>
      <c r="C55">
        <f t="shared" si="0"/>
        <v>1.18E-2</v>
      </c>
      <c r="D55" s="15">
        <f>(IPCA!B56/IPCA!B55)-1</f>
        <v>3.6992183199384687E-3</v>
      </c>
      <c r="E55">
        <f t="shared" si="1"/>
        <v>8.0709255643549582E-3</v>
      </c>
      <c r="F55">
        <f t="shared" si="2"/>
        <v>1.0036992183199385</v>
      </c>
      <c r="G55">
        <f t="shared" si="3"/>
        <v>1.008070925564355</v>
      </c>
      <c r="H55">
        <f t="shared" si="4"/>
        <v>1.0118</v>
      </c>
    </row>
    <row r="56" spans="1:11" x14ac:dyDescent="0.25">
      <c r="A56" s="2">
        <v>38108</v>
      </c>
      <c r="B56" s="1">
        <v>1.23</v>
      </c>
      <c r="C56">
        <f t="shared" si="0"/>
        <v>1.23E-2</v>
      </c>
      <c r="D56" s="15">
        <f>(IPCA!B57/IPCA!B56)-1</f>
        <v>5.0983919443652326E-3</v>
      </c>
      <c r="E56">
        <f t="shared" si="1"/>
        <v>7.1650776813036998E-3</v>
      </c>
      <c r="F56">
        <f t="shared" si="2"/>
        <v>1.0050983919443652</v>
      </c>
      <c r="G56">
        <f t="shared" si="3"/>
        <v>1.0071650776813037</v>
      </c>
      <c r="H56">
        <f t="shared" si="4"/>
        <v>1.0123</v>
      </c>
    </row>
    <row r="57" spans="1:11" x14ac:dyDescent="0.25">
      <c r="A57" s="2">
        <v>38139</v>
      </c>
      <c r="B57" s="1">
        <v>1.23</v>
      </c>
      <c r="C57">
        <f t="shared" si="0"/>
        <v>1.23E-2</v>
      </c>
      <c r="D57" s="15">
        <f>(IPCA!B58/IPCA!B57)-1</f>
        <v>7.0980500006549985E-3</v>
      </c>
      <c r="E57">
        <f t="shared" si="1"/>
        <v>5.1652865372360246E-3</v>
      </c>
      <c r="F57">
        <f t="shared" si="2"/>
        <v>1.007098050000655</v>
      </c>
      <c r="G57">
        <f t="shared" si="3"/>
        <v>1.005165286537236</v>
      </c>
      <c r="H57">
        <f t="shared" si="4"/>
        <v>1.0123</v>
      </c>
    </row>
    <row r="58" spans="1:11" x14ac:dyDescent="0.25">
      <c r="A58" s="2">
        <v>38169</v>
      </c>
      <c r="B58" s="1">
        <v>1.29</v>
      </c>
      <c r="C58">
        <f t="shared" si="0"/>
        <v>1.29E-2</v>
      </c>
      <c r="D58" s="15">
        <f>(IPCA!B59/IPCA!B58)-1</f>
        <v>9.0982778724160163E-3</v>
      </c>
      <c r="E58">
        <f t="shared" si="1"/>
        <v>3.7674448673121752E-3</v>
      </c>
      <c r="F58">
        <f t="shared" si="2"/>
        <v>1.009098277872416</v>
      </c>
      <c r="G58">
        <f t="shared" si="3"/>
        <v>1.0037674448673122</v>
      </c>
      <c r="H58">
        <f t="shared" si="4"/>
        <v>1.0128999999999999</v>
      </c>
    </row>
    <row r="59" spans="1:11" x14ac:dyDescent="0.25">
      <c r="A59" s="2">
        <v>38200</v>
      </c>
      <c r="B59" s="1">
        <v>1.29</v>
      </c>
      <c r="C59">
        <f t="shared" si="0"/>
        <v>1.29E-2</v>
      </c>
      <c r="D59" s="15">
        <f>(IPCA!B60/IPCA!B59)-1</f>
        <v>6.8985661635208029E-3</v>
      </c>
      <c r="E59">
        <f t="shared" si="1"/>
        <v>5.9603162008123878E-3</v>
      </c>
      <c r="F59">
        <f t="shared" si="2"/>
        <v>1.0068985661635208</v>
      </c>
      <c r="G59">
        <f t="shared" si="3"/>
        <v>1.0059603162008124</v>
      </c>
      <c r="H59">
        <f t="shared" si="4"/>
        <v>1.0128999999999999</v>
      </c>
    </row>
    <row r="60" spans="1:11" x14ac:dyDescent="0.25">
      <c r="A60" s="2">
        <v>38231</v>
      </c>
      <c r="B60" s="1">
        <v>1.25</v>
      </c>
      <c r="C60">
        <f t="shared" si="0"/>
        <v>1.2500000000000001E-2</v>
      </c>
      <c r="D60" s="15">
        <f>(IPCA!B61/IPCA!B60)-1</f>
        <v>3.3019350875398423E-3</v>
      </c>
      <c r="E60">
        <f t="shared" si="1"/>
        <v>9.1677934535803196E-3</v>
      </c>
      <c r="F60">
        <f t="shared" si="2"/>
        <v>1.0033019350875398</v>
      </c>
      <c r="G60">
        <f t="shared" si="3"/>
        <v>1.0091677934535803</v>
      </c>
      <c r="H60">
        <f t="shared" si="4"/>
        <v>1.0125</v>
      </c>
    </row>
    <row r="61" spans="1:11" x14ac:dyDescent="0.25">
      <c r="A61" s="2">
        <v>38261</v>
      </c>
      <c r="B61" s="1">
        <v>1.21</v>
      </c>
      <c r="C61">
        <f t="shared" si="0"/>
        <v>1.21E-2</v>
      </c>
      <c r="D61" s="15">
        <f>(IPCA!B62/IPCA!B61)-1</f>
        <v>4.4008470035972191E-3</v>
      </c>
      <c r="E61">
        <f t="shared" si="1"/>
        <v>7.6654186616542663E-3</v>
      </c>
      <c r="F61">
        <f t="shared" si="2"/>
        <v>1.0044008470035972</v>
      </c>
      <c r="G61">
        <f t="shared" si="3"/>
        <v>1.0076654186616543</v>
      </c>
      <c r="H61">
        <f t="shared" si="4"/>
        <v>1.0121</v>
      </c>
    </row>
    <row r="62" spans="1:11" x14ac:dyDescent="0.25">
      <c r="A62" s="2">
        <v>38292</v>
      </c>
      <c r="B62" s="1">
        <v>1.25</v>
      </c>
      <c r="C62">
        <f t="shared" si="0"/>
        <v>1.2500000000000001E-2</v>
      </c>
      <c r="D62" s="15">
        <f>(IPCA!B63/IPCA!B62)-1</f>
        <v>6.9004347697243507E-3</v>
      </c>
      <c r="E62">
        <f t="shared" si="1"/>
        <v>5.5611905973167453E-3</v>
      </c>
      <c r="F62">
        <f t="shared" si="2"/>
        <v>1.0069004347697244</v>
      </c>
      <c r="G62">
        <f t="shared" si="3"/>
        <v>1.0055611905973167</v>
      </c>
      <c r="H62">
        <f t="shared" si="4"/>
        <v>1.0125</v>
      </c>
    </row>
    <row r="63" spans="1:11" x14ac:dyDescent="0.25">
      <c r="A63" s="2">
        <v>38322</v>
      </c>
      <c r="B63" s="1">
        <v>1.48</v>
      </c>
      <c r="C63">
        <f t="shared" si="0"/>
        <v>1.4800000000000001E-2</v>
      </c>
      <c r="D63" s="15">
        <f>(IPCA!B64/IPCA!B63)-1</f>
        <v>8.597964237514244E-3</v>
      </c>
      <c r="E63">
        <f t="shared" si="1"/>
        <v>6.1491654577889854E-3</v>
      </c>
      <c r="F63">
        <f t="shared" si="2"/>
        <v>1.0085979642375142</v>
      </c>
      <c r="G63">
        <f t="shared" si="3"/>
        <v>1.006149165457789</v>
      </c>
      <c r="H63">
        <f t="shared" si="4"/>
        <v>1.0147999999999999</v>
      </c>
      <c r="I63" s="10">
        <f>(F52*F53*F54*F55*F56*F57*F58*F59*F60*F61*F62*F63)-1</f>
        <v>7.5994958488264874E-2</v>
      </c>
      <c r="J63" s="10">
        <f t="shared" ref="J63" si="12">(G52*G53*G54*G55*G56*G57*G58*G59*G60*G61*G62*G63)-1</f>
        <v>8.0260090986791877E-2</v>
      </c>
      <c r="K63" s="10">
        <f t="shared" ref="K63" si="13">(H52*H53*H54*H55*H56*H57*H58*H59*H60*H61*H62*H63)-1</f>
        <v>0.16235441175786258</v>
      </c>
    </row>
    <row r="64" spans="1:11" x14ac:dyDescent="0.25">
      <c r="A64" s="2">
        <v>38353</v>
      </c>
      <c r="B64" s="1">
        <v>1.38</v>
      </c>
      <c r="C64">
        <f t="shared" si="0"/>
        <v>1.38E-2</v>
      </c>
      <c r="D64" s="15">
        <f>(IPCA!B65/IPCA!B64)-1</f>
        <v>5.7984426325179417E-3</v>
      </c>
      <c r="E64">
        <f t="shared" si="1"/>
        <v>7.9554282730238679E-3</v>
      </c>
      <c r="F64">
        <f t="shared" si="2"/>
        <v>1.0057984426325179</v>
      </c>
      <c r="G64">
        <f t="shared" si="3"/>
        <v>1.0079554282730239</v>
      </c>
      <c r="H64">
        <f t="shared" si="4"/>
        <v>1.0138</v>
      </c>
    </row>
    <row r="65" spans="1:11" x14ac:dyDescent="0.25">
      <c r="A65" s="2">
        <v>38384</v>
      </c>
      <c r="B65" s="1">
        <v>1.22</v>
      </c>
      <c r="C65">
        <f t="shared" si="0"/>
        <v>1.2199999999999999E-2</v>
      </c>
      <c r="D65" s="15">
        <f>(IPCA!B66/IPCA!B65)-1</f>
        <v>5.9017833829984045E-3</v>
      </c>
      <c r="E65">
        <f t="shared" si="1"/>
        <v>6.2612639932098091E-3</v>
      </c>
      <c r="F65">
        <f t="shared" si="2"/>
        <v>1.0059017833829984</v>
      </c>
      <c r="G65">
        <f t="shared" si="3"/>
        <v>1.0062612639932098</v>
      </c>
      <c r="H65">
        <f t="shared" si="4"/>
        <v>1.0122</v>
      </c>
    </row>
    <row r="66" spans="1:11" x14ac:dyDescent="0.25">
      <c r="A66" s="2">
        <v>38412</v>
      </c>
      <c r="B66" s="1">
        <v>1.53</v>
      </c>
      <c r="C66">
        <f t="shared" si="0"/>
        <v>1.5300000000000001E-2</v>
      </c>
      <c r="D66" s="15">
        <f>(IPCA!B67/IPCA!B66)-1</f>
        <v>6.0978875763779694E-3</v>
      </c>
      <c r="E66">
        <f t="shared" si="1"/>
        <v>9.1463390762001051E-3</v>
      </c>
      <c r="F66">
        <f t="shared" si="2"/>
        <v>1.006097887576378</v>
      </c>
      <c r="G66">
        <f t="shared" si="3"/>
        <v>1.0091463390762001</v>
      </c>
      <c r="H66">
        <f t="shared" si="4"/>
        <v>1.0153000000000001</v>
      </c>
    </row>
    <row r="67" spans="1:11" x14ac:dyDescent="0.25">
      <c r="A67" s="2">
        <v>38443</v>
      </c>
      <c r="B67" s="1">
        <v>1.41</v>
      </c>
      <c r="C67">
        <f t="shared" si="0"/>
        <v>1.41E-2</v>
      </c>
      <c r="D67" s="15">
        <f>(IPCA!B68/IPCA!B67)-1</f>
        <v>8.6982517496836387E-3</v>
      </c>
      <c r="E67">
        <f t="shared" si="1"/>
        <v>5.3551676539009829E-3</v>
      </c>
      <c r="F67">
        <f t="shared" si="2"/>
        <v>1.0086982517496836</v>
      </c>
      <c r="G67">
        <f t="shared" si="3"/>
        <v>1.005355167653901</v>
      </c>
      <c r="H67">
        <f t="shared" si="4"/>
        <v>1.0141</v>
      </c>
    </row>
    <row r="68" spans="1:11" x14ac:dyDescent="0.25">
      <c r="A68" s="2">
        <v>38473</v>
      </c>
      <c r="B68" s="1">
        <v>1.5</v>
      </c>
      <c r="C68">
        <f t="shared" si="0"/>
        <v>1.4999999999999999E-2</v>
      </c>
      <c r="D68" s="15">
        <f>(IPCA!B69/IPCA!B68)-1</f>
        <v>4.9003089589989557E-3</v>
      </c>
      <c r="E68">
        <f t="shared" si="1"/>
        <v>1.0050440776024239E-2</v>
      </c>
      <c r="F68">
        <f t="shared" si="2"/>
        <v>1.004900308958999</v>
      </c>
      <c r="G68">
        <f t="shared" si="3"/>
        <v>1.0100504407760242</v>
      </c>
      <c r="H68">
        <f t="shared" si="4"/>
        <v>1.0149999999999999</v>
      </c>
    </row>
    <row r="69" spans="1:11" x14ac:dyDescent="0.25">
      <c r="A69" s="2">
        <v>38504</v>
      </c>
      <c r="B69" s="1">
        <v>1.59</v>
      </c>
      <c r="C69">
        <f t="shared" ref="C69:C132" si="14">B69/100</f>
        <v>1.5900000000000001E-2</v>
      </c>
      <c r="D69" s="15">
        <f>(IPCA!B70/IPCA!B69)-1</f>
        <v>-2.0200551071036799E-4</v>
      </c>
      <c r="E69">
        <f t="shared" ref="E69:E132" si="15">((1+C69)/(1+D69))-1</f>
        <v>1.6105258861751848E-2</v>
      </c>
      <c r="F69">
        <f t="shared" ref="F69:F132" si="16">1+D69</f>
        <v>0.99979799448928963</v>
      </c>
      <c r="G69">
        <f t="shared" ref="G69:G132" si="17">1+E69</f>
        <v>1.0161052588617518</v>
      </c>
      <c r="H69">
        <f t="shared" ref="H69:H132" si="18">1+C69</f>
        <v>1.0159</v>
      </c>
    </row>
    <row r="70" spans="1:11" x14ac:dyDescent="0.25">
      <c r="A70" s="2">
        <v>38534</v>
      </c>
      <c r="B70" s="1">
        <v>1.51</v>
      </c>
      <c r="C70">
        <f t="shared" si="14"/>
        <v>1.5100000000000001E-2</v>
      </c>
      <c r="D70" s="15">
        <f>(IPCA!B71/IPCA!B70)-1</f>
        <v>2.5013335057462172E-3</v>
      </c>
      <c r="E70">
        <f t="shared" si="15"/>
        <v>1.2567231656636535E-2</v>
      </c>
      <c r="F70">
        <f t="shared" si="16"/>
        <v>1.0025013335057462</v>
      </c>
      <c r="G70">
        <f t="shared" si="17"/>
        <v>1.0125672316566365</v>
      </c>
      <c r="H70">
        <f t="shared" si="18"/>
        <v>1.0150999999999999</v>
      </c>
    </row>
    <row r="71" spans="1:11" x14ac:dyDescent="0.25">
      <c r="A71" s="2">
        <v>38565</v>
      </c>
      <c r="B71" s="1">
        <v>1.66</v>
      </c>
      <c r="C71">
        <f t="shared" si="14"/>
        <v>1.66E-2</v>
      </c>
      <c r="D71" s="15">
        <f>(IPCA!B72/IPCA!B71)-1</f>
        <v>1.7010161757771147E-3</v>
      </c>
      <c r="E71">
        <f t="shared" si="15"/>
        <v>1.4873683448084263E-2</v>
      </c>
      <c r="F71">
        <f t="shared" si="16"/>
        <v>1.0017010161757771</v>
      </c>
      <c r="G71">
        <f t="shared" si="17"/>
        <v>1.0148736834480843</v>
      </c>
      <c r="H71">
        <f t="shared" si="18"/>
        <v>1.0165999999999999</v>
      </c>
    </row>
    <row r="72" spans="1:11" x14ac:dyDescent="0.25">
      <c r="A72" s="2">
        <v>38596</v>
      </c>
      <c r="B72" s="1">
        <v>1.5</v>
      </c>
      <c r="C72">
        <f t="shared" si="14"/>
        <v>1.4999999999999999E-2</v>
      </c>
      <c r="D72" s="15">
        <f>(IPCA!B73/IPCA!B72)-1</f>
        <v>3.50087924381004E-3</v>
      </c>
      <c r="E72">
        <f t="shared" si="15"/>
        <v>1.1459004166349152E-2</v>
      </c>
      <c r="F72">
        <f t="shared" si="16"/>
        <v>1.00350087924381</v>
      </c>
      <c r="G72">
        <f t="shared" si="17"/>
        <v>1.0114590041663492</v>
      </c>
      <c r="H72">
        <f t="shared" si="18"/>
        <v>1.0149999999999999</v>
      </c>
    </row>
    <row r="73" spans="1:11" x14ac:dyDescent="0.25">
      <c r="A73" s="2">
        <v>38626</v>
      </c>
      <c r="B73" s="1">
        <v>1.41</v>
      </c>
      <c r="C73">
        <f t="shared" si="14"/>
        <v>1.41E-2</v>
      </c>
      <c r="D73" s="15">
        <f>(IPCA!B74/IPCA!B73)-1</f>
        <v>7.4986265884455783E-3</v>
      </c>
      <c r="E73">
        <f t="shared" si="15"/>
        <v>6.5522406059328464E-3</v>
      </c>
      <c r="F73">
        <f t="shared" si="16"/>
        <v>1.0074986265884456</v>
      </c>
      <c r="G73">
        <f t="shared" si="17"/>
        <v>1.0065522406059328</v>
      </c>
      <c r="H73">
        <f t="shared" si="18"/>
        <v>1.0141</v>
      </c>
    </row>
    <row r="74" spans="1:11" x14ac:dyDescent="0.25">
      <c r="A74" s="2">
        <v>38657</v>
      </c>
      <c r="B74" s="1">
        <v>1.38</v>
      </c>
      <c r="C74">
        <f t="shared" si="14"/>
        <v>1.38E-2</v>
      </c>
      <c r="D74" s="15">
        <f>(IPCA!B75/IPCA!B74)-1</f>
        <v>5.500519405052362E-3</v>
      </c>
      <c r="E74">
        <f t="shared" si="15"/>
        <v>8.2540788739307036E-3</v>
      </c>
      <c r="F74">
        <f t="shared" si="16"/>
        <v>1.0055005194050524</v>
      </c>
      <c r="G74">
        <f t="shared" si="17"/>
        <v>1.0082540788739307</v>
      </c>
      <c r="H74">
        <f t="shared" si="18"/>
        <v>1.0138</v>
      </c>
    </row>
    <row r="75" spans="1:11" x14ac:dyDescent="0.25">
      <c r="A75" s="2">
        <v>38687</v>
      </c>
      <c r="B75" s="1">
        <v>1.47</v>
      </c>
      <c r="C75">
        <f t="shared" si="14"/>
        <v>1.47E-2</v>
      </c>
      <c r="D75" s="15">
        <f>(IPCA!B76/IPCA!B75)-1</f>
        <v>3.5981332457220017E-3</v>
      </c>
      <c r="E75">
        <f t="shared" si="15"/>
        <v>1.1062063974126346E-2</v>
      </c>
      <c r="F75">
        <f t="shared" si="16"/>
        <v>1.003598133245722</v>
      </c>
      <c r="G75">
        <f t="shared" si="17"/>
        <v>1.0110620639741263</v>
      </c>
      <c r="H75">
        <f t="shared" si="18"/>
        <v>1.0146999999999999</v>
      </c>
      <c r="I75" s="10">
        <f>(F64*F65*F66*F67*F68*F69*F70*F71*F72*F73*F74*F75)-1</f>
        <v>5.6892268187350714E-2</v>
      </c>
      <c r="J75" s="10">
        <f t="shared" ref="J75" si="19">(G64*G65*G66*G67*G68*G69*G70*G71*G72*G73*G74*G75)-1</f>
        <v>0.12635625697111386</v>
      </c>
      <c r="K75" s="10">
        <f t="shared" ref="K75" si="20">(H64*H65*H66*H67*H68*H69*H70*H71*H72*H73*H74*H75)-1</f>
        <v>0.19043721921721501</v>
      </c>
    </row>
    <row r="76" spans="1:11" x14ac:dyDescent="0.25">
      <c r="A76" s="2">
        <v>38718</v>
      </c>
      <c r="B76" s="1">
        <v>1.43</v>
      </c>
      <c r="C76">
        <f t="shared" si="14"/>
        <v>1.43E-2</v>
      </c>
      <c r="D76" s="15">
        <f>(IPCA!B77/IPCA!B76)-1</f>
        <v>5.900449633194027E-3</v>
      </c>
      <c r="E76">
        <f t="shared" si="15"/>
        <v>8.3502799604759925E-3</v>
      </c>
      <c r="F76">
        <f t="shared" si="16"/>
        <v>1.005900449633194</v>
      </c>
      <c r="G76">
        <f t="shared" si="17"/>
        <v>1.008350279960476</v>
      </c>
      <c r="H76">
        <f t="shared" si="18"/>
        <v>1.0143</v>
      </c>
    </row>
    <row r="77" spans="1:11" x14ac:dyDescent="0.25">
      <c r="A77" s="2">
        <v>38749</v>
      </c>
      <c r="B77" s="1">
        <v>1.1499999999999999</v>
      </c>
      <c r="C77">
        <f t="shared" si="14"/>
        <v>1.15E-2</v>
      </c>
      <c r="D77" s="15">
        <f>(IPCA!B78/IPCA!B77)-1</f>
        <v>4.1013817657116203E-3</v>
      </c>
      <c r="E77">
        <f t="shared" si="15"/>
        <v>7.3683976226364134E-3</v>
      </c>
      <c r="F77">
        <f t="shared" si="16"/>
        <v>1.0041013817657116</v>
      </c>
      <c r="G77">
        <f t="shared" si="17"/>
        <v>1.0073683976226364</v>
      </c>
      <c r="H77">
        <f t="shared" si="18"/>
        <v>1.0115000000000001</v>
      </c>
    </row>
    <row r="78" spans="1:11" x14ac:dyDescent="0.25">
      <c r="A78" s="2">
        <v>38777</v>
      </c>
      <c r="B78" s="1">
        <v>1.42</v>
      </c>
      <c r="C78">
        <f t="shared" si="14"/>
        <v>1.4199999999999999E-2</v>
      </c>
      <c r="D78" s="15">
        <f>(IPCA!B79/IPCA!B78)-1</f>
        <v>4.2994040971251479E-3</v>
      </c>
      <c r="E78">
        <f t="shared" si="15"/>
        <v>9.85821146809851E-3</v>
      </c>
      <c r="F78">
        <f t="shared" si="16"/>
        <v>1.0042994040971251</v>
      </c>
      <c r="G78">
        <f t="shared" si="17"/>
        <v>1.0098582114680985</v>
      </c>
      <c r="H78">
        <f t="shared" si="18"/>
        <v>1.0142</v>
      </c>
    </row>
    <row r="79" spans="1:11" x14ac:dyDescent="0.25">
      <c r="A79" s="2">
        <v>38808</v>
      </c>
      <c r="B79" s="1">
        <v>1.08</v>
      </c>
      <c r="C79">
        <f t="shared" si="14"/>
        <v>1.0800000000000001E-2</v>
      </c>
      <c r="D79" s="15">
        <f>(IPCA!B80/IPCA!B79)-1</f>
        <v>2.0996722178372451E-3</v>
      </c>
      <c r="E79">
        <f t="shared" si="15"/>
        <v>8.682098221733936E-3</v>
      </c>
      <c r="F79">
        <f t="shared" si="16"/>
        <v>1.0020996722178372</v>
      </c>
      <c r="G79">
        <f t="shared" si="17"/>
        <v>1.0086820982217339</v>
      </c>
      <c r="H79">
        <f t="shared" si="18"/>
        <v>1.0107999999999999</v>
      </c>
    </row>
    <row r="80" spans="1:11" x14ac:dyDescent="0.25">
      <c r="A80" s="2">
        <v>38838</v>
      </c>
      <c r="B80" s="1">
        <v>1.28</v>
      </c>
      <c r="C80">
        <f t="shared" si="14"/>
        <v>1.2800000000000001E-2</v>
      </c>
      <c r="D80" s="15">
        <f>(IPCA!B81/IPCA!B80)-1</f>
        <v>1.001074797359891E-3</v>
      </c>
      <c r="E80">
        <f t="shared" si="15"/>
        <v>1.1787125408460275E-2</v>
      </c>
      <c r="F80">
        <f t="shared" si="16"/>
        <v>1.0010010747973599</v>
      </c>
      <c r="G80">
        <f t="shared" si="17"/>
        <v>1.0117871254084603</v>
      </c>
      <c r="H80">
        <f t="shared" si="18"/>
        <v>1.0127999999999999</v>
      </c>
    </row>
    <row r="81" spans="1:11" x14ac:dyDescent="0.25">
      <c r="A81" s="2">
        <v>38869</v>
      </c>
      <c r="B81" s="1">
        <v>1.18</v>
      </c>
      <c r="C81">
        <f t="shared" si="14"/>
        <v>1.18E-2</v>
      </c>
      <c r="D81" s="15">
        <f>(IPCA!B82/IPCA!B81)-1</f>
        <v>-2.1009299134432391E-3</v>
      </c>
      <c r="E81">
        <f t="shared" si="15"/>
        <v>1.393019627950709E-2</v>
      </c>
      <c r="F81">
        <f t="shared" si="16"/>
        <v>0.99789907008655676</v>
      </c>
      <c r="G81">
        <f t="shared" si="17"/>
        <v>1.0139301962795071</v>
      </c>
      <c r="H81">
        <f t="shared" si="18"/>
        <v>1.0118</v>
      </c>
    </row>
    <row r="82" spans="1:11" x14ac:dyDescent="0.25">
      <c r="A82" s="2">
        <v>38899</v>
      </c>
      <c r="B82" s="1">
        <v>1.17</v>
      </c>
      <c r="C82">
        <f t="shared" si="14"/>
        <v>1.1699999999999999E-2</v>
      </c>
      <c r="D82" s="15">
        <f>(IPCA!B83/IPCA!B82)-1</f>
        <v>1.8994790999034006E-3</v>
      </c>
      <c r="E82">
        <f t="shared" si="15"/>
        <v>9.7819403089234314E-3</v>
      </c>
      <c r="F82">
        <f t="shared" si="16"/>
        <v>1.0018994790999034</v>
      </c>
      <c r="G82">
        <f t="shared" si="17"/>
        <v>1.0097819403089234</v>
      </c>
      <c r="H82">
        <f t="shared" si="18"/>
        <v>1.0117</v>
      </c>
    </row>
    <row r="83" spans="1:11" x14ac:dyDescent="0.25">
      <c r="A83" s="2">
        <v>38930</v>
      </c>
      <c r="B83" s="1">
        <v>1.26</v>
      </c>
      <c r="C83">
        <f t="shared" si="14"/>
        <v>1.26E-2</v>
      </c>
      <c r="D83" s="15">
        <f>(IPCA!B84/IPCA!B83)-1</f>
        <v>5.0013957383443497E-4</v>
      </c>
      <c r="E83">
        <f t="shared" si="15"/>
        <v>1.2093811832269763E-2</v>
      </c>
      <c r="F83">
        <f t="shared" si="16"/>
        <v>1.0005001395738344</v>
      </c>
      <c r="G83">
        <f t="shared" si="17"/>
        <v>1.0120938118322698</v>
      </c>
      <c r="H83">
        <f t="shared" si="18"/>
        <v>1.0125999999999999</v>
      </c>
    </row>
    <row r="84" spans="1:11" x14ac:dyDescent="0.25">
      <c r="A84" s="2">
        <v>38961</v>
      </c>
      <c r="B84" s="1">
        <v>1.06</v>
      </c>
      <c r="C84">
        <f t="shared" si="14"/>
        <v>1.06E-2</v>
      </c>
      <c r="D84" s="15">
        <f>(IPCA!B85/IPCA!B84)-1</f>
        <v>2.1003111715627298E-3</v>
      </c>
      <c r="E84">
        <f t="shared" si="15"/>
        <v>8.4818742531873603E-3</v>
      </c>
      <c r="F84">
        <f t="shared" si="16"/>
        <v>1.0021003111715627</v>
      </c>
      <c r="G84">
        <f t="shared" si="17"/>
        <v>1.0084818742531874</v>
      </c>
      <c r="H84">
        <f t="shared" si="18"/>
        <v>1.0105999999999999</v>
      </c>
    </row>
    <row r="85" spans="1:11" x14ac:dyDescent="0.25">
      <c r="A85" s="2">
        <v>38991</v>
      </c>
      <c r="B85" s="1">
        <v>1.0900000000000001</v>
      </c>
      <c r="C85">
        <f t="shared" si="14"/>
        <v>1.09E-2</v>
      </c>
      <c r="D85" s="15">
        <f>(IPCA!B86/IPCA!B85)-1</f>
        <v>3.2985433044985246E-3</v>
      </c>
      <c r="E85">
        <f t="shared" si="15"/>
        <v>7.5764653962966388E-3</v>
      </c>
      <c r="F85">
        <f t="shared" si="16"/>
        <v>1.0032985433044985</v>
      </c>
      <c r="G85">
        <f t="shared" si="17"/>
        <v>1.0075764653962966</v>
      </c>
      <c r="H85">
        <f t="shared" si="18"/>
        <v>1.0108999999999999</v>
      </c>
    </row>
    <row r="86" spans="1:11" x14ac:dyDescent="0.25">
      <c r="A86" s="2">
        <v>39022</v>
      </c>
      <c r="B86" s="1">
        <v>1.02</v>
      </c>
      <c r="C86">
        <f t="shared" si="14"/>
        <v>1.0200000000000001E-2</v>
      </c>
      <c r="D86" s="15">
        <f>(IPCA!B87/IPCA!B86)-1</f>
        <v>3.098839091623784E-3</v>
      </c>
      <c r="E86">
        <f t="shared" si="15"/>
        <v>7.0792235337515663E-3</v>
      </c>
      <c r="F86">
        <f t="shared" si="16"/>
        <v>1.0030988390916238</v>
      </c>
      <c r="G86">
        <f t="shared" si="17"/>
        <v>1.0070792235337516</v>
      </c>
      <c r="H86">
        <f t="shared" si="18"/>
        <v>1.0102</v>
      </c>
    </row>
    <row r="87" spans="1:11" x14ac:dyDescent="0.25">
      <c r="A87" s="2">
        <v>39052</v>
      </c>
      <c r="B87" s="1">
        <v>0.99</v>
      </c>
      <c r="C87">
        <f t="shared" si="14"/>
        <v>9.8999999999999991E-3</v>
      </c>
      <c r="D87" s="15">
        <f>(IPCA!B88/IPCA!B87)-1</f>
        <v>4.7991208656092965E-3</v>
      </c>
      <c r="E87">
        <f t="shared" si="15"/>
        <v>5.0765163189996354E-3</v>
      </c>
      <c r="F87">
        <f t="shared" si="16"/>
        <v>1.0047991208656093</v>
      </c>
      <c r="G87">
        <f t="shared" si="17"/>
        <v>1.0050765163189996</v>
      </c>
      <c r="H87">
        <f t="shared" si="18"/>
        <v>1.0099</v>
      </c>
      <c r="I87" s="10">
        <f>(F76*F77*F78*F79*F80*F81*F82*F83*F84*F85*F86*F87)-1</f>
        <v>3.1415161315768936E-2</v>
      </c>
      <c r="J87" s="10">
        <f t="shared" ref="J87" si="21">(G76*G77*G78*G79*G80*G81*G82*G83*G84*G85*G86*G87)-1</f>
        <v>0.11575517191603502</v>
      </c>
      <c r="K87" s="10">
        <f t="shared" ref="K87" si="22">(H76*H77*H78*H79*H80*H81*H82*H83*H84*H85*H86*H87)-1</f>
        <v>0.15080680063068042</v>
      </c>
    </row>
    <row r="88" spans="1:11" x14ac:dyDescent="0.25">
      <c r="A88" s="2">
        <v>39083</v>
      </c>
      <c r="B88" s="1">
        <v>1.08</v>
      </c>
      <c r="C88">
        <f t="shared" si="14"/>
        <v>1.0800000000000001E-2</v>
      </c>
      <c r="D88" s="15">
        <f>(IPCA!B89/IPCA!B88)-1</f>
        <v>4.4014454790537449E-3</v>
      </c>
      <c r="E88">
        <f t="shared" si="15"/>
        <v>6.3705150462964877E-3</v>
      </c>
      <c r="F88">
        <f t="shared" si="16"/>
        <v>1.0044014454790537</v>
      </c>
      <c r="G88">
        <f t="shared" si="17"/>
        <v>1.0063705150462965</v>
      </c>
      <c r="H88">
        <f t="shared" si="18"/>
        <v>1.0107999999999999</v>
      </c>
    </row>
    <row r="89" spans="1:11" x14ac:dyDescent="0.25">
      <c r="A89" s="2">
        <v>39114</v>
      </c>
      <c r="B89" s="1">
        <v>0.87</v>
      </c>
      <c r="C89">
        <f t="shared" si="14"/>
        <v>8.6999999999999994E-3</v>
      </c>
      <c r="D89" s="15">
        <f>(IPCA!B90/IPCA!B89)-1</f>
        <v>4.4011939571149128E-3</v>
      </c>
      <c r="E89">
        <f t="shared" si="15"/>
        <v>4.2799690688823944E-3</v>
      </c>
      <c r="F89">
        <f t="shared" si="16"/>
        <v>1.0044011939571149</v>
      </c>
      <c r="G89">
        <f t="shared" si="17"/>
        <v>1.0042799690688824</v>
      </c>
      <c r="H89">
        <f t="shared" si="18"/>
        <v>1.0086999999999999</v>
      </c>
    </row>
    <row r="90" spans="1:11" x14ac:dyDescent="0.25">
      <c r="A90" s="2">
        <v>39142</v>
      </c>
      <c r="B90" s="1">
        <v>1.05</v>
      </c>
      <c r="C90">
        <f t="shared" si="14"/>
        <v>1.0500000000000001E-2</v>
      </c>
      <c r="D90" s="15">
        <f>(IPCA!B91/IPCA!B90)-1</f>
        <v>3.6996042636423532E-3</v>
      </c>
      <c r="E90">
        <f t="shared" si="15"/>
        <v>6.7753296977204336E-3</v>
      </c>
      <c r="F90">
        <f t="shared" si="16"/>
        <v>1.0036996042636424</v>
      </c>
      <c r="G90">
        <f t="shared" si="17"/>
        <v>1.0067753296977204</v>
      </c>
      <c r="H90">
        <f t="shared" si="18"/>
        <v>1.0105</v>
      </c>
    </row>
    <row r="91" spans="1:11" x14ac:dyDescent="0.25">
      <c r="A91" s="2">
        <v>39173</v>
      </c>
      <c r="B91" s="1">
        <v>0.94</v>
      </c>
      <c r="C91">
        <f t="shared" si="14"/>
        <v>9.3999999999999986E-3</v>
      </c>
      <c r="D91" s="15">
        <f>(IPCA!B92/IPCA!B91)-1</f>
        <v>2.5001132981856689E-3</v>
      </c>
      <c r="E91">
        <f t="shared" si="15"/>
        <v>6.8826792239593537E-3</v>
      </c>
      <c r="F91">
        <f t="shared" si="16"/>
        <v>1.0025001132981857</v>
      </c>
      <c r="G91">
        <f t="shared" si="17"/>
        <v>1.0068826792239594</v>
      </c>
      <c r="H91">
        <f t="shared" si="18"/>
        <v>1.0094000000000001</v>
      </c>
    </row>
    <row r="92" spans="1:11" x14ac:dyDescent="0.25">
      <c r="A92" s="2">
        <v>39203</v>
      </c>
      <c r="B92" s="1">
        <v>1.03</v>
      </c>
      <c r="C92">
        <f t="shared" si="14"/>
        <v>1.03E-2</v>
      </c>
      <c r="D92" s="15">
        <f>(IPCA!B93/IPCA!B92)-1</f>
        <v>2.799020531173424E-3</v>
      </c>
      <c r="E92">
        <f t="shared" si="15"/>
        <v>7.4800426758028227E-3</v>
      </c>
      <c r="F92">
        <f t="shared" si="16"/>
        <v>1.0027990205311734</v>
      </c>
      <c r="G92">
        <f t="shared" si="17"/>
        <v>1.0074800426758028</v>
      </c>
      <c r="H92">
        <f t="shared" si="18"/>
        <v>1.0103</v>
      </c>
    </row>
    <row r="93" spans="1:11" x14ac:dyDescent="0.25">
      <c r="A93" s="2">
        <v>39234</v>
      </c>
      <c r="B93" s="1">
        <v>0.91</v>
      </c>
      <c r="C93">
        <f t="shared" si="14"/>
        <v>9.1000000000000004E-3</v>
      </c>
      <c r="D93" s="15">
        <f>(IPCA!B94/IPCA!B93)-1</f>
        <v>2.7987212285822682E-3</v>
      </c>
      <c r="E93">
        <f t="shared" si="15"/>
        <v>6.2836924679139372E-3</v>
      </c>
      <c r="F93">
        <f t="shared" si="16"/>
        <v>1.0027987212285823</v>
      </c>
      <c r="G93">
        <f t="shared" si="17"/>
        <v>1.0062836924679139</v>
      </c>
      <c r="H93">
        <f t="shared" si="18"/>
        <v>1.0091000000000001</v>
      </c>
    </row>
    <row r="94" spans="1:11" x14ac:dyDescent="0.25">
      <c r="A94" s="2">
        <v>39264</v>
      </c>
      <c r="B94" s="1">
        <v>0.97</v>
      </c>
      <c r="C94">
        <f t="shared" si="14"/>
        <v>9.7000000000000003E-3</v>
      </c>
      <c r="D94" s="15">
        <f>(IPCA!B95/IPCA!B94)-1</f>
        <v>2.4013066704626773E-3</v>
      </c>
      <c r="E94">
        <f t="shared" si="15"/>
        <v>7.2812089140030789E-3</v>
      </c>
      <c r="F94">
        <f t="shared" si="16"/>
        <v>1.0024013066704627</v>
      </c>
      <c r="G94">
        <f t="shared" si="17"/>
        <v>1.0072812089140031</v>
      </c>
      <c r="H94">
        <f t="shared" si="18"/>
        <v>1.0097</v>
      </c>
    </row>
    <row r="95" spans="1:11" x14ac:dyDescent="0.25">
      <c r="A95" s="2">
        <v>39295</v>
      </c>
      <c r="B95" s="1">
        <v>0.99</v>
      </c>
      <c r="C95">
        <f t="shared" si="14"/>
        <v>9.8999999999999991E-3</v>
      </c>
      <c r="D95" s="15">
        <f>(IPCA!B96/IPCA!B95)-1</f>
        <v>4.701415282963195E-3</v>
      </c>
      <c r="E95">
        <f t="shared" si="15"/>
        <v>5.1742583796128283E-3</v>
      </c>
      <c r="F95">
        <f t="shared" si="16"/>
        <v>1.0047014152829632</v>
      </c>
      <c r="G95">
        <f t="shared" si="17"/>
        <v>1.0051742583796128</v>
      </c>
      <c r="H95">
        <f t="shared" si="18"/>
        <v>1.0099</v>
      </c>
    </row>
    <row r="96" spans="1:11" x14ac:dyDescent="0.25">
      <c r="A96" s="2">
        <v>39326</v>
      </c>
      <c r="B96" s="1">
        <v>0.8</v>
      </c>
      <c r="C96">
        <f t="shared" si="14"/>
        <v>8.0000000000000002E-3</v>
      </c>
      <c r="D96" s="15">
        <f>(IPCA!B97/IPCA!B96)-1</f>
        <v>1.800347422415971E-3</v>
      </c>
      <c r="E96">
        <f t="shared" si="15"/>
        <v>6.1885111075630217E-3</v>
      </c>
      <c r="F96">
        <f t="shared" si="16"/>
        <v>1.001800347422416</v>
      </c>
      <c r="G96">
        <f t="shared" si="17"/>
        <v>1.006188511107563</v>
      </c>
      <c r="H96">
        <f t="shared" si="18"/>
        <v>1.008</v>
      </c>
    </row>
    <row r="97" spans="1:11" x14ac:dyDescent="0.25">
      <c r="A97" s="2">
        <v>39356</v>
      </c>
      <c r="B97" s="1">
        <v>0.93</v>
      </c>
      <c r="C97">
        <f t="shared" si="14"/>
        <v>9.300000000000001E-3</v>
      </c>
      <c r="D97" s="15">
        <f>(IPCA!B98/IPCA!B97)-1</f>
        <v>3.0001373825285782E-3</v>
      </c>
      <c r="E97">
        <f t="shared" si="15"/>
        <v>6.2810186984738614E-3</v>
      </c>
      <c r="F97">
        <f t="shared" si="16"/>
        <v>1.0030001373825286</v>
      </c>
      <c r="G97">
        <f t="shared" si="17"/>
        <v>1.0062810186984739</v>
      </c>
      <c r="H97">
        <f t="shared" si="18"/>
        <v>1.0093000000000001</v>
      </c>
    </row>
    <row r="98" spans="1:11" x14ac:dyDescent="0.25">
      <c r="A98" s="2">
        <v>39387</v>
      </c>
      <c r="B98" s="1">
        <v>0.84</v>
      </c>
      <c r="C98">
        <f t="shared" si="14"/>
        <v>8.3999999999999995E-3</v>
      </c>
      <c r="D98" s="15">
        <f>(IPCA!B99/IPCA!B98)-1</f>
        <v>3.7981853114623654E-3</v>
      </c>
      <c r="E98">
        <f t="shared" si="15"/>
        <v>4.5844022791390326E-3</v>
      </c>
      <c r="F98">
        <f t="shared" si="16"/>
        <v>1.0037981853114624</v>
      </c>
      <c r="G98">
        <f t="shared" si="17"/>
        <v>1.004584402279139</v>
      </c>
      <c r="H98">
        <f t="shared" si="18"/>
        <v>1.0084</v>
      </c>
      <c r="I98" s="10"/>
      <c r="J98" s="10"/>
      <c r="K98" s="10"/>
    </row>
    <row r="99" spans="1:11" x14ac:dyDescent="0.25">
      <c r="A99" s="2">
        <v>39417</v>
      </c>
      <c r="B99" s="1">
        <v>0.84</v>
      </c>
      <c r="C99">
        <f t="shared" si="14"/>
        <v>8.3999999999999995E-3</v>
      </c>
      <c r="D99" s="15">
        <f>(IPCA!B100/IPCA!B99)-1</f>
        <v>7.4016706311887948E-3</v>
      </c>
      <c r="E99">
        <f t="shared" si="15"/>
        <v>9.9099435499816479E-4</v>
      </c>
      <c r="F99">
        <f t="shared" si="16"/>
        <v>1.0074016706311888</v>
      </c>
      <c r="G99">
        <f t="shared" si="17"/>
        <v>1.0009909943549982</v>
      </c>
      <c r="H99">
        <f t="shared" si="18"/>
        <v>1.0084</v>
      </c>
      <c r="I99" s="10">
        <f>(F88*F89*F90*F91*F92*F93*F94*F95*F96*F97*F98*F99)-1</f>
        <v>4.4576585533737445E-2</v>
      </c>
      <c r="J99" s="10">
        <f t="shared" ref="J99" si="23">(G88*G89*G90*G91*G92*G93*G94*G95*G96*G97*G98*G99)-1</f>
        <v>7.0750664373889549E-2</v>
      </c>
      <c r="K99" s="10">
        <f t="shared" ref="K99" si="24">(H88*H89*H90*H91*H92*H93*H94*H95*H96*H97*H98*H99)-1</f>
        <v>0.11848107294965815</v>
      </c>
    </row>
    <row r="100" spans="1:11" x14ac:dyDescent="0.25">
      <c r="A100" s="2">
        <v>39448</v>
      </c>
      <c r="B100" s="1">
        <v>0.93</v>
      </c>
      <c r="C100">
        <f t="shared" si="14"/>
        <v>9.300000000000001E-3</v>
      </c>
      <c r="D100" s="15">
        <f>(IPCA!B101/IPCA!B100)-1</f>
        <v>5.3997261698186527E-3</v>
      </c>
      <c r="E100">
        <f t="shared" si="15"/>
        <v>3.879326529200533E-3</v>
      </c>
      <c r="F100">
        <f t="shared" si="16"/>
        <v>1.0053997261698187</v>
      </c>
      <c r="G100">
        <f t="shared" si="17"/>
        <v>1.0038793265292005</v>
      </c>
      <c r="H100">
        <f t="shared" si="18"/>
        <v>1.0093000000000001</v>
      </c>
    </row>
    <row r="101" spans="1:11" x14ac:dyDescent="0.25">
      <c r="A101" s="2">
        <v>39479</v>
      </c>
      <c r="B101" s="1">
        <v>0.8</v>
      </c>
      <c r="C101">
        <f t="shared" si="14"/>
        <v>8.0000000000000002E-3</v>
      </c>
      <c r="D101" s="15">
        <f>(IPCA!B102/IPCA!B101)-1</f>
        <v>4.901014794073566E-3</v>
      </c>
      <c r="E101">
        <f t="shared" si="15"/>
        <v>3.0838711080030112E-3</v>
      </c>
      <c r="F101">
        <f t="shared" si="16"/>
        <v>1.0049010147940736</v>
      </c>
      <c r="G101">
        <f t="shared" si="17"/>
        <v>1.003083871108003</v>
      </c>
      <c r="H101">
        <f t="shared" si="18"/>
        <v>1.008</v>
      </c>
    </row>
    <row r="102" spans="1:11" x14ac:dyDescent="0.25">
      <c r="A102" s="2">
        <v>39508</v>
      </c>
      <c r="B102" s="1">
        <v>0.84</v>
      </c>
      <c r="C102">
        <f t="shared" si="14"/>
        <v>8.3999999999999995E-3</v>
      </c>
      <c r="D102" s="15">
        <f>(IPCA!B103/IPCA!B102)-1</f>
        <v>4.8010203527029116E-3</v>
      </c>
      <c r="E102">
        <f t="shared" si="15"/>
        <v>3.5817834321403286E-3</v>
      </c>
      <c r="F102">
        <f t="shared" si="16"/>
        <v>1.0048010203527029</v>
      </c>
      <c r="G102">
        <f t="shared" si="17"/>
        <v>1.0035817834321403</v>
      </c>
      <c r="H102">
        <f t="shared" si="18"/>
        <v>1.0084</v>
      </c>
    </row>
    <row r="103" spans="1:11" x14ac:dyDescent="0.25">
      <c r="A103" s="2">
        <v>39539</v>
      </c>
      <c r="B103" s="1">
        <v>0.9</v>
      </c>
      <c r="C103">
        <f t="shared" si="14"/>
        <v>9.0000000000000011E-3</v>
      </c>
      <c r="D103" s="15">
        <f>(IPCA!B104/IPCA!B103)-1</f>
        <v>5.4993004168650828E-3</v>
      </c>
      <c r="E103">
        <f t="shared" si="15"/>
        <v>3.4815534746601706E-3</v>
      </c>
      <c r="F103">
        <f t="shared" si="16"/>
        <v>1.0054993004168651</v>
      </c>
      <c r="G103">
        <f t="shared" si="17"/>
        <v>1.0034815534746602</v>
      </c>
      <c r="H103">
        <f t="shared" si="18"/>
        <v>1.0089999999999999</v>
      </c>
    </row>
    <row r="104" spans="1:11" x14ac:dyDescent="0.25">
      <c r="A104" s="2">
        <v>39569</v>
      </c>
      <c r="B104" s="1">
        <v>0.88</v>
      </c>
      <c r="C104">
        <f t="shared" si="14"/>
        <v>8.8000000000000005E-3</v>
      </c>
      <c r="D104" s="15">
        <f>(IPCA!B105/IPCA!B104)-1</f>
        <v>7.9007864922733262E-3</v>
      </c>
      <c r="E104">
        <f t="shared" si="15"/>
        <v>8.9216470487740729E-4</v>
      </c>
      <c r="F104">
        <f t="shared" si="16"/>
        <v>1.0079007864922733</v>
      </c>
      <c r="G104">
        <f t="shared" si="17"/>
        <v>1.0008921647048774</v>
      </c>
      <c r="H104">
        <f t="shared" si="18"/>
        <v>1.0087999999999999</v>
      </c>
    </row>
    <row r="105" spans="1:11" x14ac:dyDescent="0.25">
      <c r="A105" s="2">
        <v>39600</v>
      </c>
      <c r="B105" s="1">
        <v>0.96</v>
      </c>
      <c r="C105">
        <f t="shared" si="14"/>
        <v>9.5999999999999992E-3</v>
      </c>
      <c r="D105" s="15">
        <f>(IPCA!B106/IPCA!B105)-1</f>
        <v>7.4011870365362498E-3</v>
      </c>
      <c r="E105">
        <f t="shared" si="15"/>
        <v>2.1826586982014451E-3</v>
      </c>
      <c r="F105">
        <f t="shared" si="16"/>
        <v>1.0074011870365362</v>
      </c>
      <c r="G105">
        <f t="shared" si="17"/>
        <v>1.0021826586982014</v>
      </c>
      <c r="H105">
        <f t="shared" si="18"/>
        <v>1.0096000000000001</v>
      </c>
    </row>
    <row r="106" spans="1:11" x14ac:dyDescent="0.25">
      <c r="A106" s="2">
        <v>39630</v>
      </c>
      <c r="B106" s="1">
        <v>1.07</v>
      </c>
      <c r="C106">
        <f t="shared" si="14"/>
        <v>1.0700000000000001E-2</v>
      </c>
      <c r="D106" s="15">
        <f>(IPCA!B107/IPCA!B106)-1</f>
        <v>5.2981816640529367E-3</v>
      </c>
      <c r="E106">
        <f t="shared" si="15"/>
        <v>5.3733493549201761E-3</v>
      </c>
      <c r="F106">
        <f t="shared" si="16"/>
        <v>1.0052981816640529</v>
      </c>
      <c r="G106">
        <f t="shared" si="17"/>
        <v>1.0053733493549202</v>
      </c>
      <c r="H106">
        <f t="shared" si="18"/>
        <v>1.0106999999999999</v>
      </c>
    </row>
    <row r="107" spans="1:11" x14ac:dyDescent="0.25">
      <c r="A107" s="2">
        <v>39661</v>
      </c>
      <c r="B107" s="1">
        <v>1.02</v>
      </c>
      <c r="C107">
        <f t="shared" si="14"/>
        <v>1.0200000000000001E-2</v>
      </c>
      <c r="D107" s="15">
        <f>(IPCA!B108/IPCA!B107)-1</f>
        <v>2.8002642156450541E-3</v>
      </c>
      <c r="E107">
        <f t="shared" si="15"/>
        <v>7.3790724318791856E-3</v>
      </c>
      <c r="F107">
        <f t="shared" si="16"/>
        <v>1.0028002642156451</v>
      </c>
      <c r="G107">
        <f t="shared" si="17"/>
        <v>1.0073790724318792</v>
      </c>
      <c r="H107">
        <f t="shared" si="18"/>
        <v>1.0102</v>
      </c>
    </row>
    <row r="108" spans="1:11" x14ac:dyDescent="0.25">
      <c r="A108" s="2">
        <v>39692</v>
      </c>
      <c r="B108" s="1">
        <v>1.1000000000000001</v>
      </c>
      <c r="C108">
        <f t="shared" si="14"/>
        <v>1.1000000000000001E-2</v>
      </c>
      <c r="D108" s="15">
        <f>(IPCA!B109/IPCA!B108)-1</f>
        <v>2.5997414273351005E-3</v>
      </c>
      <c r="E108">
        <f t="shared" si="15"/>
        <v>8.3784766996906068E-3</v>
      </c>
      <c r="F108">
        <f t="shared" si="16"/>
        <v>1.0025997414273351</v>
      </c>
      <c r="G108">
        <f t="shared" si="17"/>
        <v>1.0083784766996906</v>
      </c>
      <c r="H108">
        <f t="shared" si="18"/>
        <v>1.0109999999999999</v>
      </c>
    </row>
    <row r="109" spans="1:11" x14ac:dyDescent="0.25">
      <c r="A109" s="2">
        <v>39722</v>
      </c>
      <c r="B109" s="1">
        <v>1.18</v>
      </c>
      <c r="C109">
        <f t="shared" si="14"/>
        <v>1.18E-2</v>
      </c>
      <c r="D109" s="15">
        <f>(IPCA!B110/IPCA!B109)-1</f>
        <v>4.5010571193933036E-3</v>
      </c>
      <c r="E109">
        <f t="shared" si="15"/>
        <v>7.2662371322314012E-3</v>
      </c>
      <c r="F109">
        <f t="shared" si="16"/>
        <v>1.0045010571193933</v>
      </c>
      <c r="G109">
        <f t="shared" si="17"/>
        <v>1.0072662371322314</v>
      </c>
      <c r="H109">
        <f t="shared" si="18"/>
        <v>1.0118</v>
      </c>
    </row>
    <row r="110" spans="1:11" x14ac:dyDescent="0.25">
      <c r="A110" s="2">
        <v>39753</v>
      </c>
      <c r="B110" s="1">
        <v>1.02</v>
      </c>
      <c r="C110">
        <f t="shared" si="14"/>
        <v>1.0200000000000001E-2</v>
      </c>
      <c r="D110" s="15">
        <f>(IPCA!B111/IPCA!B110)-1</f>
        <v>3.600713880665074E-3</v>
      </c>
      <c r="E110">
        <f t="shared" si="15"/>
        <v>6.5756092318998149E-3</v>
      </c>
      <c r="F110">
        <f t="shared" si="16"/>
        <v>1.0036007138806651</v>
      </c>
      <c r="G110">
        <f t="shared" si="17"/>
        <v>1.0065756092318998</v>
      </c>
      <c r="H110">
        <f t="shared" si="18"/>
        <v>1.0102</v>
      </c>
    </row>
    <row r="111" spans="1:11" x14ac:dyDescent="0.25">
      <c r="A111" s="2">
        <v>39783</v>
      </c>
      <c r="B111" s="1">
        <v>1.1200000000000001</v>
      </c>
      <c r="C111">
        <f t="shared" si="14"/>
        <v>1.1200000000000002E-2</v>
      </c>
      <c r="D111" s="15">
        <f>(IPCA!B112/IPCA!B111)-1</f>
        <v>2.8009068282504046E-3</v>
      </c>
      <c r="E111">
        <f t="shared" si="15"/>
        <v>8.3756338018432519E-3</v>
      </c>
      <c r="F111">
        <f t="shared" si="16"/>
        <v>1.0028009068282504</v>
      </c>
      <c r="G111">
        <f t="shared" si="17"/>
        <v>1.0083756338018433</v>
      </c>
      <c r="H111">
        <f t="shared" si="18"/>
        <v>1.0112000000000001</v>
      </c>
      <c r="I111" s="10">
        <f>(F100*F101*F102*F103*F104*F105*F106*F107*F108*F109*F110*F111)-1</f>
        <v>5.90272439065469E-2</v>
      </c>
      <c r="J111" s="10">
        <f t="shared" ref="J111" si="25">(G100*G101*G102*G103*G104*G105*G106*G107*G108*G109*G110*G111)-1</f>
        <v>6.2116063229163299E-2</v>
      </c>
      <c r="K111" s="10">
        <f t="shared" ref="K111" si="26">(H100*H101*H102*H103*H104*H105*H106*H107*H108*H109*H110*H111)-1</f>
        <v>0.12480984715045285</v>
      </c>
    </row>
    <row r="112" spans="1:11" x14ac:dyDescent="0.25">
      <c r="A112" s="2">
        <v>39814</v>
      </c>
      <c r="B112" s="1">
        <v>1.05</v>
      </c>
      <c r="C112">
        <f t="shared" si="14"/>
        <v>1.0500000000000001E-2</v>
      </c>
      <c r="D112" s="15">
        <f>(IPCA!B113/IPCA!B112)-1</f>
        <v>4.7980199525727851E-3</v>
      </c>
      <c r="E112">
        <f t="shared" si="15"/>
        <v>5.6747524718414599E-3</v>
      </c>
      <c r="F112">
        <f t="shared" si="16"/>
        <v>1.0047980199525728</v>
      </c>
      <c r="G112">
        <f t="shared" si="17"/>
        <v>1.0056747524718415</v>
      </c>
      <c r="H112">
        <f t="shared" si="18"/>
        <v>1.0105</v>
      </c>
    </row>
    <row r="113" spans="1:11" x14ac:dyDescent="0.25">
      <c r="A113" s="2">
        <v>39845</v>
      </c>
      <c r="B113" s="1">
        <v>0.86</v>
      </c>
      <c r="C113">
        <f t="shared" si="14"/>
        <v>8.6E-3</v>
      </c>
      <c r="D113" s="15">
        <f>(IPCA!B114/IPCA!B113)-1</f>
        <v>5.5010080020918561E-3</v>
      </c>
      <c r="E113">
        <f t="shared" si="15"/>
        <v>3.0820376839459929E-3</v>
      </c>
      <c r="F113">
        <f t="shared" si="16"/>
        <v>1.0055010080020919</v>
      </c>
      <c r="G113">
        <f t="shared" si="17"/>
        <v>1.003082037683946</v>
      </c>
      <c r="H113">
        <f t="shared" si="18"/>
        <v>1.0085999999999999</v>
      </c>
    </row>
    <row r="114" spans="1:11" x14ac:dyDescent="0.25">
      <c r="A114" s="2">
        <v>39873</v>
      </c>
      <c r="B114" s="1">
        <v>0.97</v>
      </c>
      <c r="C114">
        <f t="shared" si="14"/>
        <v>9.7000000000000003E-3</v>
      </c>
      <c r="D114" s="15">
        <f>(IPCA!B115/IPCA!B114)-1</f>
        <v>1.9981318835473605E-3</v>
      </c>
      <c r="E114">
        <f t="shared" si="15"/>
        <v>7.68650945683369E-3</v>
      </c>
      <c r="F114">
        <f t="shared" si="16"/>
        <v>1.0019981318835474</v>
      </c>
      <c r="G114">
        <f t="shared" si="17"/>
        <v>1.0076865094568337</v>
      </c>
      <c r="H114">
        <f t="shared" si="18"/>
        <v>1.0097</v>
      </c>
    </row>
    <row r="115" spans="1:11" x14ac:dyDescent="0.25">
      <c r="A115" s="2">
        <v>39904</v>
      </c>
      <c r="B115" s="1">
        <v>0.84</v>
      </c>
      <c r="C115">
        <f t="shared" si="14"/>
        <v>8.3999999999999995E-3</v>
      </c>
      <c r="D115" s="15">
        <f>(IPCA!B116/IPCA!B115)-1</f>
        <v>4.80097795169665E-3</v>
      </c>
      <c r="E115">
        <f t="shared" si="15"/>
        <v>3.5818257816986332E-3</v>
      </c>
      <c r="F115">
        <f t="shared" si="16"/>
        <v>1.0048009779516966</v>
      </c>
      <c r="G115">
        <f t="shared" si="17"/>
        <v>1.0035818257816986</v>
      </c>
      <c r="H115">
        <f t="shared" si="18"/>
        <v>1.0084</v>
      </c>
    </row>
    <row r="116" spans="1:11" x14ac:dyDescent="0.25">
      <c r="A116" s="2">
        <v>39934</v>
      </c>
      <c r="B116" s="1">
        <v>0.77</v>
      </c>
      <c r="C116">
        <f t="shared" si="14"/>
        <v>7.7000000000000002E-3</v>
      </c>
      <c r="D116" s="15">
        <f>(IPCA!B117/IPCA!B116)-1</f>
        <v>4.6998773206281541E-3</v>
      </c>
      <c r="E116">
        <f t="shared" si="15"/>
        <v>2.9860884300818569E-3</v>
      </c>
      <c r="F116">
        <f t="shared" si="16"/>
        <v>1.0046998773206282</v>
      </c>
      <c r="G116">
        <f t="shared" si="17"/>
        <v>1.0029860884300819</v>
      </c>
      <c r="H116">
        <f t="shared" si="18"/>
        <v>1.0077</v>
      </c>
    </row>
    <row r="117" spans="1:11" x14ac:dyDescent="0.25">
      <c r="A117" s="2">
        <v>39965</v>
      </c>
      <c r="B117" s="1">
        <v>0.76</v>
      </c>
      <c r="C117">
        <f t="shared" si="14"/>
        <v>7.6E-3</v>
      </c>
      <c r="D117" s="15">
        <f>(IPCA!B118/IPCA!B117)-1</f>
        <v>3.5988986828843217E-3</v>
      </c>
      <c r="E117">
        <f t="shared" si="15"/>
        <v>3.9867533955715295E-3</v>
      </c>
      <c r="F117">
        <f t="shared" si="16"/>
        <v>1.0035988986828843</v>
      </c>
      <c r="G117">
        <f t="shared" si="17"/>
        <v>1.0039867533955715</v>
      </c>
      <c r="H117">
        <f t="shared" si="18"/>
        <v>1.0076000000000001</v>
      </c>
    </row>
    <row r="118" spans="1:11" x14ac:dyDescent="0.25">
      <c r="A118" s="2">
        <v>39995</v>
      </c>
      <c r="B118" s="1">
        <v>0.79</v>
      </c>
      <c r="C118">
        <f t="shared" si="14"/>
        <v>7.9000000000000008E-3</v>
      </c>
      <c r="D118" s="15">
        <f>(IPCA!B119/IPCA!B118)-1</f>
        <v>2.3996494894003018E-3</v>
      </c>
      <c r="E118">
        <f t="shared" si="15"/>
        <v>5.4871831942493454E-3</v>
      </c>
      <c r="F118">
        <f t="shared" si="16"/>
        <v>1.0023996494894003</v>
      </c>
      <c r="G118">
        <f t="shared" si="17"/>
        <v>1.0054871831942493</v>
      </c>
      <c r="H118">
        <f t="shared" si="18"/>
        <v>1.0079</v>
      </c>
    </row>
    <row r="119" spans="1:11" x14ac:dyDescent="0.25">
      <c r="A119" s="2">
        <v>40026</v>
      </c>
      <c r="B119" s="1">
        <v>0.69</v>
      </c>
      <c r="C119">
        <f t="shared" si="14"/>
        <v>6.8999999999999999E-3</v>
      </c>
      <c r="D119" s="15">
        <f>(IPCA!B120/IPCA!B119)-1</f>
        <v>1.4995528239336586E-3</v>
      </c>
      <c r="E119">
        <f t="shared" si="15"/>
        <v>5.3923610458324056E-3</v>
      </c>
      <c r="F119">
        <f t="shared" si="16"/>
        <v>1.0014995528239337</v>
      </c>
      <c r="G119">
        <f t="shared" si="17"/>
        <v>1.0053923610458324</v>
      </c>
      <c r="H119">
        <f t="shared" si="18"/>
        <v>1.0068999999999999</v>
      </c>
    </row>
    <row r="120" spans="1:11" x14ac:dyDescent="0.25">
      <c r="A120" s="2">
        <v>40057</v>
      </c>
      <c r="B120" s="1">
        <v>0.69</v>
      </c>
      <c r="C120">
        <f t="shared" si="14"/>
        <v>6.8999999999999999E-3</v>
      </c>
      <c r="D120" s="15">
        <f>(IPCA!B121/IPCA!B120)-1</f>
        <v>2.4003921199995393E-3</v>
      </c>
      <c r="E120">
        <f t="shared" si="15"/>
        <v>4.4888329208292443E-3</v>
      </c>
      <c r="F120">
        <f t="shared" si="16"/>
        <v>1.0024003921199995</v>
      </c>
      <c r="G120">
        <f t="shared" si="17"/>
        <v>1.0044888329208292</v>
      </c>
      <c r="H120">
        <f t="shared" si="18"/>
        <v>1.0068999999999999</v>
      </c>
    </row>
    <row r="121" spans="1:11" x14ac:dyDescent="0.25">
      <c r="A121" s="2">
        <v>40087</v>
      </c>
      <c r="B121" s="1">
        <v>0.69</v>
      </c>
      <c r="C121">
        <f t="shared" si="14"/>
        <v>6.8999999999999999E-3</v>
      </c>
      <c r="D121" s="15">
        <f>(IPCA!B122/IPCA!B121)-1</f>
        <v>2.7998914874591829E-3</v>
      </c>
      <c r="E121">
        <f t="shared" si="15"/>
        <v>4.0886607062342595E-3</v>
      </c>
      <c r="F121">
        <f t="shared" si="16"/>
        <v>1.0027998914874592</v>
      </c>
      <c r="G121">
        <f t="shared" si="17"/>
        <v>1.0040886607062343</v>
      </c>
      <c r="H121">
        <f t="shared" si="18"/>
        <v>1.0068999999999999</v>
      </c>
    </row>
    <row r="122" spans="1:11" x14ac:dyDescent="0.25">
      <c r="A122" s="2">
        <v>40118</v>
      </c>
      <c r="B122" s="1">
        <v>0.66</v>
      </c>
      <c r="C122">
        <f t="shared" si="14"/>
        <v>6.6E-3</v>
      </c>
      <c r="D122" s="15">
        <f>(IPCA!B123/IPCA!B122)-1</f>
        <v>4.1012761381207241E-3</v>
      </c>
      <c r="E122">
        <f t="shared" si="15"/>
        <v>2.4885177633571232E-3</v>
      </c>
      <c r="F122">
        <f t="shared" si="16"/>
        <v>1.0041012761381207</v>
      </c>
      <c r="G122">
        <f t="shared" si="17"/>
        <v>1.0024885177633571</v>
      </c>
      <c r="H122">
        <f t="shared" si="18"/>
        <v>1.0065999999999999</v>
      </c>
    </row>
    <row r="123" spans="1:11" x14ac:dyDescent="0.25">
      <c r="A123" s="2">
        <v>40148</v>
      </c>
      <c r="B123" s="1">
        <v>0.73</v>
      </c>
      <c r="C123">
        <f t="shared" si="14"/>
        <v>7.3000000000000001E-3</v>
      </c>
      <c r="D123" s="15">
        <f>(IPCA!B124/IPCA!B123)-1</f>
        <v>3.6986898256095024E-3</v>
      </c>
      <c r="E123">
        <f t="shared" si="15"/>
        <v>3.588039130564491E-3</v>
      </c>
      <c r="F123">
        <f t="shared" si="16"/>
        <v>1.0036986898256095</v>
      </c>
      <c r="G123">
        <f t="shared" si="17"/>
        <v>1.0035880391305645</v>
      </c>
      <c r="H123">
        <f t="shared" si="18"/>
        <v>1.0073000000000001</v>
      </c>
      <c r="I123" s="10">
        <f>(F112*F113*F114*F115*F116*F117*F118*F119*F120*F121*F122*F123)-1</f>
        <v>4.3116500625678622E-2</v>
      </c>
      <c r="J123" s="10">
        <f t="shared" ref="J123" si="27">(G112*G113*G114*G115*G116*G117*G118*G119*G120*G121*G122*G123)-1</f>
        <v>5.3802694574561993E-2</v>
      </c>
      <c r="K123" s="10">
        <f t="shared" ref="K123" si="28">(H112*H113*H114*H115*H116*H117*H118*H119*H120*H121*H122*H123)-1</f>
        <v>9.9238979114528059E-2</v>
      </c>
    </row>
    <row r="124" spans="1:11" x14ac:dyDescent="0.25">
      <c r="A124" s="2">
        <v>40179</v>
      </c>
      <c r="B124" s="1">
        <v>0.66</v>
      </c>
      <c r="C124">
        <f t="shared" si="14"/>
        <v>6.6E-3</v>
      </c>
      <c r="D124" s="15">
        <f>(IPCA!B125/IPCA!B124)-1</f>
        <v>7.499362073707605E-3</v>
      </c>
      <c r="E124">
        <f t="shared" si="15"/>
        <v>-8.9266763589457288E-4</v>
      </c>
      <c r="F124">
        <f t="shared" si="16"/>
        <v>1.0074993620737076</v>
      </c>
      <c r="G124">
        <f t="shared" si="17"/>
        <v>0.99910733236410543</v>
      </c>
      <c r="H124">
        <f t="shared" si="18"/>
        <v>1.0065999999999999</v>
      </c>
    </row>
    <row r="125" spans="1:11" x14ac:dyDescent="0.25">
      <c r="A125" s="2">
        <v>40210</v>
      </c>
      <c r="B125" s="1">
        <v>0.59</v>
      </c>
      <c r="C125">
        <f t="shared" si="14"/>
        <v>5.8999999999999999E-3</v>
      </c>
      <c r="D125" s="15">
        <f>(IPCA!B126/IPCA!B125)-1</f>
        <v>7.7987777200334563E-3</v>
      </c>
      <c r="E125">
        <f t="shared" si="15"/>
        <v>-1.8840841664137242E-3</v>
      </c>
      <c r="F125">
        <f t="shared" si="16"/>
        <v>1.0077987777200335</v>
      </c>
      <c r="G125">
        <f t="shared" si="17"/>
        <v>0.99811591583358628</v>
      </c>
      <c r="H125">
        <f t="shared" si="18"/>
        <v>1.0059</v>
      </c>
    </row>
    <row r="126" spans="1:11" x14ac:dyDescent="0.25">
      <c r="A126" s="2">
        <v>40238</v>
      </c>
      <c r="B126" s="1">
        <v>0.76</v>
      </c>
      <c r="C126">
        <f t="shared" si="14"/>
        <v>7.6E-3</v>
      </c>
      <c r="D126" s="15">
        <f>(IPCA!B127/IPCA!B126)-1</f>
        <v>5.1992049426716758E-3</v>
      </c>
      <c r="E126">
        <f t="shared" si="15"/>
        <v>2.3883773937776187E-3</v>
      </c>
      <c r="F126">
        <f t="shared" si="16"/>
        <v>1.0051992049426717</v>
      </c>
      <c r="G126">
        <f t="shared" si="17"/>
        <v>1.0023883773937776</v>
      </c>
      <c r="H126">
        <f t="shared" si="18"/>
        <v>1.0076000000000001</v>
      </c>
    </row>
    <row r="127" spans="1:11" x14ac:dyDescent="0.25">
      <c r="A127" s="2">
        <v>40269</v>
      </c>
      <c r="B127" s="1">
        <v>0.67</v>
      </c>
      <c r="C127">
        <f t="shared" si="14"/>
        <v>6.7000000000000002E-3</v>
      </c>
      <c r="D127" s="15">
        <f>(IPCA!B128/IPCA!B127)-1</f>
        <v>5.701557863019735E-3</v>
      </c>
      <c r="E127">
        <f t="shared" si="15"/>
        <v>9.9278173447570062E-4</v>
      </c>
      <c r="F127">
        <f t="shared" si="16"/>
        <v>1.0057015578630197</v>
      </c>
      <c r="G127">
        <f t="shared" si="17"/>
        <v>1.0009927817344757</v>
      </c>
      <c r="H127">
        <f t="shared" si="18"/>
        <v>1.0066999999999999</v>
      </c>
    </row>
    <row r="128" spans="1:11" x14ac:dyDescent="0.25">
      <c r="A128" s="2">
        <v>40299</v>
      </c>
      <c r="B128" s="1">
        <v>0.75</v>
      </c>
      <c r="C128">
        <f t="shared" si="14"/>
        <v>7.4999999999999997E-3</v>
      </c>
      <c r="D128" s="15">
        <f>(IPCA!B129/IPCA!B128)-1</f>
        <v>4.3003531971768094E-3</v>
      </c>
      <c r="E128">
        <f t="shared" si="15"/>
        <v>3.1859461092862418E-3</v>
      </c>
      <c r="F128">
        <f t="shared" si="16"/>
        <v>1.0043003531971768</v>
      </c>
      <c r="G128">
        <f t="shared" si="17"/>
        <v>1.0031859461092862</v>
      </c>
      <c r="H128">
        <f t="shared" si="18"/>
        <v>1.0075000000000001</v>
      </c>
    </row>
    <row r="129" spans="1:11" x14ac:dyDescent="0.25">
      <c r="A129" s="2">
        <v>40330</v>
      </c>
      <c r="B129" s="1">
        <v>0.79</v>
      </c>
      <c r="C129">
        <f t="shared" si="14"/>
        <v>7.9000000000000008E-3</v>
      </c>
      <c r="D129" s="15">
        <f>(IPCA!B130/IPCA!B129)-1</f>
        <v>0</v>
      </c>
      <c r="E129">
        <f t="shared" si="15"/>
        <v>7.9000000000000181E-3</v>
      </c>
      <c r="F129">
        <f t="shared" si="16"/>
        <v>1</v>
      </c>
      <c r="G129">
        <f t="shared" si="17"/>
        <v>1.0079</v>
      </c>
      <c r="H129">
        <f t="shared" si="18"/>
        <v>1.0079</v>
      </c>
    </row>
    <row r="130" spans="1:11" x14ac:dyDescent="0.25">
      <c r="A130" s="2">
        <v>40360</v>
      </c>
      <c r="B130" s="1">
        <v>0.86</v>
      </c>
      <c r="C130">
        <f t="shared" si="14"/>
        <v>8.6E-3</v>
      </c>
      <c r="D130" s="15">
        <f>(IPCA!B131/IPCA!B130)-1</f>
        <v>9.9654744530441874E-5</v>
      </c>
      <c r="E130">
        <f t="shared" si="15"/>
        <v>8.4994982401438435E-3</v>
      </c>
      <c r="F130">
        <f t="shared" si="16"/>
        <v>1.0000996547445304</v>
      </c>
      <c r="G130">
        <f t="shared" si="17"/>
        <v>1.0084994982401438</v>
      </c>
      <c r="H130">
        <f t="shared" si="18"/>
        <v>1.0085999999999999</v>
      </c>
    </row>
    <row r="131" spans="1:11" x14ac:dyDescent="0.25">
      <c r="A131" s="2">
        <v>40391</v>
      </c>
      <c r="B131" s="1">
        <v>0.89</v>
      </c>
      <c r="C131">
        <f t="shared" si="14"/>
        <v>8.8999999999999999E-3</v>
      </c>
      <c r="D131" s="15">
        <f>(IPCA!B132/IPCA!B131)-1</f>
        <v>3.9857925780673042E-4</v>
      </c>
      <c r="E131">
        <f t="shared" si="15"/>
        <v>8.4980336022670855E-3</v>
      </c>
      <c r="F131">
        <f t="shared" si="16"/>
        <v>1.0003985792578067</v>
      </c>
      <c r="G131">
        <f t="shared" si="17"/>
        <v>1.0084980336022671</v>
      </c>
      <c r="H131">
        <f t="shared" si="18"/>
        <v>1.0088999999999999</v>
      </c>
    </row>
    <row r="132" spans="1:11" x14ac:dyDescent="0.25">
      <c r="A132" s="2">
        <v>40422</v>
      </c>
      <c r="B132" s="1">
        <v>0.85</v>
      </c>
      <c r="C132">
        <f t="shared" si="14"/>
        <v>8.5000000000000006E-3</v>
      </c>
      <c r="D132" s="15">
        <f>(IPCA!B133/IPCA!B132)-1</f>
        <v>4.49829546732472E-3</v>
      </c>
      <c r="E132">
        <f t="shared" si="15"/>
        <v>3.9837842938434953E-3</v>
      </c>
      <c r="F132">
        <f t="shared" si="16"/>
        <v>1.0044982954673247</v>
      </c>
      <c r="G132">
        <f t="shared" si="17"/>
        <v>1.0039837842938435</v>
      </c>
      <c r="H132">
        <f t="shared" si="18"/>
        <v>1.0085</v>
      </c>
    </row>
    <row r="133" spans="1:11" x14ac:dyDescent="0.25">
      <c r="A133" s="2">
        <v>40452</v>
      </c>
      <c r="B133" s="1">
        <v>0.81</v>
      </c>
      <c r="C133">
        <f t="shared" ref="C133:C196" si="29">B133/100</f>
        <v>8.1000000000000013E-3</v>
      </c>
      <c r="D133" s="15">
        <f>(IPCA!B134/IPCA!B133)-1</f>
        <v>7.5009036269826357E-3</v>
      </c>
      <c r="E133">
        <f t="shared" ref="E133:E196" si="30">((1+C133)/(1+D133))-1</f>
        <v>5.9463606519916112E-4</v>
      </c>
      <c r="F133">
        <f t="shared" ref="F133:F196" si="31">1+D133</f>
        <v>1.0075009036269826</v>
      </c>
      <c r="G133">
        <f t="shared" ref="G133:G196" si="32">1+E133</f>
        <v>1.0005946360651992</v>
      </c>
      <c r="H133">
        <f t="shared" ref="H133:H196" si="33">1+C133</f>
        <v>1.0081</v>
      </c>
    </row>
    <row r="134" spans="1:11" x14ac:dyDescent="0.25">
      <c r="A134" s="2">
        <v>40483</v>
      </c>
      <c r="B134" s="1">
        <v>0.81</v>
      </c>
      <c r="C134">
        <f t="shared" si="29"/>
        <v>8.1000000000000013E-3</v>
      </c>
      <c r="D134" s="15">
        <f>(IPCA!B135/IPCA!B134)-1</f>
        <v>8.2990977033026159E-3</v>
      </c>
      <c r="E134">
        <f t="shared" si="30"/>
        <v>-1.9745897200162954E-4</v>
      </c>
      <c r="F134">
        <f t="shared" si="31"/>
        <v>1.0082990977033026</v>
      </c>
      <c r="G134">
        <f t="shared" si="32"/>
        <v>0.99980254102799837</v>
      </c>
      <c r="H134">
        <f t="shared" si="33"/>
        <v>1.0081</v>
      </c>
    </row>
    <row r="135" spans="1:11" x14ac:dyDescent="0.25">
      <c r="A135" s="2">
        <v>40513</v>
      </c>
      <c r="B135" s="1">
        <v>0.93</v>
      </c>
      <c r="C135">
        <f t="shared" si="29"/>
        <v>9.300000000000001E-3</v>
      </c>
      <c r="D135" s="15">
        <f>(IPCA!B136/IPCA!B135)-1</f>
        <v>6.3006158922880307E-3</v>
      </c>
      <c r="E135">
        <f t="shared" si="30"/>
        <v>2.980604463858505E-3</v>
      </c>
      <c r="F135">
        <f t="shared" si="31"/>
        <v>1.006300615892288</v>
      </c>
      <c r="G135">
        <f t="shared" si="32"/>
        <v>1.0029806044638585</v>
      </c>
      <c r="H135">
        <f t="shared" si="33"/>
        <v>1.0093000000000001</v>
      </c>
      <c r="I135" s="10">
        <f>(F124*F125*F126*F127*F128*F129*F130*F131*F132*F133*F134*F135)-1</f>
        <v>5.9086887217945083E-2</v>
      </c>
      <c r="J135" s="10">
        <f t="shared" ref="J135" si="34">(G124*G125*G126*G127*G128*G129*G130*G131*G132*G133*G134*G135)-1</f>
        <v>3.6576507183911477E-2</v>
      </c>
      <c r="K135" s="10">
        <f t="shared" ref="K135" si="35">(H124*H125*H126*H127*H128*H129*H130*H131*H132*H133*H134*H135)-1</f>
        <v>9.7824586356658028E-2</v>
      </c>
    </row>
    <row r="136" spans="1:11" x14ac:dyDescent="0.25">
      <c r="A136" s="2">
        <v>40544</v>
      </c>
      <c r="B136" s="1">
        <v>0.86</v>
      </c>
      <c r="C136">
        <f t="shared" si="29"/>
        <v>8.6E-3</v>
      </c>
      <c r="D136" s="15">
        <f>(IPCA!B137/IPCA!B136)-1</f>
        <v>8.3012869654464083E-3</v>
      </c>
      <c r="E136">
        <f t="shared" si="30"/>
        <v>2.9625374718356134E-4</v>
      </c>
      <c r="F136">
        <f t="shared" si="31"/>
        <v>1.0083012869654464</v>
      </c>
      <c r="G136">
        <f t="shared" si="32"/>
        <v>1.0002962537471836</v>
      </c>
      <c r="H136">
        <f t="shared" si="33"/>
        <v>1.0085999999999999</v>
      </c>
    </row>
    <row r="137" spans="1:11" x14ac:dyDescent="0.25">
      <c r="A137" s="2">
        <v>40575</v>
      </c>
      <c r="B137" s="1">
        <v>0.84</v>
      </c>
      <c r="C137">
        <f t="shared" si="29"/>
        <v>8.3999999999999995E-3</v>
      </c>
      <c r="D137" s="15">
        <f>(IPCA!B138/IPCA!B137)-1</f>
        <v>8.0001986084992094E-3</v>
      </c>
      <c r="E137">
        <f t="shared" si="30"/>
        <v>3.9662828643560744E-4</v>
      </c>
      <c r="F137">
        <f t="shared" si="31"/>
        <v>1.0080001986084992</v>
      </c>
      <c r="G137">
        <f t="shared" si="32"/>
        <v>1.0003966282864356</v>
      </c>
      <c r="H137">
        <f t="shared" si="33"/>
        <v>1.0084</v>
      </c>
    </row>
    <row r="138" spans="1:11" x14ac:dyDescent="0.25">
      <c r="A138" s="2">
        <v>40603</v>
      </c>
      <c r="B138" s="1">
        <v>0.92</v>
      </c>
      <c r="C138">
        <f t="shared" si="29"/>
        <v>9.1999999999999998E-3</v>
      </c>
      <c r="D138" s="15">
        <f>(IPCA!B139/IPCA!B138)-1</f>
        <v>7.8997598670034197E-3</v>
      </c>
      <c r="E138">
        <f t="shared" si="30"/>
        <v>1.2900490552436583E-3</v>
      </c>
      <c r="F138">
        <f t="shared" si="31"/>
        <v>1.0078997598670034</v>
      </c>
      <c r="G138">
        <f t="shared" si="32"/>
        <v>1.0012900490552437</v>
      </c>
      <c r="H138">
        <f t="shared" si="33"/>
        <v>1.0092000000000001</v>
      </c>
    </row>
    <row r="139" spans="1:11" x14ac:dyDescent="0.25">
      <c r="A139" s="2">
        <v>40634</v>
      </c>
      <c r="B139" s="1">
        <v>0.84</v>
      </c>
      <c r="C139">
        <f t="shared" si="29"/>
        <v>8.3999999999999995E-3</v>
      </c>
      <c r="D139" s="15">
        <f>(IPCA!B140/IPCA!B139)-1</f>
        <v>7.7003903648904526E-3</v>
      </c>
      <c r="E139">
        <f t="shared" si="30"/>
        <v>6.9426353487478387E-4</v>
      </c>
      <c r="F139">
        <f t="shared" si="31"/>
        <v>1.0077003903648905</v>
      </c>
      <c r="G139">
        <f t="shared" si="32"/>
        <v>1.0006942635348748</v>
      </c>
      <c r="H139">
        <f t="shared" si="33"/>
        <v>1.0084</v>
      </c>
    </row>
    <row r="140" spans="1:11" x14ac:dyDescent="0.25">
      <c r="A140" s="2">
        <v>40664</v>
      </c>
      <c r="B140" s="1">
        <v>0.99</v>
      </c>
      <c r="C140">
        <f t="shared" si="29"/>
        <v>9.8999999999999991E-3</v>
      </c>
      <c r="D140" s="15">
        <f>(IPCA!B141/IPCA!B140)-1</f>
        <v>4.701324918840788E-3</v>
      </c>
      <c r="E140">
        <f t="shared" si="30"/>
        <v>5.1743487862716542E-3</v>
      </c>
      <c r="F140">
        <f t="shared" si="31"/>
        <v>1.0047013249188408</v>
      </c>
      <c r="G140">
        <f t="shared" si="32"/>
        <v>1.0051743487862717</v>
      </c>
      <c r="H140">
        <f t="shared" si="33"/>
        <v>1.0099</v>
      </c>
    </row>
    <row r="141" spans="1:11" x14ac:dyDescent="0.25">
      <c r="A141" s="2">
        <v>40695</v>
      </c>
      <c r="B141" s="1">
        <v>0.96</v>
      </c>
      <c r="C141">
        <f t="shared" si="29"/>
        <v>9.5999999999999992E-3</v>
      </c>
      <c r="D141" s="15">
        <f>(IPCA!B142/IPCA!B141)-1</f>
        <v>1.4994358259570184E-3</v>
      </c>
      <c r="E141">
        <f t="shared" si="30"/>
        <v>8.0884360832038649E-3</v>
      </c>
      <c r="F141">
        <f t="shared" si="31"/>
        <v>1.001499435825957</v>
      </c>
      <c r="G141">
        <f t="shared" si="32"/>
        <v>1.0080884360832039</v>
      </c>
      <c r="H141">
        <f t="shared" si="33"/>
        <v>1.0096000000000001</v>
      </c>
    </row>
    <row r="142" spans="1:11" x14ac:dyDescent="0.25">
      <c r="A142" s="2">
        <v>40725</v>
      </c>
      <c r="B142" s="1">
        <v>0.97</v>
      </c>
      <c r="C142">
        <f t="shared" si="29"/>
        <v>9.7000000000000003E-3</v>
      </c>
      <c r="D142" s="15">
        <f>(IPCA!B143/IPCA!B142)-1</f>
        <v>1.5996144055669959E-3</v>
      </c>
      <c r="E142">
        <f t="shared" si="30"/>
        <v>8.0874487948365825E-3</v>
      </c>
      <c r="F142">
        <f t="shared" si="31"/>
        <v>1.001599614405567</v>
      </c>
      <c r="G142">
        <f t="shared" si="32"/>
        <v>1.0080874487948366</v>
      </c>
      <c r="H142">
        <f t="shared" si="33"/>
        <v>1.0097</v>
      </c>
    </row>
    <row r="143" spans="1:11" x14ac:dyDescent="0.25">
      <c r="A143" s="2">
        <v>40756</v>
      </c>
      <c r="B143" s="1">
        <v>1.07</v>
      </c>
      <c r="C143">
        <f t="shared" si="29"/>
        <v>1.0700000000000001E-2</v>
      </c>
      <c r="D143" s="15">
        <f>(IPCA!B144/IPCA!B143)-1</f>
        <v>3.6994038846747124E-3</v>
      </c>
      <c r="E143">
        <f t="shared" si="30"/>
        <v>6.9747935370194636E-3</v>
      </c>
      <c r="F143">
        <f t="shared" si="31"/>
        <v>1.0036994038846747</v>
      </c>
      <c r="G143">
        <f t="shared" si="32"/>
        <v>1.0069747935370195</v>
      </c>
      <c r="H143">
        <f t="shared" si="33"/>
        <v>1.0106999999999999</v>
      </c>
    </row>
    <row r="144" spans="1:11" x14ac:dyDescent="0.25">
      <c r="A144" s="2">
        <v>40787</v>
      </c>
      <c r="B144" s="1">
        <v>0.94</v>
      </c>
      <c r="C144">
        <f t="shared" si="29"/>
        <v>9.3999999999999986E-3</v>
      </c>
      <c r="D144" s="15">
        <f>(IPCA!B145/IPCA!B144)-1</f>
        <v>5.3009145500964028E-3</v>
      </c>
      <c r="E144">
        <f t="shared" si="30"/>
        <v>4.0774711238953376E-3</v>
      </c>
      <c r="F144">
        <f t="shared" si="31"/>
        <v>1.0053009145500964</v>
      </c>
      <c r="G144">
        <f t="shared" si="32"/>
        <v>1.0040774711238953</v>
      </c>
      <c r="H144">
        <f t="shared" si="33"/>
        <v>1.0094000000000001</v>
      </c>
    </row>
    <row r="145" spans="1:11" x14ac:dyDescent="0.25">
      <c r="A145" s="2">
        <v>40817</v>
      </c>
      <c r="B145" s="1">
        <v>0.88</v>
      </c>
      <c r="C145">
        <f t="shared" si="29"/>
        <v>8.8000000000000005E-3</v>
      </c>
      <c r="D145" s="15">
        <f>(IPCA!B146/IPCA!B145)-1</f>
        <v>4.3012355246883072E-3</v>
      </c>
      <c r="E145">
        <f t="shared" si="30"/>
        <v>4.4794971032384723E-3</v>
      </c>
      <c r="F145">
        <f t="shared" si="31"/>
        <v>1.0043012355246883</v>
      </c>
      <c r="G145">
        <f t="shared" si="32"/>
        <v>1.0044794971032385</v>
      </c>
      <c r="H145">
        <f t="shared" si="33"/>
        <v>1.0087999999999999</v>
      </c>
    </row>
    <row r="146" spans="1:11" x14ac:dyDescent="0.25">
      <c r="A146" s="2">
        <v>40848</v>
      </c>
      <c r="B146" s="1">
        <v>0.86</v>
      </c>
      <c r="C146">
        <f t="shared" si="29"/>
        <v>8.6E-3</v>
      </c>
      <c r="D146" s="15">
        <f>(IPCA!B147/IPCA!B146)-1</f>
        <v>5.1999240193749685E-3</v>
      </c>
      <c r="E146">
        <f t="shared" si="30"/>
        <v>3.3824873036494285E-3</v>
      </c>
      <c r="F146">
        <f t="shared" si="31"/>
        <v>1.005199924019375</v>
      </c>
      <c r="G146">
        <f t="shared" si="32"/>
        <v>1.0033824873036494</v>
      </c>
      <c r="H146">
        <f t="shared" si="33"/>
        <v>1.0085999999999999</v>
      </c>
    </row>
    <row r="147" spans="1:11" x14ac:dyDescent="0.25">
      <c r="A147" s="2">
        <v>40878</v>
      </c>
      <c r="B147" s="1">
        <v>0.91</v>
      </c>
      <c r="C147">
        <f t="shared" si="29"/>
        <v>9.1000000000000004E-3</v>
      </c>
      <c r="D147" s="15">
        <f>(IPCA!B148/IPCA!B147)-1</f>
        <v>4.9988189441361186E-3</v>
      </c>
      <c r="E147">
        <f t="shared" si="30"/>
        <v>4.0807819656671906E-3</v>
      </c>
      <c r="F147">
        <f t="shared" si="31"/>
        <v>1.0049988189441361</v>
      </c>
      <c r="G147">
        <f t="shared" si="32"/>
        <v>1.0040807819656672</v>
      </c>
      <c r="H147">
        <f t="shared" si="33"/>
        <v>1.0091000000000001</v>
      </c>
      <c r="I147" s="10">
        <f>(F136*F137*F138*F139*F140*F141*F142*F143*F144*F145*F146*F147)-1</f>
        <v>6.5033527436802352E-2</v>
      </c>
      <c r="J147" s="10">
        <f t="shared" ref="J147" si="36">(G136*G137*G138*G139*G140*G141*G142*G143*G144*G145*G146*G147)-1</f>
        <v>4.8002889450767805E-2</v>
      </c>
      <c r="K147" s="10">
        <f t="shared" ref="K147" si="37">(H136*H137*H138*H139*H140*H141*H142*H143*H144*H145*H146*H147)-1</f>
        <v>0.1161582141157127</v>
      </c>
    </row>
    <row r="148" spans="1:11" x14ac:dyDescent="0.25">
      <c r="A148" s="2">
        <v>40909</v>
      </c>
      <c r="B148" s="1">
        <v>0.89</v>
      </c>
      <c r="C148">
        <f t="shared" si="29"/>
        <v>8.8999999999999999E-3</v>
      </c>
      <c r="D148" s="15">
        <f>(IPCA!B149/IPCA!B148)-1</f>
        <v>5.5997391097413196E-3</v>
      </c>
      <c r="E148">
        <f t="shared" si="30"/>
        <v>3.2818832005467868E-3</v>
      </c>
      <c r="F148">
        <f t="shared" si="31"/>
        <v>1.0055997391097413</v>
      </c>
      <c r="G148">
        <f t="shared" si="32"/>
        <v>1.0032818832005468</v>
      </c>
      <c r="H148">
        <f t="shared" si="33"/>
        <v>1.0088999999999999</v>
      </c>
    </row>
    <row r="149" spans="1:11" x14ac:dyDescent="0.25">
      <c r="A149" s="2">
        <v>40940</v>
      </c>
      <c r="B149" s="1">
        <v>0.75</v>
      </c>
      <c r="C149">
        <f t="shared" si="29"/>
        <v>7.4999999999999997E-3</v>
      </c>
      <c r="D149" s="15">
        <f>(IPCA!B150/IPCA!B149)-1</f>
        <v>4.4992535329366756E-3</v>
      </c>
      <c r="E149">
        <f t="shared" si="30"/>
        <v>2.9873058207952052E-3</v>
      </c>
      <c r="F149">
        <f t="shared" si="31"/>
        <v>1.0044992535329367</v>
      </c>
      <c r="G149">
        <f t="shared" si="32"/>
        <v>1.0029873058207952</v>
      </c>
      <c r="H149">
        <f t="shared" si="33"/>
        <v>1.0075000000000001</v>
      </c>
    </row>
    <row r="150" spans="1:11" x14ac:dyDescent="0.25">
      <c r="A150" s="2">
        <v>40969</v>
      </c>
      <c r="B150" s="1">
        <v>0.82</v>
      </c>
      <c r="C150">
        <f t="shared" si="29"/>
        <v>8.199999999999999E-3</v>
      </c>
      <c r="D150" s="15">
        <f>(IPCA!B151/IPCA!B150)-1</f>
        <v>2.0999421207088531E-3</v>
      </c>
      <c r="E150">
        <f t="shared" si="30"/>
        <v>6.0872749542144611E-3</v>
      </c>
      <c r="F150">
        <f t="shared" si="31"/>
        <v>1.0020999421207089</v>
      </c>
      <c r="G150">
        <f t="shared" si="32"/>
        <v>1.0060872749542145</v>
      </c>
      <c r="H150">
        <f t="shared" si="33"/>
        <v>1.0082</v>
      </c>
    </row>
    <row r="151" spans="1:11" x14ac:dyDescent="0.25">
      <c r="A151" s="2">
        <v>41000</v>
      </c>
      <c r="B151" s="1">
        <v>0.71</v>
      </c>
      <c r="C151">
        <f t="shared" si="29"/>
        <v>7.0999999999999995E-3</v>
      </c>
      <c r="D151" s="15">
        <f>(IPCA!B152/IPCA!B151)-1</f>
        <v>6.3998188894791586E-3</v>
      </c>
      <c r="E151">
        <f t="shared" si="30"/>
        <v>6.957285736532981E-4</v>
      </c>
      <c r="F151">
        <f t="shared" si="31"/>
        <v>1.0063998188894792</v>
      </c>
      <c r="G151">
        <f t="shared" si="32"/>
        <v>1.0006957285736533</v>
      </c>
      <c r="H151">
        <f t="shared" si="33"/>
        <v>1.0071000000000001</v>
      </c>
    </row>
    <row r="152" spans="1:11" x14ac:dyDescent="0.25">
      <c r="A152" s="2">
        <v>41030</v>
      </c>
      <c r="B152" s="1">
        <v>0.74</v>
      </c>
      <c r="C152">
        <f t="shared" si="29"/>
        <v>7.4000000000000003E-3</v>
      </c>
      <c r="D152" s="15">
        <f>(IPCA!B153/IPCA!B152)-1</f>
        <v>3.5991763423370848E-3</v>
      </c>
      <c r="E152">
        <f t="shared" si="30"/>
        <v>3.7871928826358481E-3</v>
      </c>
      <c r="F152">
        <f t="shared" si="31"/>
        <v>1.0035991763423371</v>
      </c>
      <c r="G152">
        <f t="shared" si="32"/>
        <v>1.0037871928826358</v>
      </c>
      <c r="H152">
        <f t="shared" si="33"/>
        <v>1.0074000000000001</v>
      </c>
    </row>
    <row r="153" spans="1:11" x14ac:dyDescent="0.25">
      <c r="A153" s="2">
        <v>41061</v>
      </c>
      <c r="B153" s="1">
        <v>0.64</v>
      </c>
      <c r="C153">
        <f t="shared" si="29"/>
        <v>6.4000000000000003E-3</v>
      </c>
      <c r="D153" s="15">
        <f>(IPCA!B154/IPCA!B153)-1</f>
        <v>7.9886434823572827E-4</v>
      </c>
      <c r="E153">
        <f t="shared" si="30"/>
        <v>5.5966646758855987E-3</v>
      </c>
      <c r="F153">
        <f t="shared" si="31"/>
        <v>1.0007988643482357</v>
      </c>
      <c r="G153">
        <f t="shared" si="32"/>
        <v>1.0055966646758856</v>
      </c>
      <c r="H153">
        <f t="shared" si="33"/>
        <v>1.0064</v>
      </c>
    </row>
    <row r="154" spans="1:11" x14ac:dyDescent="0.25">
      <c r="A154" s="2">
        <v>41091</v>
      </c>
      <c r="B154" s="1">
        <v>0.68</v>
      </c>
      <c r="C154">
        <f t="shared" si="29"/>
        <v>6.8000000000000005E-3</v>
      </c>
      <c r="D154" s="15">
        <f>(IPCA!B155/IPCA!B154)-1</f>
        <v>4.3012358156842012E-3</v>
      </c>
      <c r="E154">
        <f t="shared" si="30"/>
        <v>2.4880624410326124E-3</v>
      </c>
      <c r="F154">
        <f t="shared" si="31"/>
        <v>1.0043012358156842</v>
      </c>
      <c r="G154">
        <f t="shared" si="32"/>
        <v>1.0024880624410326</v>
      </c>
      <c r="H154">
        <f t="shared" si="33"/>
        <v>1.0067999999999999</v>
      </c>
    </row>
    <row r="155" spans="1:11" x14ac:dyDescent="0.25">
      <c r="A155" s="2">
        <v>41122</v>
      </c>
      <c r="B155" s="1">
        <v>0.69</v>
      </c>
      <c r="C155">
        <f t="shared" si="29"/>
        <v>6.8999999999999999E-3</v>
      </c>
      <c r="D155" s="15">
        <f>(IPCA!B156/IPCA!B155)-1</f>
        <v>4.0998370357663294E-3</v>
      </c>
      <c r="E155">
        <f t="shared" si="30"/>
        <v>2.788729627225095E-3</v>
      </c>
      <c r="F155">
        <f t="shared" si="31"/>
        <v>1.0040998370357663</v>
      </c>
      <c r="G155">
        <f t="shared" si="32"/>
        <v>1.0027887296272251</v>
      </c>
      <c r="H155">
        <f t="shared" si="33"/>
        <v>1.0068999999999999</v>
      </c>
    </row>
    <row r="156" spans="1:11" x14ac:dyDescent="0.25">
      <c r="A156" s="2">
        <v>41153</v>
      </c>
      <c r="B156" s="1">
        <v>0.54</v>
      </c>
      <c r="C156">
        <f t="shared" si="29"/>
        <v>5.4000000000000003E-3</v>
      </c>
      <c r="D156" s="15">
        <f>(IPCA!B157/IPCA!B156)-1</f>
        <v>5.7003906561428064E-3</v>
      </c>
      <c r="E156">
        <f t="shared" si="30"/>
        <v>-2.9868801775723153E-4</v>
      </c>
      <c r="F156">
        <f t="shared" si="31"/>
        <v>1.0057003906561428</v>
      </c>
      <c r="G156">
        <f t="shared" si="32"/>
        <v>0.99970131198224277</v>
      </c>
      <c r="H156">
        <f t="shared" si="33"/>
        <v>1.0054000000000001</v>
      </c>
    </row>
    <row r="157" spans="1:11" x14ac:dyDescent="0.25">
      <c r="A157" s="2">
        <v>41183</v>
      </c>
      <c r="B157" s="1">
        <v>0.61</v>
      </c>
      <c r="C157">
        <f t="shared" si="29"/>
        <v>6.0999999999999995E-3</v>
      </c>
      <c r="D157" s="15">
        <f>(IPCA!B158/IPCA!B157)-1</f>
        <v>5.9002395202800706E-3</v>
      </c>
      <c r="E157">
        <f t="shared" si="30"/>
        <v>1.9858875847877933E-4</v>
      </c>
      <c r="F157">
        <f t="shared" si="31"/>
        <v>1.0059002395202801</v>
      </c>
      <c r="G157">
        <f t="shared" si="32"/>
        <v>1.0001985887584788</v>
      </c>
      <c r="H157">
        <f t="shared" si="33"/>
        <v>1.0061</v>
      </c>
    </row>
    <row r="158" spans="1:11" x14ac:dyDescent="0.25">
      <c r="A158" s="2">
        <v>41214</v>
      </c>
      <c r="B158" s="1">
        <v>0.55000000000000004</v>
      </c>
      <c r="C158">
        <f t="shared" si="29"/>
        <v>5.5000000000000005E-3</v>
      </c>
      <c r="D158" s="15">
        <f>(IPCA!B159/IPCA!B158)-1</f>
        <v>6.0007317965604656E-3</v>
      </c>
      <c r="E158">
        <f t="shared" si="30"/>
        <v>-4.9774496253718326E-4</v>
      </c>
      <c r="F158">
        <f t="shared" si="31"/>
        <v>1.0060007317965605</v>
      </c>
      <c r="G158">
        <f t="shared" si="32"/>
        <v>0.99950225503746282</v>
      </c>
      <c r="H158">
        <f t="shared" si="33"/>
        <v>1.0055000000000001</v>
      </c>
    </row>
    <row r="159" spans="1:11" x14ac:dyDescent="0.25">
      <c r="A159" s="2">
        <v>41244</v>
      </c>
      <c r="B159" s="1">
        <v>0.55000000000000004</v>
      </c>
      <c r="C159">
        <f t="shared" si="29"/>
        <v>5.5000000000000005E-3</v>
      </c>
      <c r="D159" s="15">
        <f>(IPCA!B160/IPCA!B159)-1</f>
        <v>7.9010245592046058E-3</v>
      </c>
      <c r="E159">
        <f t="shared" si="30"/>
        <v>-2.3822027170322668E-3</v>
      </c>
      <c r="F159">
        <f t="shared" si="31"/>
        <v>1.0079010245592046</v>
      </c>
      <c r="G159">
        <f t="shared" si="32"/>
        <v>0.99761779728296773</v>
      </c>
      <c r="H159">
        <f t="shared" si="33"/>
        <v>1.0055000000000001</v>
      </c>
      <c r="I159" s="10">
        <f>(F148*F149*F150*F151*F152*F153*F154*F155*F156*F157*F158*F159)-1</f>
        <v>5.8385947181474274E-2</v>
      </c>
      <c r="J159" s="10">
        <f t="shared" ref="J159" si="38">(G148*G149*G150*G151*G152*G153*G154*G155*G156*G157*G158*G159)-1</f>
        <v>2.4978376080896592E-2</v>
      </c>
      <c r="K159" s="10">
        <f t="shared" ref="K159" si="39">(H148*H149*H150*H151*H152*H153*H154*H155*H156*H157*H158*H159)-1</f>
        <v>8.4822709408909569E-2</v>
      </c>
    </row>
    <row r="160" spans="1:11" x14ac:dyDescent="0.25">
      <c r="A160" s="2">
        <v>41275</v>
      </c>
      <c r="B160" s="1">
        <v>0.6</v>
      </c>
      <c r="C160">
        <f t="shared" si="29"/>
        <v>6.0000000000000001E-3</v>
      </c>
      <c r="D160" s="15">
        <f>(IPCA!B161/IPCA!B160)-1</f>
        <v>8.5996791081650592E-3</v>
      </c>
      <c r="E160">
        <f t="shared" si="30"/>
        <v>-2.5775133207098788E-3</v>
      </c>
      <c r="F160">
        <f t="shared" si="31"/>
        <v>1.0085996791081651</v>
      </c>
      <c r="G160">
        <f t="shared" si="32"/>
        <v>0.99742248667929012</v>
      </c>
      <c r="H160">
        <f t="shared" si="33"/>
        <v>1.006</v>
      </c>
    </row>
    <row r="161" spans="1:11" x14ac:dyDescent="0.25">
      <c r="A161" s="2">
        <v>41306</v>
      </c>
      <c r="B161" s="1">
        <v>0.49</v>
      </c>
      <c r="C161">
        <f t="shared" si="29"/>
        <v>4.8999999999999998E-3</v>
      </c>
      <c r="D161" s="15">
        <f>(IPCA!B162/IPCA!B161)-1</f>
        <v>5.9998238583820473E-3</v>
      </c>
      <c r="E161">
        <f t="shared" si="30"/>
        <v>-1.0932644641664657E-3</v>
      </c>
      <c r="F161">
        <f t="shared" si="31"/>
        <v>1.005999823858382</v>
      </c>
      <c r="G161">
        <f t="shared" si="32"/>
        <v>0.99890673553583353</v>
      </c>
      <c r="H161">
        <f t="shared" si="33"/>
        <v>1.0048999999999999</v>
      </c>
    </row>
    <row r="162" spans="1:11" x14ac:dyDescent="0.25">
      <c r="A162" s="2">
        <v>41334</v>
      </c>
      <c r="B162" s="1">
        <v>0.55000000000000004</v>
      </c>
      <c r="C162">
        <f t="shared" si="29"/>
        <v>5.5000000000000005E-3</v>
      </c>
      <c r="D162" s="15">
        <f>(IPCA!B163/IPCA!B162)-1</f>
        <v>4.7001017717032134E-3</v>
      </c>
      <c r="E162">
        <f t="shared" si="30"/>
        <v>7.9615621306916573E-4</v>
      </c>
      <c r="F162">
        <f t="shared" si="31"/>
        <v>1.0047001017717032</v>
      </c>
      <c r="G162">
        <f t="shared" si="32"/>
        <v>1.0007961562130692</v>
      </c>
      <c r="H162">
        <f t="shared" si="33"/>
        <v>1.0055000000000001</v>
      </c>
    </row>
    <row r="163" spans="1:11" x14ac:dyDescent="0.25">
      <c r="A163" s="2">
        <v>41365</v>
      </c>
      <c r="B163" s="1">
        <v>0.61</v>
      </c>
      <c r="C163">
        <f t="shared" si="29"/>
        <v>6.0999999999999995E-3</v>
      </c>
      <c r="D163" s="15">
        <f>(IPCA!B164/IPCA!B163)-1</f>
        <v>5.5004601870156655E-3</v>
      </c>
      <c r="E163">
        <f t="shared" si="30"/>
        <v>5.9626010799918028E-4</v>
      </c>
      <c r="F163">
        <f t="shared" si="31"/>
        <v>1.0055004601870157</v>
      </c>
      <c r="G163">
        <f t="shared" si="32"/>
        <v>1.0005962601079992</v>
      </c>
      <c r="H163">
        <f t="shared" si="33"/>
        <v>1.0061</v>
      </c>
    </row>
    <row r="164" spans="1:11" x14ac:dyDescent="0.25">
      <c r="A164" s="2">
        <v>41395</v>
      </c>
      <c r="B164" s="1">
        <v>0.6</v>
      </c>
      <c r="C164">
        <f t="shared" si="29"/>
        <v>6.0000000000000001E-3</v>
      </c>
      <c r="D164" s="15">
        <f>(IPCA!B165/IPCA!B164)-1</f>
        <v>3.6992704367089235E-3</v>
      </c>
      <c r="E164">
        <f t="shared" si="30"/>
        <v>2.2922499109618855E-3</v>
      </c>
      <c r="F164">
        <f t="shared" si="31"/>
        <v>1.0036992704367089</v>
      </c>
      <c r="G164">
        <f t="shared" si="32"/>
        <v>1.0022922499109619</v>
      </c>
      <c r="H164">
        <f t="shared" si="33"/>
        <v>1.006</v>
      </c>
    </row>
    <row r="165" spans="1:11" x14ac:dyDescent="0.25">
      <c r="A165" s="2">
        <v>41426</v>
      </c>
      <c r="B165" s="1">
        <v>0.61</v>
      </c>
      <c r="C165">
        <f t="shared" si="29"/>
        <v>6.0999999999999995E-3</v>
      </c>
      <c r="D165" s="15">
        <f>(IPCA!B166/IPCA!B165)-1</f>
        <v>2.6009907508337538E-3</v>
      </c>
      <c r="E165">
        <f t="shared" si="30"/>
        <v>3.4899319683954211E-3</v>
      </c>
      <c r="F165">
        <f t="shared" si="31"/>
        <v>1.0026009907508338</v>
      </c>
      <c r="G165">
        <f t="shared" si="32"/>
        <v>1.0034899319683954</v>
      </c>
      <c r="H165">
        <f t="shared" si="33"/>
        <v>1.0061</v>
      </c>
    </row>
    <row r="166" spans="1:11" x14ac:dyDescent="0.25">
      <c r="A166" s="2">
        <v>41456</v>
      </c>
      <c r="B166" s="1">
        <v>0.72</v>
      </c>
      <c r="C166">
        <f t="shared" si="29"/>
        <v>7.1999999999999998E-3</v>
      </c>
      <c r="D166" s="15">
        <f>(IPCA!B167/IPCA!B166)-1</f>
        <v>2.9871471936959715E-4</v>
      </c>
      <c r="E166">
        <f t="shared" si="30"/>
        <v>6.8992243807557418E-3</v>
      </c>
      <c r="F166">
        <f t="shared" si="31"/>
        <v>1.0002987147193696</v>
      </c>
      <c r="G166">
        <f t="shared" si="32"/>
        <v>1.0068992243807557</v>
      </c>
      <c r="H166">
        <f t="shared" si="33"/>
        <v>1.0072000000000001</v>
      </c>
    </row>
    <row r="167" spans="1:11" x14ac:dyDescent="0.25">
      <c r="A167" s="2">
        <v>41487</v>
      </c>
      <c r="B167" s="1">
        <v>0.71</v>
      </c>
      <c r="C167">
        <f t="shared" si="29"/>
        <v>7.0999999999999995E-3</v>
      </c>
      <c r="D167" s="15">
        <f>(IPCA!B168/IPCA!B167)-1</f>
        <v>2.3997654040994743E-3</v>
      </c>
      <c r="E167">
        <f t="shared" si="30"/>
        <v>4.6889821387834374E-3</v>
      </c>
      <c r="F167">
        <f t="shared" si="31"/>
        <v>1.0023997654040995</v>
      </c>
      <c r="G167">
        <f t="shared" si="32"/>
        <v>1.0046889821387834</v>
      </c>
      <c r="H167">
        <f t="shared" si="33"/>
        <v>1.0071000000000001</v>
      </c>
    </row>
    <row r="168" spans="1:11" x14ac:dyDescent="0.25">
      <c r="A168" s="2">
        <v>41518</v>
      </c>
      <c r="B168" s="1">
        <v>0.71</v>
      </c>
      <c r="C168">
        <f t="shared" si="29"/>
        <v>7.0999999999999995E-3</v>
      </c>
      <c r="D168" s="15">
        <f>(IPCA!B169/IPCA!B168)-1</f>
        <v>3.4997785799595338E-3</v>
      </c>
      <c r="E168">
        <f t="shared" si="30"/>
        <v>3.5876653855719809E-3</v>
      </c>
      <c r="F168">
        <f t="shared" si="31"/>
        <v>1.0034997785799595</v>
      </c>
      <c r="G168">
        <f t="shared" si="32"/>
        <v>1.003587665385572</v>
      </c>
      <c r="H168">
        <f t="shared" si="33"/>
        <v>1.0071000000000001</v>
      </c>
    </row>
    <row r="169" spans="1:11" x14ac:dyDescent="0.25">
      <c r="A169" s="2">
        <v>41548</v>
      </c>
      <c r="B169" s="1">
        <v>0.81</v>
      </c>
      <c r="C169">
        <f t="shared" si="29"/>
        <v>8.1000000000000013E-3</v>
      </c>
      <c r="D169" s="15">
        <f>(IPCA!B170/IPCA!B169)-1</f>
        <v>5.6994001053760623E-3</v>
      </c>
      <c r="E169">
        <f t="shared" si="30"/>
        <v>2.3869954524904369E-3</v>
      </c>
      <c r="F169">
        <f t="shared" si="31"/>
        <v>1.0056994001053761</v>
      </c>
      <c r="G169">
        <f t="shared" si="32"/>
        <v>1.0023869954524904</v>
      </c>
      <c r="H169">
        <f t="shared" si="33"/>
        <v>1.0081</v>
      </c>
    </row>
    <row r="170" spans="1:11" x14ac:dyDescent="0.25">
      <c r="A170" s="2">
        <v>41579</v>
      </c>
      <c r="B170" s="1">
        <v>0.72</v>
      </c>
      <c r="C170">
        <f t="shared" si="29"/>
        <v>7.1999999999999998E-3</v>
      </c>
      <c r="D170" s="15">
        <f>(IPCA!B171/IPCA!B170)-1</f>
        <v>5.4011648006808688E-3</v>
      </c>
      <c r="E170">
        <f t="shared" si="30"/>
        <v>1.7891715887119464E-3</v>
      </c>
      <c r="F170">
        <f t="shared" si="31"/>
        <v>1.0054011648006809</v>
      </c>
      <c r="G170">
        <f t="shared" si="32"/>
        <v>1.0017891715887119</v>
      </c>
      <c r="H170">
        <f t="shared" si="33"/>
        <v>1.0072000000000001</v>
      </c>
    </row>
    <row r="171" spans="1:11" x14ac:dyDescent="0.25">
      <c r="A171" s="2">
        <v>41609</v>
      </c>
      <c r="B171" s="1">
        <v>0.79</v>
      </c>
      <c r="C171">
        <f t="shared" si="29"/>
        <v>7.9000000000000008E-3</v>
      </c>
      <c r="D171" s="15">
        <f>(IPCA!B172/IPCA!B171)-1</f>
        <v>9.1995736137817641E-3</v>
      </c>
      <c r="E171">
        <f t="shared" si="30"/>
        <v>-1.2877270737721158E-3</v>
      </c>
      <c r="F171">
        <f t="shared" si="31"/>
        <v>1.0091995736137818</v>
      </c>
      <c r="G171">
        <f t="shared" si="32"/>
        <v>0.99871227292622788</v>
      </c>
      <c r="H171">
        <f t="shared" si="33"/>
        <v>1.0079</v>
      </c>
      <c r="I171" s="10">
        <f>(F160*F161*F162*F163*F164*F165*F166*F167*F168*F169*F170*F171)-1</f>
        <v>5.910683255331084E-2</v>
      </c>
      <c r="J171" s="10">
        <f t="shared" ref="J171" si="40">(G160*G161*G162*G163*G164*G165*G166*G167*G168*G169*G170*G171)-1</f>
        <v>2.1741649266383334E-2</v>
      </c>
      <c r="K171" s="10">
        <f t="shared" ref="K171" si="41">(H160*H161*H162*H163*H164*H165*H166*H167*H168*H169*H170*H171)-1</f>
        <v>8.213356184231535E-2</v>
      </c>
    </row>
    <row r="172" spans="1:11" x14ac:dyDescent="0.25">
      <c r="A172" s="2">
        <v>41640</v>
      </c>
      <c r="B172" s="1">
        <v>0.85</v>
      </c>
      <c r="C172">
        <f t="shared" si="29"/>
        <v>8.5000000000000006E-3</v>
      </c>
      <c r="D172" s="15">
        <f>(IPCA!B173/IPCA!B172)-1</f>
        <v>5.4987825622019315E-3</v>
      </c>
      <c r="E172">
        <f t="shared" si="30"/>
        <v>2.9848046460587696E-3</v>
      </c>
      <c r="F172">
        <f t="shared" si="31"/>
        <v>1.0054987825622019</v>
      </c>
      <c r="G172">
        <f t="shared" si="32"/>
        <v>1.0029848046460588</v>
      </c>
      <c r="H172">
        <f t="shared" si="33"/>
        <v>1.0085</v>
      </c>
    </row>
    <row r="173" spans="1:11" x14ac:dyDescent="0.25">
      <c r="A173" s="2">
        <v>41671</v>
      </c>
      <c r="B173" s="1">
        <v>0.79</v>
      </c>
      <c r="C173">
        <f t="shared" si="29"/>
        <v>7.9000000000000008E-3</v>
      </c>
      <c r="D173" s="15">
        <f>(IPCA!B174/IPCA!B173)-1</f>
        <v>6.8997515880897531E-3</v>
      </c>
      <c r="E173">
        <f t="shared" si="30"/>
        <v>9.9339423843591845E-4</v>
      </c>
      <c r="F173">
        <f t="shared" si="31"/>
        <v>1.0068997515880898</v>
      </c>
      <c r="G173">
        <f t="shared" si="32"/>
        <v>1.0009933942384359</v>
      </c>
      <c r="H173">
        <f t="shared" si="33"/>
        <v>1.0079</v>
      </c>
    </row>
    <row r="174" spans="1:11" x14ac:dyDescent="0.25">
      <c r="A174" s="2">
        <v>41699</v>
      </c>
      <c r="B174" s="1">
        <v>0.77</v>
      </c>
      <c r="C174">
        <f t="shared" si="29"/>
        <v>7.7000000000000002E-3</v>
      </c>
      <c r="D174" s="15">
        <f>(IPCA!B175/IPCA!B174)-1</f>
        <v>9.2004846175353094E-3</v>
      </c>
      <c r="E174">
        <f t="shared" si="30"/>
        <v>-1.4868052883505456E-3</v>
      </c>
      <c r="F174">
        <f t="shared" si="31"/>
        <v>1.0092004846175353</v>
      </c>
      <c r="G174">
        <f t="shared" si="32"/>
        <v>0.99851319471164945</v>
      </c>
      <c r="H174">
        <f t="shared" si="33"/>
        <v>1.0077</v>
      </c>
    </row>
    <row r="175" spans="1:11" x14ac:dyDescent="0.25">
      <c r="A175" s="2">
        <v>41730</v>
      </c>
      <c r="B175" s="1">
        <v>0.82</v>
      </c>
      <c r="C175">
        <f t="shared" si="29"/>
        <v>8.199999999999999E-3</v>
      </c>
      <c r="D175" s="15">
        <f>(IPCA!B176/IPCA!B175)-1</f>
        <v>6.7002190653553395E-3</v>
      </c>
      <c r="E175">
        <f t="shared" si="30"/>
        <v>1.4897989552808966E-3</v>
      </c>
      <c r="F175">
        <f t="shared" si="31"/>
        <v>1.0067002190653553</v>
      </c>
      <c r="G175">
        <f t="shared" si="32"/>
        <v>1.0014897989552809</v>
      </c>
      <c r="H175">
        <f t="shared" si="33"/>
        <v>1.0082</v>
      </c>
    </row>
    <row r="176" spans="1:11" x14ac:dyDescent="0.25">
      <c r="A176" s="2">
        <v>41760</v>
      </c>
      <c r="B176" s="1">
        <v>0.87</v>
      </c>
      <c r="C176">
        <f t="shared" si="29"/>
        <v>8.6999999999999994E-3</v>
      </c>
      <c r="D176" s="15">
        <f>(IPCA!B177/IPCA!B176)-1</f>
        <v>4.59931201426933E-3</v>
      </c>
      <c r="E176">
        <f t="shared" si="30"/>
        <v>4.081913989676611E-3</v>
      </c>
      <c r="F176">
        <f t="shared" si="31"/>
        <v>1.0045993120142693</v>
      </c>
      <c r="G176">
        <f t="shared" si="32"/>
        <v>1.0040819139896766</v>
      </c>
      <c r="H176">
        <f t="shared" si="33"/>
        <v>1.0086999999999999</v>
      </c>
    </row>
    <row r="177" spans="1:11" x14ac:dyDescent="0.25">
      <c r="A177" s="2">
        <v>41791</v>
      </c>
      <c r="B177" s="1">
        <v>0.82</v>
      </c>
      <c r="C177">
        <f t="shared" si="29"/>
        <v>8.199999999999999E-3</v>
      </c>
      <c r="D177" s="15">
        <f>(IPCA!B178/IPCA!B177)-1</f>
        <v>3.9999492714106744E-3</v>
      </c>
      <c r="E177">
        <f t="shared" si="30"/>
        <v>4.1833176701226993E-3</v>
      </c>
      <c r="F177">
        <f t="shared" si="31"/>
        <v>1.0039999492714107</v>
      </c>
      <c r="G177">
        <f t="shared" si="32"/>
        <v>1.0041833176701227</v>
      </c>
      <c r="H177">
        <f t="shared" si="33"/>
        <v>1.0082</v>
      </c>
    </row>
    <row r="178" spans="1:11" x14ac:dyDescent="0.25">
      <c r="A178" s="2">
        <v>41821</v>
      </c>
      <c r="B178" s="1">
        <v>0.95</v>
      </c>
      <c r="C178">
        <f t="shared" si="29"/>
        <v>9.4999999999999998E-3</v>
      </c>
      <c r="D178" s="15">
        <f>(IPCA!B179/IPCA!B178)-1</f>
        <v>1.0105297196782992E-4</v>
      </c>
      <c r="E178">
        <f t="shared" si="30"/>
        <v>9.397997332471153E-3</v>
      </c>
      <c r="F178">
        <f t="shared" si="31"/>
        <v>1.0001010529719678</v>
      </c>
      <c r="G178">
        <f t="shared" si="32"/>
        <v>1.0093979973324712</v>
      </c>
      <c r="H178">
        <f t="shared" si="33"/>
        <v>1.0095000000000001</v>
      </c>
    </row>
    <row r="179" spans="1:11" x14ac:dyDescent="0.25">
      <c r="A179" s="2">
        <v>41852</v>
      </c>
      <c r="B179" s="1">
        <v>0.87</v>
      </c>
      <c r="C179">
        <f t="shared" si="29"/>
        <v>8.6999999999999994E-3</v>
      </c>
      <c r="D179" s="15">
        <f>(IPCA!B180/IPCA!B179)-1</f>
        <v>2.5008083420903215E-3</v>
      </c>
      <c r="E179">
        <f t="shared" si="30"/>
        <v>6.1837273409901528E-3</v>
      </c>
      <c r="F179">
        <f t="shared" si="31"/>
        <v>1.0025008083420903</v>
      </c>
      <c r="G179">
        <f t="shared" si="32"/>
        <v>1.0061837273409902</v>
      </c>
      <c r="H179">
        <f t="shared" si="33"/>
        <v>1.0086999999999999</v>
      </c>
    </row>
    <row r="180" spans="1:11" x14ac:dyDescent="0.25">
      <c r="A180" s="2">
        <v>41883</v>
      </c>
      <c r="B180" s="1">
        <v>0.91</v>
      </c>
      <c r="C180">
        <f t="shared" si="29"/>
        <v>9.1000000000000004E-3</v>
      </c>
      <c r="D180" s="15">
        <f>(IPCA!B181/IPCA!B180)-1</f>
        <v>5.6997142583568028E-3</v>
      </c>
      <c r="E180">
        <f t="shared" si="30"/>
        <v>3.3810149226807251E-3</v>
      </c>
      <c r="F180">
        <f t="shared" si="31"/>
        <v>1.0056997142583568</v>
      </c>
      <c r="G180">
        <f t="shared" si="32"/>
        <v>1.0033810149226807</v>
      </c>
      <c r="H180">
        <f t="shared" si="33"/>
        <v>1.0091000000000001</v>
      </c>
    </row>
    <row r="181" spans="1:11" x14ac:dyDescent="0.25">
      <c r="A181" s="2">
        <v>41913</v>
      </c>
      <c r="B181" s="1">
        <v>0.95</v>
      </c>
      <c r="C181">
        <f t="shared" si="29"/>
        <v>9.4999999999999998E-3</v>
      </c>
      <c r="D181" s="15">
        <f>(IPCA!B182/IPCA!B181)-1</f>
        <v>4.1991962397651683E-3</v>
      </c>
      <c r="E181">
        <f t="shared" si="30"/>
        <v>5.2786377245508387E-3</v>
      </c>
      <c r="F181">
        <f t="shared" si="31"/>
        <v>1.0041991962397652</v>
      </c>
      <c r="G181">
        <f t="shared" si="32"/>
        <v>1.0052786377245508</v>
      </c>
      <c r="H181">
        <f t="shared" si="33"/>
        <v>1.0095000000000001</v>
      </c>
    </row>
    <row r="182" spans="1:11" x14ac:dyDescent="0.25">
      <c r="A182" s="2">
        <v>41944</v>
      </c>
      <c r="B182" s="1">
        <v>0.84</v>
      </c>
      <c r="C182">
        <f t="shared" si="29"/>
        <v>8.3999999999999995E-3</v>
      </c>
      <c r="D182" s="15">
        <f>(IPCA!B183/IPCA!B182)-1</f>
        <v>5.0998003992015484E-3</v>
      </c>
      <c r="E182">
        <f t="shared" si="30"/>
        <v>3.2834546375271056E-3</v>
      </c>
      <c r="F182">
        <f t="shared" si="31"/>
        <v>1.0050998003992015</v>
      </c>
      <c r="G182">
        <f t="shared" si="32"/>
        <v>1.0032834546375271</v>
      </c>
      <c r="H182">
        <f t="shared" si="33"/>
        <v>1.0084</v>
      </c>
    </row>
    <row r="183" spans="1:11" x14ac:dyDescent="0.25">
      <c r="A183" s="2">
        <v>41974</v>
      </c>
      <c r="B183" s="1">
        <v>0.96</v>
      </c>
      <c r="C183">
        <f t="shared" si="29"/>
        <v>9.5999999999999992E-3</v>
      </c>
      <c r="D183" s="15">
        <f>(IPCA!B184/IPCA!B183)-1</f>
        <v>7.7995452333905479E-3</v>
      </c>
      <c r="E183">
        <f t="shared" si="30"/>
        <v>1.7865207174632136E-3</v>
      </c>
      <c r="F183">
        <f t="shared" si="31"/>
        <v>1.0077995452333905</v>
      </c>
      <c r="G183">
        <f t="shared" si="32"/>
        <v>1.0017865207174632</v>
      </c>
      <c r="H183">
        <f t="shared" si="33"/>
        <v>1.0096000000000001</v>
      </c>
      <c r="I183" s="10">
        <f>(F172*F173*F174*F175*F176*F177*F178*F179*F180*F181*F182*F183)-1</f>
        <v>6.4074707959081545E-2</v>
      </c>
      <c r="J183" s="10">
        <f t="shared" ref="J183" si="42">(G172*G173*G174*G175*G176*G177*G178*G179*G180*G181*G182*G183)-1</f>
        <v>4.2314897998976697E-2</v>
      </c>
      <c r="K183" s="10">
        <f t="shared" ref="K183" si="43">(H172*H173*H174*H175*H176*H177*H178*H179*H180*H181*H182*H183)-1</f>
        <v>0.10910092068966115</v>
      </c>
    </row>
    <row r="184" spans="1:11" x14ac:dyDescent="0.25">
      <c r="A184" s="2">
        <v>42005</v>
      </c>
      <c r="B184" s="1">
        <v>0.94</v>
      </c>
      <c r="C184">
        <f t="shared" si="29"/>
        <v>9.3999999999999986E-3</v>
      </c>
      <c r="D184" s="15">
        <f>(IPCA!B185/IPCA!B184)-1</f>
        <v>1.2399442345302436E-2</v>
      </c>
      <c r="E184">
        <f t="shared" si="30"/>
        <v>-2.962706437642737E-3</v>
      </c>
      <c r="F184">
        <f t="shared" si="31"/>
        <v>1.0123994423453024</v>
      </c>
      <c r="G184">
        <f t="shared" si="32"/>
        <v>0.99703729356235726</v>
      </c>
      <c r="H184">
        <f t="shared" si="33"/>
        <v>1.0094000000000001</v>
      </c>
    </row>
    <row r="185" spans="1:11" x14ac:dyDescent="0.25">
      <c r="A185" s="2">
        <v>42036</v>
      </c>
      <c r="B185" s="1">
        <v>0.82</v>
      </c>
      <c r="C185">
        <f t="shared" si="29"/>
        <v>8.199999999999999E-3</v>
      </c>
      <c r="D185" s="15">
        <f>(IPCA!B186/IPCA!B185)-1</f>
        <v>1.2198919760595617E-2</v>
      </c>
      <c r="E185">
        <f t="shared" si="30"/>
        <v>-3.9507251811150557E-3</v>
      </c>
      <c r="F185">
        <f t="shared" si="31"/>
        <v>1.0121989197605956</v>
      </c>
      <c r="G185">
        <f t="shared" si="32"/>
        <v>0.99604927481888494</v>
      </c>
      <c r="H185">
        <f t="shared" si="33"/>
        <v>1.0082</v>
      </c>
    </row>
    <row r="186" spans="1:11" x14ac:dyDescent="0.25">
      <c r="A186" s="2">
        <v>42064</v>
      </c>
      <c r="B186" s="1">
        <v>1.04</v>
      </c>
      <c r="C186">
        <f t="shared" si="29"/>
        <v>1.04E-2</v>
      </c>
      <c r="D186" s="15">
        <f>(IPCA!B187/IPCA!B186)-1</f>
        <v>1.3200844161775249E-2</v>
      </c>
      <c r="E186">
        <f t="shared" si="30"/>
        <v>-2.7643523768403622E-3</v>
      </c>
      <c r="F186">
        <f t="shared" si="31"/>
        <v>1.0132008441617752</v>
      </c>
      <c r="G186">
        <f t="shared" si="32"/>
        <v>0.99723564762315964</v>
      </c>
      <c r="H186">
        <f t="shared" si="33"/>
        <v>1.0104</v>
      </c>
    </row>
    <row r="187" spans="1:11" x14ac:dyDescent="0.25">
      <c r="A187" s="2">
        <v>42095</v>
      </c>
      <c r="B187" s="1">
        <v>0.95</v>
      </c>
      <c r="C187">
        <f t="shared" si="29"/>
        <v>9.4999999999999998E-3</v>
      </c>
      <c r="D187" s="15">
        <f>(IPCA!B188/IPCA!B187)-1</f>
        <v>7.1003923838623972E-3</v>
      </c>
      <c r="E187">
        <f t="shared" si="30"/>
        <v>2.3826895851541963E-3</v>
      </c>
      <c r="F187">
        <f t="shared" si="31"/>
        <v>1.0071003923838624</v>
      </c>
      <c r="G187">
        <f t="shared" si="32"/>
        <v>1.0023826895851542</v>
      </c>
      <c r="H187">
        <f t="shared" si="33"/>
        <v>1.0095000000000001</v>
      </c>
    </row>
    <row r="188" spans="1:11" x14ac:dyDescent="0.25">
      <c r="A188" s="2">
        <v>42125</v>
      </c>
      <c r="B188" s="1">
        <v>0.99</v>
      </c>
      <c r="C188">
        <f t="shared" si="29"/>
        <v>9.8999999999999991E-3</v>
      </c>
      <c r="D188" s="15">
        <f>(IPCA!B189/IPCA!B188)-1</f>
        <v>7.3989621194812116E-3</v>
      </c>
      <c r="E188">
        <f t="shared" si="30"/>
        <v>2.4826687087873278E-3</v>
      </c>
      <c r="F188">
        <f t="shared" si="31"/>
        <v>1.0073989621194812</v>
      </c>
      <c r="G188">
        <f t="shared" si="32"/>
        <v>1.0024826687087873</v>
      </c>
      <c r="H188">
        <f t="shared" si="33"/>
        <v>1.0099</v>
      </c>
    </row>
    <row r="189" spans="1:11" x14ac:dyDescent="0.25">
      <c r="A189" s="2">
        <v>42156</v>
      </c>
      <c r="B189" s="1">
        <v>1.07</v>
      </c>
      <c r="C189">
        <f t="shared" si="29"/>
        <v>1.0700000000000001E-2</v>
      </c>
      <c r="D189" s="15">
        <f>(IPCA!B190/IPCA!B189)-1</f>
        <v>7.9011364167795861E-3</v>
      </c>
      <c r="E189">
        <f t="shared" si="30"/>
        <v>2.7769227378497963E-3</v>
      </c>
      <c r="F189">
        <f t="shared" si="31"/>
        <v>1.0079011364167796</v>
      </c>
      <c r="G189">
        <f t="shared" si="32"/>
        <v>1.0027769227378498</v>
      </c>
      <c r="H189">
        <f t="shared" si="33"/>
        <v>1.0106999999999999</v>
      </c>
    </row>
    <row r="190" spans="1:11" x14ac:dyDescent="0.25">
      <c r="A190" s="2">
        <v>42186</v>
      </c>
      <c r="B190" s="1">
        <v>1.18</v>
      </c>
      <c r="C190">
        <f t="shared" si="29"/>
        <v>1.18E-2</v>
      </c>
      <c r="D190" s="15">
        <f>(IPCA!B191/IPCA!B190)-1</f>
        <v>6.1989750347415384E-3</v>
      </c>
      <c r="E190">
        <f t="shared" si="30"/>
        <v>5.566518257549502E-3</v>
      </c>
      <c r="F190">
        <f t="shared" si="31"/>
        <v>1.0061989750347415</v>
      </c>
      <c r="G190">
        <f t="shared" si="32"/>
        <v>1.0055665182575495</v>
      </c>
      <c r="H190">
        <f t="shared" si="33"/>
        <v>1.0118</v>
      </c>
    </row>
    <row r="191" spans="1:11" x14ac:dyDescent="0.25">
      <c r="A191" s="2">
        <v>42217</v>
      </c>
      <c r="B191" s="1">
        <v>1.1100000000000001</v>
      </c>
      <c r="C191">
        <f t="shared" si="29"/>
        <v>1.11E-2</v>
      </c>
      <c r="D191" s="15">
        <f>(IPCA!B192/IPCA!B191)-1</f>
        <v>2.1996214068815689E-3</v>
      </c>
      <c r="E191">
        <f t="shared" si="30"/>
        <v>8.8808440983287884E-3</v>
      </c>
      <c r="F191">
        <f t="shared" si="31"/>
        <v>1.0021996214068816</v>
      </c>
      <c r="G191">
        <f t="shared" si="32"/>
        <v>1.0088808440983288</v>
      </c>
      <c r="H191">
        <f t="shared" si="33"/>
        <v>1.0111000000000001</v>
      </c>
    </row>
    <row r="192" spans="1:11" x14ac:dyDescent="0.25">
      <c r="A192" s="2">
        <v>42248</v>
      </c>
      <c r="B192" s="1">
        <v>1.1100000000000001</v>
      </c>
      <c r="C192">
        <f t="shared" si="29"/>
        <v>1.11E-2</v>
      </c>
      <c r="D192" s="15">
        <f>(IPCA!B193/IPCA!B192)-1</f>
        <v>5.3995605811372194E-3</v>
      </c>
      <c r="E192">
        <f t="shared" si="30"/>
        <v>5.6698248560680398E-3</v>
      </c>
      <c r="F192">
        <f t="shared" si="31"/>
        <v>1.0053995605811372</v>
      </c>
      <c r="G192">
        <f t="shared" si="32"/>
        <v>1.005669824856068</v>
      </c>
      <c r="H192">
        <f t="shared" si="33"/>
        <v>1.0111000000000001</v>
      </c>
    </row>
    <row r="193" spans="1:11" x14ac:dyDescent="0.25">
      <c r="A193" s="2">
        <v>42278</v>
      </c>
      <c r="B193" s="1">
        <v>1.1100000000000001</v>
      </c>
      <c r="C193">
        <f t="shared" si="29"/>
        <v>1.11E-2</v>
      </c>
      <c r="D193" s="15">
        <f>(IPCA!B194/IPCA!B193)-1</f>
        <v>8.1988595278847942E-3</v>
      </c>
      <c r="E193">
        <f t="shared" si="30"/>
        <v>2.8775478614149197E-3</v>
      </c>
      <c r="F193">
        <f t="shared" si="31"/>
        <v>1.0081988595278848</v>
      </c>
      <c r="G193">
        <f t="shared" si="32"/>
        <v>1.0028775478614149</v>
      </c>
      <c r="H193">
        <f t="shared" si="33"/>
        <v>1.0111000000000001</v>
      </c>
    </row>
    <row r="194" spans="1:11" x14ac:dyDescent="0.25">
      <c r="A194" s="2">
        <v>42309</v>
      </c>
      <c r="B194" s="1">
        <v>1.06</v>
      </c>
      <c r="C194">
        <f t="shared" si="29"/>
        <v>1.06E-2</v>
      </c>
      <c r="D194" s="15">
        <f>(IPCA!B195/IPCA!B194)-1</f>
        <v>1.009997843824828E-2</v>
      </c>
      <c r="E194">
        <f t="shared" si="30"/>
        <v>4.9502185172278779E-4</v>
      </c>
      <c r="F194">
        <f t="shared" si="31"/>
        <v>1.0100999784382483</v>
      </c>
      <c r="G194">
        <f t="shared" si="32"/>
        <v>1.0004950218517228</v>
      </c>
      <c r="H194">
        <f t="shared" si="33"/>
        <v>1.0105999999999999</v>
      </c>
    </row>
    <row r="195" spans="1:11" x14ac:dyDescent="0.25">
      <c r="A195" s="2">
        <v>42339</v>
      </c>
      <c r="B195" s="1">
        <v>1.1599999999999999</v>
      </c>
      <c r="C195">
        <f t="shared" si="29"/>
        <v>1.1599999999999999E-2</v>
      </c>
      <c r="D195" s="15">
        <f>(IPCA!B196/IPCA!B195)-1</f>
        <v>9.5990293116428038E-3</v>
      </c>
      <c r="E195">
        <f t="shared" si="30"/>
        <v>1.9819459312688803E-3</v>
      </c>
      <c r="F195">
        <f t="shared" si="31"/>
        <v>1.0095990293116428</v>
      </c>
      <c r="G195">
        <f t="shared" si="32"/>
        <v>1.0019819459312689</v>
      </c>
      <c r="H195">
        <f t="shared" si="33"/>
        <v>1.0116000000000001</v>
      </c>
      <c r="I195" s="10">
        <f>(F184*F185*F186*F187*F188*F189*F190*F191*F192*F193*F194*F195)-1</f>
        <v>0.10673028133975082</v>
      </c>
      <c r="J195" s="10">
        <f t="shared" ref="J195" si="44">(G184*G185*G186*G187*G188*G189*G190*G191*G192*G193*G194*G195)-1</f>
        <v>2.3607879114394104E-2</v>
      </c>
      <c r="K195" s="10">
        <f t="shared" ref="K195" si="45">(H184*H185*H186*H187*H188*H189*H190*H191*H192*H193*H194*H195)-1</f>
        <v>0.13285783603385881</v>
      </c>
    </row>
    <row r="196" spans="1:11" x14ac:dyDescent="0.25">
      <c r="A196" s="2">
        <v>42370</v>
      </c>
      <c r="B196" s="1">
        <v>1.06</v>
      </c>
      <c r="C196">
        <f t="shared" si="29"/>
        <v>1.06E-2</v>
      </c>
      <c r="D196" s="15">
        <f>(IPCA!B197/IPCA!B196)-1</f>
        <v>1.2699274676898353E-2</v>
      </c>
      <c r="E196">
        <f t="shared" si="30"/>
        <v>-2.0729497190251633E-3</v>
      </c>
      <c r="F196">
        <f t="shared" si="31"/>
        <v>1.0126992746768984</v>
      </c>
      <c r="G196">
        <f t="shared" si="32"/>
        <v>0.99792705028097484</v>
      </c>
      <c r="H196">
        <f t="shared" si="33"/>
        <v>1.0105999999999999</v>
      </c>
    </row>
    <row r="197" spans="1:11" x14ac:dyDescent="0.25">
      <c r="A197" s="2">
        <v>42401</v>
      </c>
      <c r="B197" s="1">
        <v>1</v>
      </c>
      <c r="C197">
        <f t="shared" ref="C197:C260" si="46">B197/100</f>
        <v>0.01</v>
      </c>
      <c r="D197" s="15">
        <f>(IPCA!B198/IPCA!B197)-1</f>
        <v>8.9995450779412067E-3</v>
      </c>
      <c r="E197">
        <f t="shared" ref="E197:E260" si="47">((1+C197)/(1+D197))-1</f>
        <v>9.9153158882892001E-4</v>
      </c>
      <c r="F197">
        <f t="shared" ref="F197:F260" si="48">1+D197</f>
        <v>1.0089995450779412</v>
      </c>
      <c r="G197">
        <f t="shared" ref="G197:G260" si="49">1+E197</f>
        <v>1.0009915315888289</v>
      </c>
      <c r="H197">
        <f t="shared" ref="H197:H260" si="50">1+C197</f>
        <v>1.01</v>
      </c>
    </row>
    <row r="198" spans="1:11" x14ac:dyDescent="0.25">
      <c r="A198" s="2">
        <v>42430</v>
      </c>
      <c r="B198" s="1">
        <v>1.1599999999999999</v>
      </c>
      <c r="C198">
        <f t="shared" si="46"/>
        <v>1.1599999999999999E-2</v>
      </c>
      <c r="D198" s="15">
        <f>(IPCA!B199/IPCA!B198)-1</f>
        <v>4.2995482642806948E-3</v>
      </c>
      <c r="E198">
        <f t="shared" si="47"/>
        <v>7.2691974703529283E-3</v>
      </c>
      <c r="F198">
        <f t="shared" si="48"/>
        <v>1.0042995482642807</v>
      </c>
      <c r="G198">
        <f t="shared" si="49"/>
        <v>1.0072691974703529</v>
      </c>
      <c r="H198">
        <f t="shared" si="50"/>
        <v>1.0116000000000001</v>
      </c>
    </row>
    <row r="199" spans="1:11" x14ac:dyDescent="0.25">
      <c r="A199" s="2">
        <v>42461</v>
      </c>
      <c r="B199" s="1">
        <v>1.06</v>
      </c>
      <c r="C199">
        <f t="shared" si="46"/>
        <v>1.06E-2</v>
      </c>
      <c r="D199" s="15">
        <f>(IPCA!B200/IPCA!B199)-1</f>
        <v>6.1007347774413301E-3</v>
      </c>
      <c r="E199">
        <f t="shared" si="47"/>
        <v>4.471982841314448E-3</v>
      </c>
      <c r="F199">
        <f t="shared" si="48"/>
        <v>1.0061007347774413</v>
      </c>
      <c r="G199">
        <f t="shared" si="49"/>
        <v>1.0044719828413144</v>
      </c>
      <c r="H199">
        <f t="shared" si="50"/>
        <v>1.0105999999999999</v>
      </c>
    </row>
    <row r="200" spans="1:11" x14ac:dyDescent="0.25">
      <c r="A200" s="2">
        <v>42491</v>
      </c>
      <c r="B200" s="1">
        <v>1.1100000000000001</v>
      </c>
      <c r="C200">
        <f t="shared" si="46"/>
        <v>1.11E-2</v>
      </c>
      <c r="D200" s="15">
        <f>(IPCA!B201/IPCA!B200)-1</f>
        <v>7.7990105732852477E-3</v>
      </c>
      <c r="E200">
        <f t="shared" si="47"/>
        <v>3.2754442027453923E-3</v>
      </c>
      <c r="F200">
        <f t="shared" si="48"/>
        <v>1.0077990105732852</v>
      </c>
      <c r="G200">
        <f t="shared" si="49"/>
        <v>1.0032754442027454</v>
      </c>
      <c r="H200">
        <f t="shared" si="50"/>
        <v>1.0111000000000001</v>
      </c>
    </row>
    <row r="201" spans="1:11" x14ac:dyDescent="0.25">
      <c r="A201" s="2">
        <v>42522</v>
      </c>
      <c r="B201" s="1">
        <v>1.1599999999999999</v>
      </c>
      <c r="C201">
        <f t="shared" si="46"/>
        <v>1.1599999999999999E-2</v>
      </c>
      <c r="D201" s="15">
        <f>(IPCA!B202/IPCA!B201)-1</f>
        <v>3.4992930829071955E-3</v>
      </c>
      <c r="E201">
        <f t="shared" si="47"/>
        <v>8.0724590170921928E-3</v>
      </c>
      <c r="F201">
        <f t="shared" si="48"/>
        <v>1.0034992930829072</v>
      </c>
      <c r="G201">
        <f t="shared" si="49"/>
        <v>1.0080724590170922</v>
      </c>
      <c r="H201">
        <f t="shared" si="50"/>
        <v>1.0116000000000001</v>
      </c>
    </row>
    <row r="202" spans="1:11" x14ac:dyDescent="0.25">
      <c r="A202" s="2">
        <v>42552</v>
      </c>
      <c r="B202" s="1">
        <v>1.1100000000000001</v>
      </c>
      <c r="C202">
        <f t="shared" si="46"/>
        <v>1.11E-2</v>
      </c>
      <c r="D202" s="15">
        <f>(IPCA!B203/IPCA!B202)-1</f>
        <v>5.200795465929442E-3</v>
      </c>
      <c r="E202">
        <f t="shared" si="47"/>
        <v>5.8686827156122501E-3</v>
      </c>
      <c r="F202">
        <f t="shared" si="48"/>
        <v>1.0052007954659294</v>
      </c>
      <c r="G202">
        <f t="shared" si="49"/>
        <v>1.0058686827156123</v>
      </c>
      <c r="H202">
        <f t="shared" si="50"/>
        <v>1.0111000000000001</v>
      </c>
    </row>
    <row r="203" spans="1:11" x14ac:dyDescent="0.25">
      <c r="A203" s="2">
        <v>42583</v>
      </c>
      <c r="B203" s="1">
        <v>1.22</v>
      </c>
      <c r="C203">
        <f t="shared" si="46"/>
        <v>1.2199999999999999E-2</v>
      </c>
      <c r="D203" s="15">
        <f>(IPCA!B204/IPCA!B203)-1</f>
        <v>4.3999245121384423E-3</v>
      </c>
      <c r="E203">
        <f t="shared" si="47"/>
        <v>7.7659060873089825E-3</v>
      </c>
      <c r="F203">
        <f t="shared" si="48"/>
        <v>1.0043999245121384</v>
      </c>
      <c r="G203">
        <f t="shared" si="49"/>
        <v>1.007765906087309</v>
      </c>
      <c r="H203">
        <f t="shared" si="50"/>
        <v>1.0122</v>
      </c>
    </row>
    <row r="204" spans="1:11" x14ac:dyDescent="0.25">
      <c r="A204" s="2">
        <v>42614</v>
      </c>
      <c r="B204" s="1">
        <v>1.1100000000000001</v>
      </c>
      <c r="C204">
        <f t="shared" si="46"/>
        <v>1.11E-2</v>
      </c>
      <c r="D204" s="15">
        <f>(IPCA!B205/IPCA!B204)-1</f>
        <v>8.0012835832232732E-4</v>
      </c>
      <c r="E204">
        <f t="shared" si="47"/>
        <v>1.0291637011051735E-2</v>
      </c>
      <c r="F204">
        <f t="shared" si="48"/>
        <v>1.0008001283583223</v>
      </c>
      <c r="G204">
        <f t="shared" si="49"/>
        <v>1.0102916370110517</v>
      </c>
      <c r="H204">
        <f t="shared" si="50"/>
        <v>1.0111000000000001</v>
      </c>
    </row>
    <row r="205" spans="1:11" x14ac:dyDescent="0.25">
      <c r="A205" s="2">
        <v>42644</v>
      </c>
      <c r="B205" s="1">
        <v>1.05</v>
      </c>
      <c r="C205">
        <f t="shared" si="46"/>
        <v>1.0500000000000001E-2</v>
      </c>
      <c r="D205" s="15">
        <f>(IPCA!B206/IPCA!B205)-1</f>
        <v>2.6009749964666096E-3</v>
      </c>
      <c r="E205">
        <f t="shared" si="47"/>
        <v>7.8785331358381949E-3</v>
      </c>
      <c r="F205">
        <f t="shared" si="48"/>
        <v>1.0026009749964666</v>
      </c>
      <c r="G205">
        <f t="shared" si="49"/>
        <v>1.0078785331358382</v>
      </c>
      <c r="H205">
        <f t="shared" si="50"/>
        <v>1.0105</v>
      </c>
    </row>
    <row r="206" spans="1:11" x14ac:dyDescent="0.25">
      <c r="A206" s="2">
        <v>42675</v>
      </c>
      <c r="B206" s="1">
        <v>1.04</v>
      </c>
      <c r="C206">
        <f t="shared" si="46"/>
        <v>1.04E-2</v>
      </c>
      <c r="D206" s="15">
        <f>(IPCA!B207/IPCA!B206)-1</f>
        <v>1.8010208590197863E-3</v>
      </c>
      <c r="E206">
        <f t="shared" si="47"/>
        <v>8.583520042340087E-3</v>
      </c>
      <c r="F206">
        <f t="shared" si="48"/>
        <v>1.0018010208590198</v>
      </c>
      <c r="G206">
        <f t="shared" si="49"/>
        <v>1.0085835200423401</v>
      </c>
      <c r="H206">
        <f t="shared" si="50"/>
        <v>1.0104</v>
      </c>
    </row>
    <row r="207" spans="1:11" x14ac:dyDescent="0.25">
      <c r="A207" s="2">
        <v>42705</v>
      </c>
      <c r="B207" s="1">
        <v>1.1200000000000001</v>
      </c>
      <c r="C207">
        <f t="shared" si="46"/>
        <v>1.1200000000000002E-2</v>
      </c>
      <c r="D207" s="15">
        <f>(IPCA!B208/IPCA!B207)-1</f>
        <v>2.9991053089204467E-3</v>
      </c>
      <c r="E207">
        <f t="shared" si="47"/>
        <v>8.1763728877441988E-3</v>
      </c>
      <c r="F207">
        <f t="shared" si="48"/>
        <v>1.0029991053089204</v>
      </c>
      <c r="G207">
        <f t="shared" si="49"/>
        <v>1.0081763728877442</v>
      </c>
      <c r="H207">
        <f t="shared" si="50"/>
        <v>1.0112000000000001</v>
      </c>
      <c r="I207" s="10">
        <f>(F196*F197*F198*F199*F200*F201*F202*F203*F204*F205*F206*F207)-1</f>
        <v>6.2879882132213849E-2</v>
      </c>
      <c r="J207" s="10">
        <f t="shared" ref="J207" si="51">(G196*G197*G198*G199*G200*G201*G202*G203*G204*G205*G206*G207)-1</f>
        <v>7.2824780545908352E-2</v>
      </c>
      <c r="K207" s="10">
        <f t="shared" ref="K207" si="52">(H196*H197*H198*H199*H200*H201*H202*H203*H204*H205*H206*H207)-1</f>
        <v>0.14028387629515349</v>
      </c>
    </row>
    <row r="208" spans="1:11" x14ac:dyDescent="0.25">
      <c r="A208" s="2">
        <v>42736</v>
      </c>
      <c r="B208" s="1">
        <v>1.0900000000000001</v>
      </c>
      <c r="C208">
        <f t="shared" si="46"/>
        <v>1.09E-2</v>
      </c>
      <c r="D208" s="15">
        <f>(IPCA!B209/IPCA!B208)-1</f>
        <v>3.8004899805266223E-3</v>
      </c>
      <c r="E208">
        <f t="shared" si="47"/>
        <v>7.0726305579020821E-3</v>
      </c>
      <c r="F208">
        <f t="shared" si="48"/>
        <v>1.0038004899805266</v>
      </c>
      <c r="G208">
        <f t="shared" si="49"/>
        <v>1.0070726305579021</v>
      </c>
      <c r="H208">
        <f t="shared" si="50"/>
        <v>1.0108999999999999</v>
      </c>
    </row>
    <row r="209" spans="1:11" x14ac:dyDescent="0.25">
      <c r="A209" s="2">
        <v>42767</v>
      </c>
      <c r="B209" s="1">
        <v>0.87</v>
      </c>
      <c r="C209">
        <f t="shared" si="46"/>
        <v>8.6999999999999994E-3</v>
      </c>
      <c r="D209" s="15">
        <f>(IPCA!B210/IPCA!B209)-1</f>
        <v>3.3000615371778785E-3</v>
      </c>
      <c r="E209">
        <f t="shared" si="47"/>
        <v>5.38217694769072E-3</v>
      </c>
      <c r="F209">
        <f t="shared" si="48"/>
        <v>1.0033000615371779</v>
      </c>
      <c r="G209">
        <f t="shared" si="49"/>
        <v>1.0053821769476907</v>
      </c>
      <c r="H209">
        <f t="shared" si="50"/>
        <v>1.0086999999999999</v>
      </c>
    </row>
    <row r="210" spans="1:11" x14ac:dyDescent="0.25">
      <c r="A210" s="2">
        <v>42795</v>
      </c>
      <c r="B210" s="1">
        <v>1.05</v>
      </c>
      <c r="C210">
        <f t="shared" si="46"/>
        <v>1.0500000000000001E-2</v>
      </c>
      <c r="D210" s="15">
        <f>(IPCA!B211/IPCA!B210)-1</f>
        <v>2.4991319570779602E-3</v>
      </c>
      <c r="E210">
        <f t="shared" si="47"/>
        <v>7.9809226640452646E-3</v>
      </c>
      <c r="F210">
        <f t="shared" si="48"/>
        <v>1.002499131957078</v>
      </c>
      <c r="G210">
        <f t="shared" si="49"/>
        <v>1.0079809226640453</v>
      </c>
      <c r="H210">
        <f t="shared" si="50"/>
        <v>1.0105</v>
      </c>
    </row>
    <row r="211" spans="1:11" x14ac:dyDescent="0.25">
      <c r="A211" s="2">
        <v>42826</v>
      </c>
      <c r="B211" s="1">
        <v>0.79</v>
      </c>
      <c r="C211">
        <f t="shared" si="46"/>
        <v>7.9000000000000008E-3</v>
      </c>
      <c r="D211" s="15">
        <f>(IPCA!B212/IPCA!B211)-1</f>
        <v>1.3999240930047119E-3</v>
      </c>
      <c r="E211">
        <f t="shared" si="47"/>
        <v>6.490989015085713E-3</v>
      </c>
      <c r="F211">
        <f t="shared" si="48"/>
        <v>1.0013999240930047</v>
      </c>
      <c r="G211">
        <f t="shared" si="49"/>
        <v>1.0064909890150857</v>
      </c>
      <c r="H211">
        <f t="shared" si="50"/>
        <v>1.0079</v>
      </c>
    </row>
    <row r="212" spans="1:11" x14ac:dyDescent="0.25">
      <c r="A212" s="2">
        <v>42856</v>
      </c>
      <c r="B212" s="1">
        <v>0.93</v>
      </c>
      <c r="C212">
        <f t="shared" si="46"/>
        <v>9.300000000000001E-3</v>
      </c>
      <c r="D212" s="15">
        <f>(IPCA!B213/IPCA!B212)-1</f>
        <v>3.100380247036405E-3</v>
      </c>
      <c r="E212">
        <f t="shared" si="47"/>
        <v>6.1804579831152839E-3</v>
      </c>
      <c r="F212">
        <f t="shared" si="48"/>
        <v>1.0031003802470364</v>
      </c>
      <c r="G212">
        <f t="shared" si="49"/>
        <v>1.0061804579831153</v>
      </c>
      <c r="H212">
        <f t="shared" si="50"/>
        <v>1.0093000000000001</v>
      </c>
    </row>
    <row r="213" spans="1:11" x14ac:dyDescent="0.25">
      <c r="A213" s="2">
        <v>42887</v>
      </c>
      <c r="B213" s="1">
        <v>0.81</v>
      </c>
      <c r="C213">
        <f t="shared" si="46"/>
        <v>8.1000000000000013E-3</v>
      </c>
      <c r="D213" s="15">
        <f>(IPCA!B214/IPCA!B213)-1</f>
        <v>-2.3000324151783991E-3</v>
      </c>
      <c r="E213">
        <f t="shared" si="47"/>
        <v>1.0424007971408633E-2</v>
      </c>
      <c r="F213">
        <f t="shared" si="48"/>
        <v>0.9976999675848216</v>
      </c>
      <c r="G213">
        <f t="shared" si="49"/>
        <v>1.0104240079714086</v>
      </c>
      <c r="H213">
        <f t="shared" si="50"/>
        <v>1.0081</v>
      </c>
    </row>
    <row r="214" spans="1:11" x14ac:dyDescent="0.25">
      <c r="A214" s="2">
        <v>42917</v>
      </c>
      <c r="B214" s="1">
        <v>0.8</v>
      </c>
      <c r="C214">
        <f t="shared" si="46"/>
        <v>8.0000000000000002E-3</v>
      </c>
      <c r="D214" s="15">
        <f>(IPCA!B215/IPCA!B214)-1</f>
        <v>2.4005281161854075E-3</v>
      </c>
      <c r="E214">
        <f t="shared" si="47"/>
        <v>5.5860623840029433E-3</v>
      </c>
      <c r="F214">
        <f t="shared" si="48"/>
        <v>1.0024005281161854</v>
      </c>
      <c r="G214">
        <f t="shared" si="49"/>
        <v>1.0055860623840029</v>
      </c>
      <c r="H214">
        <f t="shared" si="50"/>
        <v>1.008</v>
      </c>
    </row>
    <row r="215" spans="1:11" x14ac:dyDescent="0.25">
      <c r="A215" s="2">
        <v>42948</v>
      </c>
      <c r="B215" s="1">
        <v>0.8</v>
      </c>
      <c r="C215">
        <f t="shared" si="46"/>
        <v>8.0000000000000002E-3</v>
      </c>
      <c r="D215" s="15">
        <f>(IPCA!B216/IPCA!B215)-1</f>
        <v>1.8993077848910023E-3</v>
      </c>
      <c r="E215">
        <f t="shared" si="47"/>
        <v>6.0891270886263005E-3</v>
      </c>
      <c r="F215">
        <f t="shared" si="48"/>
        <v>1.001899307784891</v>
      </c>
      <c r="G215">
        <f t="shared" si="49"/>
        <v>1.0060891270886263</v>
      </c>
      <c r="H215">
        <f t="shared" si="50"/>
        <v>1.008</v>
      </c>
    </row>
    <row r="216" spans="1:11" x14ac:dyDescent="0.25">
      <c r="A216" s="2">
        <v>42979</v>
      </c>
      <c r="B216" s="1">
        <v>0.64</v>
      </c>
      <c r="C216">
        <f t="shared" si="46"/>
        <v>6.4000000000000003E-3</v>
      </c>
      <c r="D216" s="15">
        <f>(IPCA!B217/IPCA!B216)-1</f>
        <v>1.5989878571709415E-3</v>
      </c>
      <c r="E216">
        <f t="shared" si="47"/>
        <v>4.7933476381603057E-3</v>
      </c>
      <c r="F216">
        <f t="shared" si="48"/>
        <v>1.0015989878571709</v>
      </c>
      <c r="G216">
        <f t="shared" si="49"/>
        <v>1.0047933476381603</v>
      </c>
      <c r="H216">
        <f t="shared" si="50"/>
        <v>1.0064</v>
      </c>
    </row>
    <row r="217" spans="1:11" x14ac:dyDescent="0.25">
      <c r="A217" s="2">
        <v>43009</v>
      </c>
      <c r="B217" s="1">
        <v>0.64</v>
      </c>
      <c r="C217">
        <f t="shared" si="46"/>
        <v>6.4000000000000003E-3</v>
      </c>
      <c r="D217" s="15">
        <f>(IPCA!B218/IPCA!B217)-1</f>
        <v>4.2009286479880448E-3</v>
      </c>
      <c r="E217">
        <f t="shared" si="47"/>
        <v>2.1898718565940278E-3</v>
      </c>
      <c r="F217">
        <f t="shared" si="48"/>
        <v>1.004200928647988</v>
      </c>
      <c r="G217">
        <f t="shared" si="49"/>
        <v>1.002189871856594</v>
      </c>
      <c r="H217">
        <f t="shared" si="50"/>
        <v>1.0064</v>
      </c>
    </row>
    <row r="218" spans="1:11" x14ac:dyDescent="0.25">
      <c r="A218" s="2">
        <v>43040</v>
      </c>
      <c r="B218" s="1">
        <v>0.56999999999999995</v>
      </c>
      <c r="C218">
        <f t="shared" si="46"/>
        <v>5.6999999999999993E-3</v>
      </c>
      <c r="D218" s="15">
        <f>(IPCA!B219/IPCA!B218)-1</f>
        <v>2.8005121638925434E-3</v>
      </c>
      <c r="E218">
        <f t="shared" si="47"/>
        <v>2.8913904619483066E-3</v>
      </c>
      <c r="F218">
        <f t="shared" si="48"/>
        <v>1.0028005121638925</v>
      </c>
      <c r="G218">
        <f t="shared" si="49"/>
        <v>1.0028913904619483</v>
      </c>
      <c r="H218">
        <f t="shared" si="50"/>
        <v>1.0057</v>
      </c>
    </row>
    <row r="219" spans="1:11" x14ac:dyDescent="0.25">
      <c r="A219" s="2">
        <v>43070</v>
      </c>
      <c r="B219" s="1">
        <v>0.54</v>
      </c>
      <c r="C219">
        <f t="shared" si="46"/>
        <v>5.4000000000000003E-3</v>
      </c>
      <c r="D219" s="15">
        <f>(IPCA!B220/IPCA!B219)-1</f>
        <v>4.4004804981490064E-3</v>
      </c>
      <c r="E219">
        <f t="shared" si="47"/>
        <v>9.9514040590187314E-4</v>
      </c>
      <c r="F219">
        <f t="shared" si="48"/>
        <v>1.004400480498149</v>
      </c>
      <c r="G219">
        <f t="shared" si="49"/>
        <v>1.0009951404059019</v>
      </c>
      <c r="H219">
        <f t="shared" si="50"/>
        <v>1.0054000000000001</v>
      </c>
      <c r="I219" s="10">
        <f>(F208*F209*F210*F211*F212*F213*F214*F215*F216*F217*F218*F219)-1</f>
        <v>2.9474213204347288E-2</v>
      </c>
      <c r="J219" s="10">
        <f t="shared" ref="J219" si="53">(G208*G209*G210*G211*G212*G213*G214*G215*G216*G217*G218*G219)-1</f>
        <v>6.8075731340999202E-2</v>
      </c>
      <c r="K219" s="10">
        <f t="shared" ref="K219" si="54">(H208*H209*H210*H211*H212*H213*H214*H215*H216*H217*H218*H219)-1</f>
        <v>9.9556423164933516E-2</v>
      </c>
    </row>
    <row r="220" spans="1:11" x14ac:dyDescent="0.25">
      <c r="A220" s="2">
        <v>43101</v>
      </c>
      <c r="B220" s="1">
        <v>0.57999999999999996</v>
      </c>
      <c r="C220">
        <f t="shared" si="46"/>
        <v>5.7999999999999996E-3</v>
      </c>
      <c r="D220" s="15">
        <f>(IPCA!B221/IPCA!B220)-1</f>
        <v>2.9004609007294846E-3</v>
      </c>
      <c r="E220">
        <f t="shared" si="47"/>
        <v>2.8911534218125645E-3</v>
      </c>
      <c r="F220">
        <f t="shared" si="48"/>
        <v>1.0029004609007295</v>
      </c>
      <c r="G220">
        <f t="shared" si="49"/>
        <v>1.0028911534218126</v>
      </c>
      <c r="H220">
        <f t="shared" si="50"/>
        <v>1.0058</v>
      </c>
    </row>
    <row r="221" spans="1:11" x14ac:dyDescent="0.25">
      <c r="A221" s="2">
        <v>43132</v>
      </c>
      <c r="B221" s="1">
        <v>0.47</v>
      </c>
      <c r="C221">
        <f t="shared" si="46"/>
        <v>4.6999999999999993E-3</v>
      </c>
      <c r="D221" s="15">
        <f>(IPCA!B222/IPCA!B221)-1</f>
        <v>3.2003439659926691E-3</v>
      </c>
      <c r="E221">
        <f t="shared" si="47"/>
        <v>1.4948719296472568E-3</v>
      </c>
      <c r="F221">
        <f t="shared" si="48"/>
        <v>1.0032003439659927</v>
      </c>
      <c r="G221">
        <f t="shared" si="49"/>
        <v>1.0014948719296473</v>
      </c>
      <c r="H221">
        <f t="shared" si="50"/>
        <v>1.0046999999999999</v>
      </c>
    </row>
    <row r="222" spans="1:11" x14ac:dyDescent="0.25">
      <c r="A222" s="2">
        <v>43160</v>
      </c>
      <c r="B222" s="1">
        <v>0.53</v>
      </c>
      <c r="C222">
        <f t="shared" si="46"/>
        <v>5.3E-3</v>
      </c>
      <c r="D222" s="15">
        <f>(IPCA!B223/IPCA!B222)-1</f>
        <v>8.9962599818038669E-4</v>
      </c>
      <c r="E222">
        <f t="shared" si="47"/>
        <v>4.3964188691061334E-3</v>
      </c>
      <c r="F222">
        <f t="shared" si="48"/>
        <v>1.0008996259981804</v>
      </c>
      <c r="G222">
        <f t="shared" si="49"/>
        <v>1.0043964188691061</v>
      </c>
      <c r="H222">
        <f t="shared" si="50"/>
        <v>1.0053000000000001</v>
      </c>
    </row>
    <row r="223" spans="1:11" x14ac:dyDescent="0.25">
      <c r="A223" s="2">
        <v>43191</v>
      </c>
      <c r="B223" s="1">
        <v>0.52</v>
      </c>
      <c r="C223">
        <f t="shared" si="46"/>
        <v>5.1999999999999998E-3</v>
      </c>
      <c r="D223" s="15">
        <f>(IPCA!B224/IPCA!B223)-1</f>
        <v>2.1995778587948767E-3</v>
      </c>
      <c r="E223">
        <f t="shared" si="47"/>
        <v>2.9938369637070306E-3</v>
      </c>
      <c r="F223">
        <f t="shared" si="48"/>
        <v>1.0021995778587949</v>
      </c>
      <c r="G223">
        <f t="shared" si="49"/>
        <v>1.002993836963707</v>
      </c>
      <c r="H223">
        <f t="shared" si="50"/>
        <v>1.0052000000000001</v>
      </c>
    </row>
    <row r="224" spans="1:11" x14ac:dyDescent="0.25">
      <c r="A224" s="2">
        <v>43221</v>
      </c>
      <c r="B224" s="1">
        <v>0.52</v>
      </c>
      <c r="C224">
        <f t="shared" si="46"/>
        <v>5.1999999999999998E-3</v>
      </c>
      <c r="D224" s="15">
        <f>(IPCA!B225/IPCA!B224)-1</f>
        <v>4.0005320606870676E-3</v>
      </c>
      <c r="E224">
        <f t="shared" si="47"/>
        <v>1.194688549468248E-3</v>
      </c>
      <c r="F224">
        <f t="shared" si="48"/>
        <v>1.0040005320606871</v>
      </c>
      <c r="G224">
        <f t="shared" si="49"/>
        <v>1.0011946885494682</v>
      </c>
      <c r="H224">
        <f t="shared" si="50"/>
        <v>1.0052000000000001</v>
      </c>
    </row>
    <row r="225" spans="1:11" x14ac:dyDescent="0.25">
      <c r="A225" s="2">
        <v>43252</v>
      </c>
      <c r="B225" s="1">
        <v>0.52</v>
      </c>
      <c r="C225">
        <f t="shared" si="46"/>
        <v>5.1999999999999998E-3</v>
      </c>
      <c r="D225" s="15">
        <f>(IPCA!B226/IPCA!B225)-1</f>
        <v>1.2600141718974944E-2</v>
      </c>
      <c r="E225">
        <f t="shared" si="47"/>
        <v>-7.3080591381435855E-3</v>
      </c>
      <c r="F225">
        <f t="shared" si="48"/>
        <v>1.0126001417189749</v>
      </c>
      <c r="G225">
        <f t="shared" si="49"/>
        <v>0.99269194086185641</v>
      </c>
      <c r="H225">
        <f t="shared" si="50"/>
        <v>1.0052000000000001</v>
      </c>
    </row>
    <row r="226" spans="1:11" x14ac:dyDescent="0.25">
      <c r="A226" s="2">
        <v>43282</v>
      </c>
      <c r="B226" s="1">
        <v>0.54</v>
      </c>
      <c r="C226">
        <f t="shared" si="46"/>
        <v>5.4000000000000003E-3</v>
      </c>
      <c r="D226" s="15">
        <f>(IPCA!B227/IPCA!B226)-1</f>
        <v>3.3006506147337245E-3</v>
      </c>
      <c r="E226">
        <f t="shared" si="47"/>
        <v>2.0924429621171914E-3</v>
      </c>
      <c r="F226">
        <f t="shared" si="48"/>
        <v>1.0033006506147337</v>
      </c>
      <c r="G226">
        <f t="shared" si="49"/>
        <v>1.0020924429621172</v>
      </c>
      <c r="H226">
        <f t="shared" si="50"/>
        <v>1.0054000000000001</v>
      </c>
    </row>
    <row r="227" spans="1:11" x14ac:dyDescent="0.25">
      <c r="A227" s="2">
        <v>43313</v>
      </c>
      <c r="B227" s="1">
        <v>0.56999999999999995</v>
      </c>
      <c r="C227">
        <f t="shared" si="46"/>
        <v>5.6999999999999993E-3</v>
      </c>
      <c r="D227" s="15">
        <f>(IPCA!B228/IPCA!B227)-1</f>
        <v>-8.990122720112792E-4</v>
      </c>
      <c r="E227">
        <f t="shared" si="47"/>
        <v>6.6049502033000973E-3</v>
      </c>
      <c r="F227">
        <f t="shared" si="48"/>
        <v>0.99910098772798872</v>
      </c>
      <c r="G227">
        <f t="shared" si="49"/>
        <v>1.0066049502033001</v>
      </c>
      <c r="H227">
        <f t="shared" si="50"/>
        <v>1.0057</v>
      </c>
    </row>
    <row r="228" spans="1:11" x14ac:dyDescent="0.25">
      <c r="A228" s="2">
        <v>43344</v>
      </c>
      <c r="B228" s="1">
        <v>0.47</v>
      </c>
      <c r="C228">
        <f t="shared" si="46"/>
        <v>4.6999999999999993E-3</v>
      </c>
      <c r="D228" s="15">
        <f>(IPCA!B229/IPCA!B228)-1</f>
        <v>4.7997057287958445E-3</v>
      </c>
      <c r="E228">
        <f t="shared" si="47"/>
        <v>-9.9229456604565947E-5</v>
      </c>
      <c r="F228">
        <f t="shared" si="48"/>
        <v>1.0047997057287958</v>
      </c>
      <c r="G228">
        <f t="shared" si="49"/>
        <v>0.99990077054339543</v>
      </c>
      <c r="H228">
        <f t="shared" si="50"/>
        <v>1.0046999999999999</v>
      </c>
    </row>
    <row r="229" spans="1:11" x14ac:dyDescent="0.25">
      <c r="A229" s="2">
        <v>43374</v>
      </c>
      <c r="B229" s="1">
        <v>0.54</v>
      </c>
      <c r="C229">
        <f t="shared" si="46"/>
        <v>5.4000000000000003E-3</v>
      </c>
      <c r="D229" s="15">
        <f>(IPCA!B230/IPCA!B229)-1</f>
        <v>4.4992648838870775E-3</v>
      </c>
      <c r="E229">
        <f t="shared" si="47"/>
        <v>8.967006224909202E-4</v>
      </c>
      <c r="F229">
        <f t="shared" si="48"/>
        <v>1.0044992648838871</v>
      </c>
      <c r="G229">
        <f t="shared" si="49"/>
        <v>1.0008967006224909</v>
      </c>
      <c r="H229">
        <f t="shared" si="50"/>
        <v>1.0054000000000001</v>
      </c>
    </row>
    <row r="230" spans="1:11" x14ac:dyDescent="0.25">
      <c r="A230" s="2">
        <v>43405</v>
      </c>
      <c r="B230" s="1">
        <v>0.49</v>
      </c>
      <c r="C230">
        <f t="shared" si="46"/>
        <v>4.8999999999999998E-3</v>
      </c>
      <c r="D230" s="15">
        <f>(IPCA!B231/IPCA!B230)-1</f>
        <v>-2.1004410534337659E-3</v>
      </c>
      <c r="E230">
        <f t="shared" si="47"/>
        <v>7.0151760171370814E-3</v>
      </c>
      <c r="F230">
        <f t="shared" si="48"/>
        <v>0.99789955894656623</v>
      </c>
      <c r="G230">
        <f t="shared" si="49"/>
        <v>1.0070151760171371</v>
      </c>
      <c r="H230">
        <f t="shared" si="50"/>
        <v>1.0048999999999999</v>
      </c>
    </row>
    <row r="231" spans="1:11" x14ac:dyDescent="0.25">
      <c r="A231" s="2">
        <v>43435</v>
      </c>
      <c r="B231" s="1">
        <v>0.49</v>
      </c>
      <c r="C231">
        <f t="shared" si="46"/>
        <v>4.8999999999999998E-3</v>
      </c>
      <c r="D231" s="15">
        <f>(IPCA!B232/IPCA!B231)-1</f>
        <v>1.5001070102511616E-3</v>
      </c>
      <c r="E231">
        <f t="shared" si="47"/>
        <v>3.3948004258315123E-3</v>
      </c>
      <c r="F231">
        <f t="shared" si="48"/>
        <v>1.0015001070102512</v>
      </c>
      <c r="G231">
        <f t="shared" si="49"/>
        <v>1.0033948004258315</v>
      </c>
      <c r="H231">
        <f t="shared" si="50"/>
        <v>1.0048999999999999</v>
      </c>
      <c r="I231" s="10">
        <f>(F220*F221*F222*F223*F224*F225*F226*F227*F228*F229*F230*F231)-1</f>
        <v>3.7455811701915254E-2</v>
      </c>
      <c r="J231" s="10">
        <f t="shared" ref="J231" si="55">(G220*G221*G222*G223*G224*G225*G226*G227*G228*G229*G230*G231)-1</f>
        <v>2.5793291626005743E-2</v>
      </c>
      <c r="K231" s="10">
        <f t="shared" ref="K231" si="56">(H220*H221*H222*H223*H224*H225*H226*H227*H228*H229*H230*H231)-1</f>
        <v>6.4215212002237676E-2</v>
      </c>
    </row>
    <row r="232" spans="1:11" x14ac:dyDescent="0.25">
      <c r="A232" s="2">
        <v>43466</v>
      </c>
      <c r="B232" s="1">
        <v>0.54</v>
      </c>
      <c r="C232">
        <f t="shared" si="46"/>
        <v>5.4000000000000003E-3</v>
      </c>
      <c r="D232" s="15">
        <f>(IPCA!B233/IPCA!B232)-1</f>
        <v>3.199617300675861E-3</v>
      </c>
      <c r="E232">
        <f t="shared" si="47"/>
        <v>2.1933647714547089E-3</v>
      </c>
      <c r="F232">
        <f t="shared" si="48"/>
        <v>1.0031996173006759</v>
      </c>
      <c r="G232">
        <f t="shared" si="49"/>
        <v>1.0021933647714547</v>
      </c>
      <c r="H232">
        <f t="shared" si="50"/>
        <v>1.0054000000000001</v>
      </c>
    </row>
    <row r="233" spans="1:11" x14ac:dyDescent="0.25">
      <c r="A233" s="2">
        <v>43497</v>
      </c>
      <c r="B233" s="1">
        <v>0.49</v>
      </c>
      <c r="C233">
        <f t="shared" si="46"/>
        <v>4.8999999999999998E-3</v>
      </c>
      <c r="D233" s="15">
        <f>(IPCA!B234/IPCA!B233)-1</f>
        <v>4.2994529923214841E-3</v>
      </c>
      <c r="E233">
        <f t="shared" si="47"/>
        <v>5.9797603781319708E-4</v>
      </c>
      <c r="F233">
        <f t="shared" si="48"/>
        <v>1.0042994529923215</v>
      </c>
      <c r="G233">
        <f t="shared" si="49"/>
        <v>1.0005979760378132</v>
      </c>
      <c r="H233">
        <f t="shared" si="50"/>
        <v>1.0048999999999999</v>
      </c>
    </row>
    <row r="234" spans="1:11" x14ac:dyDescent="0.25">
      <c r="A234" s="2">
        <v>43525</v>
      </c>
      <c r="B234" s="1">
        <v>0.47</v>
      </c>
      <c r="C234">
        <f t="shared" si="46"/>
        <v>4.6999999999999993E-3</v>
      </c>
      <c r="D234" s="15">
        <f>(IPCA!B235/IPCA!B234)-1</f>
        <v>7.4996156787503487E-3</v>
      </c>
      <c r="E234">
        <f t="shared" si="47"/>
        <v>-2.7787759272387413E-3</v>
      </c>
      <c r="F234">
        <f t="shared" si="48"/>
        <v>1.0074996156787503</v>
      </c>
      <c r="G234">
        <f t="shared" si="49"/>
        <v>0.99722122407276126</v>
      </c>
      <c r="H234">
        <f t="shared" si="50"/>
        <v>1.0046999999999999</v>
      </c>
    </row>
    <row r="235" spans="1:11" x14ac:dyDescent="0.25">
      <c r="A235" s="2">
        <v>43556</v>
      </c>
      <c r="B235" s="1">
        <v>0.52</v>
      </c>
      <c r="C235">
        <f t="shared" si="46"/>
        <v>5.1999999999999998E-3</v>
      </c>
      <c r="D235" s="15">
        <f>(IPCA!B236/IPCA!B235)-1</f>
        <v>5.6996950247900635E-3</v>
      </c>
      <c r="E235">
        <f t="shared" si="47"/>
        <v>-4.9686305689655708E-4</v>
      </c>
      <c r="F235">
        <f t="shared" si="48"/>
        <v>1.0056996950247901</v>
      </c>
      <c r="G235">
        <f t="shared" si="49"/>
        <v>0.99950313694310344</v>
      </c>
      <c r="H235">
        <f t="shared" si="50"/>
        <v>1.0052000000000001</v>
      </c>
    </row>
    <row r="236" spans="1:11" x14ac:dyDescent="0.25">
      <c r="A236" s="2">
        <v>43586</v>
      </c>
      <c r="B236" s="1">
        <v>0.54</v>
      </c>
      <c r="C236">
        <f t="shared" si="46"/>
        <v>5.4000000000000003E-3</v>
      </c>
      <c r="D236" s="15">
        <f>(IPCA!B237/IPCA!B236)-1</f>
        <v>1.3001778382095708E-3</v>
      </c>
      <c r="E236">
        <f t="shared" si="47"/>
        <v>4.0944985854711735E-3</v>
      </c>
      <c r="F236">
        <f t="shared" si="48"/>
        <v>1.0013001778382096</v>
      </c>
      <c r="G236">
        <f t="shared" si="49"/>
        <v>1.0040944985854712</v>
      </c>
      <c r="H236">
        <f t="shared" si="50"/>
        <v>1.0054000000000001</v>
      </c>
    </row>
    <row r="237" spans="1:11" x14ac:dyDescent="0.25">
      <c r="A237" s="2">
        <v>43617</v>
      </c>
      <c r="B237" s="1">
        <v>0.47</v>
      </c>
      <c r="C237">
        <f t="shared" si="46"/>
        <v>4.6999999999999993E-3</v>
      </c>
      <c r="D237" s="15">
        <f>(IPCA!B238/IPCA!B237)-1</f>
        <v>9.9736274274730974E-5</v>
      </c>
      <c r="E237">
        <f t="shared" si="47"/>
        <v>4.5998049583162448E-3</v>
      </c>
      <c r="F237">
        <f t="shared" si="48"/>
        <v>1.0000997362742747</v>
      </c>
      <c r="G237">
        <f t="shared" si="49"/>
        <v>1.0045998049583162</v>
      </c>
      <c r="H237">
        <f t="shared" si="50"/>
        <v>1.0046999999999999</v>
      </c>
    </row>
    <row r="238" spans="1:11" x14ac:dyDescent="0.25">
      <c r="A238" s="2">
        <v>43647</v>
      </c>
      <c r="B238" s="1">
        <v>0.56999999999999995</v>
      </c>
      <c r="C238">
        <f t="shared" si="46"/>
        <v>5.6999999999999993E-3</v>
      </c>
      <c r="D238" s="15">
        <f>(IPCA!B239/IPCA!B238)-1</f>
        <v>1.9005536729015393E-3</v>
      </c>
      <c r="E238">
        <f t="shared" si="47"/>
        <v>3.7922389733890949E-3</v>
      </c>
      <c r="F238">
        <f t="shared" si="48"/>
        <v>1.0019005536729015</v>
      </c>
      <c r="G238">
        <f t="shared" si="49"/>
        <v>1.0037922389733891</v>
      </c>
      <c r="H238">
        <f t="shared" si="50"/>
        <v>1.0057</v>
      </c>
    </row>
    <row r="239" spans="1:11" x14ac:dyDescent="0.25">
      <c r="A239" s="2">
        <v>43678</v>
      </c>
      <c r="B239" s="1">
        <v>0.5</v>
      </c>
      <c r="C239">
        <f t="shared" si="46"/>
        <v>5.0000000000000001E-3</v>
      </c>
      <c r="D239" s="15">
        <f>(IPCA!B240/IPCA!B239)-1</f>
        <v>1.1006512026767723E-3</v>
      </c>
      <c r="E239">
        <f t="shared" si="47"/>
        <v>3.8950616929862569E-3</v>
      </c>
      <c r="F239">
        <f t="shared" si="48"/>
        <v>1.0011006512026768</v>
      </c>
      <c r="G239">
        <f t="shared" si="49"/>
        <v>1.0038950616929863</v>
      </c>
      <c r="H239">
        <f t="shared" si="50"/>
        <v>1.0049999999999999</v>
      </c>
    </row>
    <row r="240" spans="1:11" x14ac:dyDescent="0.25">
      <c r="A240" s="2">
        <v>43709</v>
      </c>
      <c r="B240" s="1">
        <v>0.46</v>
      </c>
      <c r="C240">
        <f t="shared" si="46"/>
        <v>4.5999999999999999E-3</v>
      </c>
      <c r="D240" s="15">
        <f>(IPCA!B241/IPCA!B240)-1</f>
        <v>-3.996229395040185E-4</v>
      </c>
      <c r="E240">
        <f t="shared" si="47"/>
        <v>5.0016217022708087E-3</v>
      </c>
      <c r="F240">
        <f t="shared" si="48"/>
        <v>0.99960037706049598</v>
      </c>
      <c r="G240">
        <f t="shared" si="49"/>
        <v>1.0050016217022708</v>
      </c>
      <c r="H240">
        <f t="shared" si="50"/>
        <v>1.0045999999999999</v>
      </c>
    </row>
    <row r="241" spans="1:11" x14ac:dyDescent="0.25">
      <c r="A241" s="2">
        <v>43739</v>
      </c>
      <c r="B241" s="1">
        <v>0.48</v>
      </c>
      <c r="C241">
        <f t="shared" si="46"/>
        <v>4.7999999999999996E-3</v>
      </c>
      <c r="D241" s="15">
        <f>(IPCA!B242/IPCA!B241)-1</f>
        <v>1.0004131725529497E-3</v>
      </c>
      <c r="E241">
        <f t="shared" si="47"/>
        <v>3.7957894696611927E-3</v>
      </c>
      <c r="F241">
        <f t="shared" si="48"/>
        <v>1.0010004131725529</v>
      </c>
      <c r="G241">
        <f t="shared" si="49"/>
        <v>1.0037957894696612</v>
      </c>
      <c r="H241">
        <f t="shared" si="50"/>
        <v>1.0047999999999999</v>
      </c>
    </row>
    <row r="242" spans="1:11" x14ac:dyDescent="0.25">
      <c r="A242" s="2">
        <v>43770</v>
      </c>
      <c r="B242" s="1">
        <v>0.38</v>
      </c>
      <c r="C242">
        <f t="shared" si="46"/>
        <v>3.8E-3</v>
      </c>
      <c r="D242" s="15">
        <f>(IPCA!B243/IPCA!B242)-1</f>
        <v>5.1002566371174396E-3</v>
      </c>
      <c r="E242">
        <f t="shared" si="47"/>
        <v>-1.2936586460218225E-3</v>
      </c>
      <c r="F242">
        <f t="shared" si="48"/>
        <v>1.0051002566371174</v>
      </c>
      <c r="G242">
        <f t="shared" si="49"/>
        <v>0.99870634135397818</v>
      </c>
      <c r="H242">
        <f t="shared" si="50"/>
        <v>1.0038</v>
      </c>
    </row>
    <row r="243" spans="1:11" x14ac:dyDescent="0.25">
      <c r="A243" s="2">
        <v>43800</v>
      </c>
      <c r="B243" s="1">
        <v>0.37</v>
      </c>
      <c r="C243">
        <f t="shared" si="46"/>
        <v>3.7000000000000002E-3</v>
      </c>
      <c r="D243" s="15">
        <f>(IPCA!B244/IPCA!B243)-1</f>
        <v>1.1500524738771389E-2</v>
      </c>
      <c r="E243">
        <f t="shared" si="47"/>
        <v>-7.7118345942389643E-3</v>
      </c>
      <c r="F243">
        <f t="shared" si="48"/>
        <v>1.0115005247387714</v>
      </c>
      <c r="G243">
        <f t="shared" si="49"/>
        <v>0.99228816540576104</v>
      </c>
      <c r="H243">
        <f t="shared" si="50"/>
        <v>1.0037</v>
      </c>
      <c r="I243" s="10">
        <f>(F232*F233*F234*F235*F236*F237*F238*F239*F240*F241*F242*F243)-1</f>
        <v>4.306151617159526E-2</v>
      </c>
      <c r="J243" s="10">
        <f t="shared" ref="J243" si="57">(G232*G233*G234*G235*G236*G237*G238*G239*G240*G241*G242*G243)-1</f>
        <v>1.5720920723721887E-2</v>
      </c>
      <c r="K243" s="10">
        <f t="shared" ref="K243" si="58">(H232*H233*H234*H235*H236*H237*H238*H239*H240*H241*H242*H243)-1</f>
        <v>5.9459403577294401E-2</v>
      </c>
    </row>
    <row r="244" spans="1:11" x14ac:dyDescent="0.25">
      <c r="A244" s="2">
        <v>43831</v>
      </c>
      <c r="B244" s="1">
        <v>0.38</v>
      </c>
      <c r="C244">
        <f t="shared" si="46"/>
        <v>3.8E-3</v>
      </c>
      <c r="D244" s="15">
        <f>(IPCA!B245/IPCA!B244)-1</f>
        <v>2.099525398242541E-3</v>
      </c>
      <c r="E244">
        <f t="shared" si="47"/>
        <v>1.6969118921412729E-3</v>
      </c>
      <c r="F244">
        <f t="shared" si="48"/>
        <v>1.0020995253982425</v>
      </c>
      <c r="G244">
        <f t="shared" si="49"/>
        <v>1.0016969118921413</v>
      </c>
      <c r="H244">
        <f t="shared" si="50"/>
        <v>1.0038</v>
      </c>
    </row>
    <row r="245" spans="1:11" x14ac:dyDescent="0.25">
      <c r="A245" s="2">
        <v>43862</v>
      </c>
      <c r="B245" s="1">
        <v>0.28999999999999998</v>
      </c>
      <c r="C245">
        <f t="shared" si="46"/>
        <v>2.8999999999999998E-3</v>
      </c>
      <c r="D245" s="15">
        <f>(IPCA!B246/IPCA!B245)-1</f>
        <v>2.5002719725701894E-3</v>
      </c>
      <c r="E245">
        <f t="shared" si="47"/>
        <v>3.987310912576536E-4</v>
      </c>
      <c r="F245">
        <f t="shared" si="48"/>
        <v>1.0025002719725702</v>
      </c>
      <c r="G245">
        <f t="shared" si="49"/>
        <v>1.0003987310912577</v>
      </c>
      <c r="H245">
        <f t="shared" si="50"/>
        <v>1.0028999999999999</v>
      </c>
    </row>
    <row r="246" spans="1:11" x14ac:dyDescent="0.25">
      <c r="A246" s="2">
        <v>43891</v>
      </c>
      <c r="B246" s="1">
        <v>0.34</v>
      </c>
      <c r="C246">
        <f t="shared" si="46"/>
        <v>3.4000000000000002E-3</v>
      </c>
      <c r="D246" s="15">
        <f>(IPCA!B247/IPCA!B246)-1</f>
        <v>6.9975209317552078E-4</v>
      </c>
      <c r="E246">
        <f t="shared" si="47"/>
        <v>2.698359723959598E-3</v>
      </c>
      <c r="F246">
        <f t="shared" si="48"/>
        <v>1.0006997520931755</v>
      </c>
      <c r="G246">
        <f t="shared" si="49"/>
        <v>1.0026983597239596</v>
      </c>
      <c r="H246">
        <f t="shared" si="50"/>
        <v>1.0034000000000001</v>
      </c>
    </row>
    <row r="247" spans="1:11" x14ac:dyDescent="0.25">
      <c r="A247" s="2">
        <v>43922</v>
      </c>
      <c r="B247" s="1">
        <v>0.28000000000000003</v>
      </c>
      <c r="C247">
        <f t="shared" si="46"/>
        <v>2.8000000000000004E-3</v>
      </c>
      <c r="D247" s="15">
        <f>(IPCA!B248/IPCA!B247)-1</f>
        <v>-3.0999403569978989E-3</v>
      </c>
      <c r="E247">
        <f t="shared" si="47"/>
        <v>5.9182866927609545E-3</v>
      </c>
      <c r="F247">
        <f t="shared" si="48"/>
        <v>0.9969000596430021</v>
      </c>
      <c r="G247">
        <f t="shared" si="49"/>
        <v>1.005918286692761</v>
      </c>
      <c r="H247">
        <f t="shared" si="50"/>
        <v>1.0027999999999999</v>
      </c>
    </row>
    <row r="248" spans="1:11" x14ac:dyDescent="0.25">
      <c r="A248" s="2">
        <v>43952</v>
      </c>
      <c r="B248" s="1">
        <v>0.24</v>
      </c>
      <c r="C248">
        <f t="shared" si="46"/>
        <v>2.3999999999999998E-3</v>
      </c>
      <c r="D248" s="15">
        <f>(IPCA!B249/IPCA!B248)-1</f>
        <v>-3.7997640620340833E-3</v>
      </c>
      <c r="E248">
        <f t="shared" si="47"/>
        <v>6.223411557613856E-3</v>
      </c>
      <c r="F248">
        <f t="shared" si="48"/>
        <v>0.99620023593796592</v>
      </c>
      <c r="G248">
        <f t="shared" si="49"/>
        <v>1.0062234115576139</v>
      </c>
      <c r="H248">
        <f t="shared" si="50"/>
        <v>1.0024</v>
      </c>
    </row>
    <row r="249" spans="1:11" x14ac:dyDescent="0.25">
      <c r="A249" s="2">
        <v>43983</v>
      </c>
      <c r="B249" s="1">
        <v>0.21</v>
      </c>
      <c r="C249">
        <f t="shared" si="46"/>
        <v>2.0999999999999999E-3</v>
      </c>
      <c r="D249" s="15">
        <f>(IPCA!B250/IPCA!B249)-1</f>
        <v>2.5999454030292135E-3</v>
      </c>
      <c r="E249">
        <f t="shared" si="47"/>
        <v>-4.9864894300211127E-4</v>
      </c>
      <c r="F249">
        <f t="shared" si="48"/>
        <v>1.0025999454030292</v>
      </c>
      <c r="G249">
        <f t="shared" si="49"/>
        <v>0.99950135105699789</v>
      </c>
      <c r="H249">
        <f t="shared" si="50"/>
        <v>1.0021</v>
      </c>
    </row>
    <row r="250" spans="1:11" x14ac:dyDescent="0.25">
      <c r="A250" s="2">
        <v>44013</v>
      </c>
      <c r="B250" s="1">
        <v>0.19</v>
      </c>
      <c r="C250">
        <f t="shared" si="46"/>
        <v>1.9E-3</v>
      </c>
      <c r="D250" s="15">
        <f>(IPCA!B251/IPCA!B250)-1</f>
        <v>3.599689040946652E-3</v>
      </c>
      <c r="E250">
        <f t="shared" si="47"/>
        <v>-1.6935926341018481E-3</v>
      </c>
      <c r="F250">
        <f t="shared" si="48"/>
        <v>1.0035996890409467</v>
      </c>
      <c r="G250">
        <f t="shared" si="49"/>
        <v>0.99830640736589815</v>
      </c>
      <c r="H250">
        <f t="shared" si="50"/>
        <v>1.0019</v>
      </c>
    </row>
    <row r="251" spans="1:11" x14ac:dyDescent="0.25">
      <c r="A251" s="2">
        <v>44044</v>
      </c>
      <c r="B251" s="1">
        <v>0.16</v>
      </c>
      <c r="C251">
        <f t="shared" si="46"/>
        <v>1.6000000000000001E-3</v>
      </c>
      <c r="D251" s="15">
        <f>(IPCA!B252/IPCA!B251)-1</f>
        <v>2.4005403554596683E-3</v>
      </c>
      <c r="E251">
        <f t="shared" si="47"/>
        <v>-7.9862322817159104E-4</v>
      </c>
      <c r="F251">
        <f t="shared" si="48"/>
        <v>1.0024005403554597</v>
      </c>
      <c r="G251">
        <f t="shared" si="49"/>
        <v>0.99920137677182841</v>
      </c>
      <c r="H251">
        <f t="shared" si="50"/>
        <v>1.0016</v>
      </c>
    </row>
    <row r="252" spans="1:11" x14ac:dyDescent="0.25">
      <c r="A252" s="2">
        <v>44075</v>
      </c>
      <c r="B252" s="1">
        <v>0.16</v>
      </c>
      <c r="C252">
        <f t="shared" si="46"/>
        <v>1.6000000000000001E-3</v>
      </c>
      <c r="D252" s="15">
        <f>(IPCA!B253/IPCA!B252)-1</f>
        <v>6.4004210950712181E-3</v>
      </c>
      <c r="E252">
        <f t="shared" si="47"/>
        <v>-4.7698917791069162E-3</v>
      </c>
      <c r="F252">
        <f t="shared" si="48"/>
        <v>1.0064004210950712</v>
      </c>
      <c r="G252">
        <f t="shared" si="49"/>
        <v>0.99523010822089308</v>
      </c>
      <c r="H252">
        <f t="shared" si="50"/>
        <v>1.0016</v>
      </c>
    </row>
    <row r="253" spans="1:11" x14ac:dyDescent="0.25">
      <c r="A253" s="2">
        <v>44105</v>
      </c>
      <c r="B253" s="1">
        <v>0.16</v>
      </c>
      <c r="C253">
        <f t="shared" si="46"/>
        <v>1.6000000000000001E-3</v>
      </c>
      <c r="D253" s="15">
        <f>(IPCA!B254/IPCA!B253)-1</f>
        <v>8.6001761951128852E-3</v>
      </c>
      <c r="E253">
        <f t="shared" si="47"/>
        <v>-6.9404867858744446E-3</v>
      </c>
      <c r="F253">
        <f t="shared" si="48"/>
        <v>1.0086001761951129</v>
      </c>
      <c r="G253">
        <f t="shared" si="49"/>
        <v>0.99305951321412556</v>
      </c>
      <c r="H253">
        <f t="shared" si="50"/>
        <v>1.0016</v>
      </c>
    </row>
    <row r="254" spans="1:11" x14ac:dyDescent="0.25">
      <c r="A254" s="2">
        <v>44136</v>
      </c>
      <c r="B254" s="1">
        <v>0.15</v>
      </c>
      <c r="C254">
        <f t="shared" si="46"/>
        <v>1.5E-3</v>
      </c>
      <c r="D254" s="15">
        <f>(IPCA!B255/IPCA!B254)-1</f>
        <v>8.9001346053416697E-3</v>
      </c>
      <c r="E254">
        <f t="shared" si="47"/>
        <v>-7.3348534225702311E-3</v>
      </c>
      <c r="F254">
        <f t="shared" si="48"/>
        <v>1.0089001346053417</v>
      </c>
      <c r="G254">
        <f t="shared" si="49"/>
        <v>0.99266514657742977</v>
      </c>
      <c r="H254">
        <f t="shared" si="50"/>
        <v>1.0015000000000001</v>
      </c>
    </row>
    <row r="255" spans="1:11" x14ac:dyDescent="0.25">
      <c r="A255" s="2">
        <v>44166</v>
      </c>
      <c r="B255" s="1">
        <v>0.16</v>
      </c>
      <c r="C255">
        <f t="shared" si="46"/>
        <v>1.6000000000000001E-3</v>
      </c>
      <c r="D255" s="15">
        <f>(IPCA!B256/IPCA!B255)-1</f>
        <v>1.3500360884495022E-2</v>
      </c>
      <c r="E255">
        <f t="shared" si="47"/>
        <v>-1.1741841782976103E-2</v>
      </c>
      <c r="F255">
        <f t="shared" si="48"/>
        <v>1.013500360884495</v>
      </c>
      <c r="G255">
        <f t="shared" si="49"/>
        <v>0.9882581582170239</v>
      </c>
      <c r="H255">
        <f t="shared" si="50"/>
        <v>1.0016</v>
      </c>
      <c r="I255" s="10">
        <f>(F244*F245*F246*F247*F248*F249*F250*F251*F252*F253*F254*F255)-1</f>
        <v>4.517456886424509E-2</v>
      </c>
      <c r="J255" s="10">
        <f t="shared" ref="J255" si="59">(G244*G245*G246*G247*G248*G249*G250*G251*G252*G253*G254*G255)-1</f>
        <v>-1.6874129517287839E-2</v>
      </c>
      <c r="K255" s="10">
        <f t="shared" ref="K255" si="60">(H244*H245*H246*H247*H248*H249*H250*H251*H252*H253*H254*H255)-1</f>
        <v>2.7538157821054732E-2</v>
      </c>
    </row>
    <row r="256" spans="1:11" x14ac:dyDescent="0.25">
      <c r="A256" s="2">
        <v>44197</v>
      </c>
      <c r="B256" s="1">
        <v>0.15</v>
      </c>
      <c r="C256">
        <f t="shared" si="46"/>
        <v>1.5E-3</v>
      </c>
      <c r="D256" s="15">
        <f>(IPCA!B257/IPCA!B256)-1</f>
        <v>2.4997347403781234E-3</v>
      </c>
      <c r="E256">
        <f t="shared" si="47"/>
        <v>-9.9724190015570979E-4</v>
      </c>
      <c r="F256">
        <f t="shared" si="48"/>
        <v>1.0024997347403781</v>
      </c>
      <c r="G256">
        <f t="shared" si="49"/>
        <v>0.99900275809984429</v>
      </c>
      <c r="H256">
        <f t="shared" si="50"/>
        <v>1.0015000000000001</v>
      </c>
    </row>
    <row r="257" spans="1:11" x14ac:dyDescent="0.25">
      <c r="A257" s="2">
        <v>44228</v>
      </c>
      <c r="B257" s="1">
        <v>0.13</v>
      </c>
      <c r="C257">
        <f t="shared" si="46"/>
        <v>1.2999999999999999E-3</v>
      </c>
      <c r="D257" s="15">
        <f>(IPCA!B258/IPCA!B257)-1</f>
        <v>8.5998898553949488E-3</v>
      </c>
      <c r="E257">
        <f t="shared" si="47"/>
        <v>-7.2376468893343704E-3</v>
      </c>
      <c r="F257">
        <f t="shared" si="48"/>
        <v>1.0085998898553949</v>
      </c>
      <c r="G257">
        <f t="shared" si="49"/>
        <v>0.99276235311066563</v>
      </c>
      <c r="H257">
        <f t="shared" si="50"/>
        <v>1.0013000000000001</v>
      </c>
    </row>
    <row r="258" spans="1:11" x14ac:dyDescent="0.25">
      <c r="A258" s="2">
        <v>44256</v>
      </c>
      <c r="B258" s="1">
        <v>0.2</v>
      </c>
      <c r="C258">
        <f t="shared" si="46"/>
        <v>2E-3</v>
      </c>
      <c r="D258" s="15">
        <f>(IPCA!B259/IPCA!B258)-1</f>
        <v>9.3002491805145304E-3</v>
      </c>
      <c r="E258">
        <f t="shared" si="47"/>
        <v>-7.2329806580765377E-3</v>
      </c>
      <c r="F258">
        <f t="shared" si="48"/>
        <v>1.0093002491805145</v>
      </c>
      <c r="G258">
        <f t="shared" si="49"/>
        <v>0.99276701934192346</v>
      </c>
      <c r="H258">
        <f t="shared" si="50"/>
        <v>1.002</v>
      </c>
    </row>
    <row r="259" spans="1:11" x14ac:dyDescent="0.25">
      <c r="A259" s="2">
        <v>44287</v>
      </c>
      <c r="B259" s="1">
        <v>0.21</v>
      </c>
      <c r="C259">
        <f t="shared" si="46"/>
        <v>2.0999999999999999E-3</v>
      </c>
      <c r="D259" s="15">
        <f>(IPCA!B260/IPCA!B259)-1</f>
        <v>3.0997124087179806E-3</v>
      </c>
      <c r="E259">
        <f t="shared" si="47"/>
        <v>-9.9662316353121838E-4</v>
      </c>
      <c r="F259">
        <f t="shared" si="48"/>
        <v>1.003099712408718</v>
      </c>
      <c r="G259">
        <f t="shared" si="49"/>
        <v>0.99900337683646878</v>
      </c>
      <c r="H259">
        <f t="shared" si="50"/>
        <v>1.0021</v>
      </c>
    </row>
    <row r="260" spans="1:11" x14ac:dyDescent="0.25">
      <c r="A260" s="2">
        <v>44317</v>
      </c>
      <c r="B260" s="1">
        <v>0.27</v>
      </c>
      <c r="C260">
        <f t="shared" si="46"/>
        <v>2.7000000000000001E-3</v>
      </c>
      <c r="D260" s="15">
        <f>(IPCA!B261/IPCA!B260)-1</f>
        <v>8.3006723105383262E-3</v>
      </c>
      <c r="E260">
        <f t="shared" si="47"/>
        <v>-5.5545656809931065E-3</v>
      </c>
      <c r="F260">
        <f t="shared" si="48"/>
        <v>1.0083006723105383</v>
      </c>
      <c r="G260">
        <f t="shared" si="49"/>
        <v>0.99444543431900689</v>
      </c>
      <c r="H260">
        <f t="shared" si="50"/>
        <v>1.0026999999999999</v>
      </c>
    </row>
    <row r="261" spans="1:11" x14ac:dyDescent="0.25">
      <c r="A261" s="2">
        <v>44348</v>
      </c>
      <c r="B261" s="1">
        <v>0.31</v>
      </c>
      <c r="C261">
        <f t="shared" ref="C261:C263" si="61">B261/100</f>
        <v>3.0999999999999999E-3</v>
      </c>
      <c r="D261" s="15">
        <f>(IPCA!B262/IPCA!B261)-1</f>
        <v>5.3000578441551038E-3</v>
      </c>
      <c r="E261">
        <f t="shared" ref="E261:E263" si="62">((1+C261)/(1+D261))-1</f>
        <v>-2.1884588854724774E-3</v>
      </c>
      <c r="F261">
        <f t="shared" ref="F261:F263" si="63">1+D261</f>
        <v>1.0053000578441551</v>
      </c>
      <c r="G261">
        <f t="shared" ref="G261:G263" si="64">1+E261</f>
        <v>0.99781154111452752</v>
      </c>
      <c r="H261">
        <f t="shared" ref="H261:H263" si="65">1+C261</f>
        <v>1.0031000000000001</v>
      </c>
    </row>
    <row r="262" spans="1:11" x14ac:dyDescent="0.25">
      <c r="A262" s="2">
        <v>44378</v>
      </c>
      <c r="B262" s="1">
        <v>0.36</v>
      </c>
      <c r="C262">
        <f t="shared" si="61"/>
        <v>3.5999999999999999E-3</v>
      </c>
      <c r="D262" s="15">
        <f>(IPCA!B263/IPCA!B262)-1</f>
        <v>9.5996866540266623E-3</v>
      </c>
      <c r="E262">
        <f t="shared" si="62"/>
        <v>-5.9426391800007083E-3</v>
      </c>
      <c r="F262">
        <f t="shared" si="63"/>
        <v>1.0095996866540267</v>
      </c>
      <c r="G262">
        <f t="shared" si="64"/>
        <v>0.99405736081999929</v>
      </c>
      <c r="H262">
        <f t="shared" si="65"/>
        <v>1.0036</v>
      </c>
    </row>
    <row r="263" spans="1:11" x14ac:dyDescent="0.25">
      <c r="A263" s="2">
        <v>44409</v>
      </c>
      <c r="B263" s="1">
        <v>0.43</v>
      </c>
      <c r="C263">
        <f t="shared" si="61"/>
        <v>4.3E-3</v>
      </c>
      <c r="D263" s="15">
        <f>(IPCA!B264/IPCA!B263)-1</f>
        <v>8.699876574363552E-3</v>
      </c>
      <c r="E263">
        <f t="shared" si="62"/>
        <v>-4.3619283362122951E-3</v>
      </c>
      <c r="F263">
        <f t="shared" si="63"/>
        <v>1.0086998765743636</v>
      </c>
      <c r="G263">
        <f t="shared" si="64"/>
        <v>0.9956380716637877</v>
      </c>
      <c r="H263">
        <f t="shared" si="65"/>
        <v>1.0043</v>
      </c>
      <c r="I263" s="10">
        <f>(F256*F257*F258*F259*F260*F261*F262*F263)-1</f>
        <v>5.6731390014369332E-2</v>
      </c>
      <c r="J263" s="10">
        <f t="shared" ref="J263:K263" si="66">(G256*G257*G258*G259*G260*G261*G262*G263)-1</f>
        <v>-3.4018729565988948E-2</v>
      </c>
      <c r="K263" s="10">
        <f t="shared" si="66"/>
        <v>2.0782730633578606E-2</v>
      </c>
    </row>
  </sheetData>
  <mergeCells count="1">
    <mergeCell ref="I2:K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BEC8B-7211-4D2E-8CEB-2C8B1C914DA3}">
  <dimension ref="A1:J263"/>
  <sheetViews>
    <sheetView topLeftCell="A247" workbookViewId="0">
      <selection activeCell="C263" sqref="C263"/>
    </sheetView>
  </sheetViews>
  <sheetFormatPr defaultRowHeight="15" x14ac:dyDescent="0.25"/>
  <sheetData>
    <row r="1" spans="1:10" x14ac:dyDescent="0.25">
      <c r="A1" t="s">
        <v>3</v>
      </c>
      <c r="B1" s="9" t="s">
        <v>9</v>
      </c>
      <c r="J1" t="s">
        <v>30</v>
      </c>
    </row>
    <row r="2" spans="1:10" x14ac:dyDescent="0.25">
      <c r="A2" s="3" t="s">
        <v>0</v>
      </c>
      <c r="B2" s="3" t="s">
        <v>10</v>
      </c>
    </row>
    <row r="3" spans="1:10" x14ac:dyDescent="0.25">
      <c r="A3" s="2">
        <v>36495</v>
      </c>
      <c r="B3">
        <v>176.64699999999999</v>
      </c>
    </row>
    <row r="4" spans="1:10" x14ac:dyDescent="0.25">
      <c r="A4" s="2">
        <v>36526</v>
      </c>
      <c r="B4">
        <v>178.45400000000001</v>
      </c>
    </row>
    <row r="5" spans="1:10" x14ac:dyDescent="0.25">
      <c r="A5" s="2">
        <v>36557</v>
      </c>
      <c r="B5">
        <v>178.8</v>
      </c>
    </row>
    <row r="6" spans="1:10" x14ac:dyDescent="0.25">
      <c r="A6" s="2">
        <v>36586</v>
      </c>
      <c r="B6">
        <v>179.12799999999999</v>
      </c>
    </row>
    <row r="7" spans="1:10" x14ac:dyDescent="0.25">
      <c r="A7" s="2">
        <v>36617</v>
      </c>
      <c r="B7">
        <v>179.357</v>
      </c>
    </row>
    <row r="8" spans="1:10" x14ac:dyDescent="0.25">
      <c r="A8" s="2">
        <v>36647</v>
      </c>
      <c r="B8">
        <v>180.56299999999999</v>
      </c>
    </row>
    <row r="9" spans="1:10" x14ac:dyDescent="0.25">
      <c r="A9" s="2">
        <v>36678</v>
      </c>
      <c r="B9">
        <v>182.23599999999999</v>
      </c>
    </row>
    <row r="10" spans="1:10" x14ac:dyDescent="0.25">
      <c r="A10" s="2">
        <v>36708</v>
      </c>
      <c r="B10">
        <v>186.35300000000001</v>
      </c>
    </row>
    <row r="11" spans="1:10" x14ac:dyDescent="0.25">
      <c r="A11" s="2">
        <v>36739</v>
      </c>
      <c r="B11">
        <v>189.74600000000001</v>
      </c>
    </row>
    <row r="12" spans="1:10" x14ac:dyDescent="0.25">
      <c r="A12" s="2">
        <v>36770</v>
      </c>
      <c r="B12">
        <v>191.04900000000001</v>
      </c>
    </row>
    <row r="13" spans="1:10" x14ac:dyDescent="0.25">
      <c r="A13" s="2">
        <v>36800</v>
      </c>
      <c r="B13">
        <v>191.76300000000001</v>
      </c>
    </row>
    <row r="14" spans="1:10" x14ac:dyDescent="0.25">
      <c r="A14" s="2">
        <v>36831</v>
      </c>
      <c r="B14">
        <v>192.506</v>
      </c>
    </row>
    <row r="15" spans="1:10" x14ac:dyDescent="0.25">
      <c r="A15" s="2">
        <v>36861</v>
      </c>
      <c r="B15">
        <v>193.97</v>
      </c>
      <c r="C15" s="12">
        <f>B15/B3-1</f>
        <v>9.8065633721489798E-2</v>
      </c>
    </row>
    <row r="16" spans="1:10" x14ac:dyDescent="0.25">
      <c r="A16" s="2">
        <v>36892</v>
      </c>
      <c r="B16">
        <v>194.92</v>
      </c>
    </row>
    <row r="17" spans="1:3" x14ac:dyDescent="0.25">
      <c r="A17" s="2">
        <v>36923</v>
      </c>
      <c r="B17">
        <v>195.58</v>
      </c>
    </row>
    <row r="18" spans="1:3" x14ac:dyDescent="0.25">
      <c r="A18" s="2">
        <v>36951</v>
      </c>
      <c r="B18">
        <v>197.15100000000001</v>
      </c>
    </row>
    <row r="19" spans="1:3" x14ac:dyDescent="0.25">
      <c r="A19" s="2">
        <v>36982</v>
      </c>
      <c r="B19">
        <v>199.374</v>
      </c>
    </row>
    <row r="20" spans="1:3" x14ac:dyDescent="0.25">
      <c r="A20" s="2">
        <v>37012</v>
      </c>
      <c r="B20">
        <v>200.251</v>
      </c>
    </row>
    <row r="21" spans="1:3" x14ac:dyDescent="0.25">
      <c r="A21" s="2">
        <v>37043</v>
      </c>
      <c r="B21">
        <v>203.167</v>
      </c>
    </row>
    <row r="22" spans="1:3" x14ac:dyDescent="0.25">
      <c r="A22" s="2">
        <v>37073</v>
      </c>
      <c r="B22">
        <v>206.45</v>
      </c>
    </row>
    <row r="23" spans="1:3" x14ac:dyDescent="0.25">
      <c r="A23" s="2">
        <v>37104</v>
      </c>
      <c r="B23">
        <v>208.315</v>
      </c>
    </row>
    <row r="24" spans="1:3" x14ac:dyDescent="0.25">
      <c r="A24" s="2">
        <v>37135</v>
      </c>
      <c r="B24">
        <v>209.11099999999999</v>
      </c>
    </row>
    <row r="25" spans="1:3" x14ac:dyDescent="0.25">
      <c r="A25" s="2">
        <v>37165</v>
      </c>
      <c r="B25">
        <v>212.13499999999999</v>
      </c>
    </row>
    <row r="26" spans="1:3" x14ac:dyDescent="0.25">
      <c r="A26" s="2">
        <v>37196</v>
      </c>
      <c r="B26">
        <v>213.756</v>
      </c>
    </row>
    <row r="27" spans="1:3" x14ac:dyDescent="0.25">
      <c r="A27" s="2">
        <v>37226</v>
      </c>
      <c r="B27">
        <v>214.137</v>
      </c>
      <c r="C27" s="12">
        <f>B27/B15-1</f>
        <v>0.10396968603392276</v>
      </c>
    </row>
    <row r="28" spans="1:3" x14ac:dyDescent="0.25">
      <c r="A28" s="2">
        <v>37257</v>
      </c>
      <c r="B28">
        <v>214.535</v>
      </c>
    </row>
    <row r="29" spans="1:3" x14ac:dyDescent="0.25">
      <c r="A29" s="2">
        <v>37288</v>
      </c>
      <c r="B29">
        <v>214.92699999999999</v>
      </c>
    </row>
    <row r="30" spans="1:3" x14ac:dyDescent="0.25">
      <c r="A30" s="2">
        <v>37316</v>
      </c>
      <c r="B30">
        <v>215.17</v>
      </c>
    </row>
    <row r="31" spans="1:3" x14ac:dyDescent="0.25">
      <c r="A31" s="2">
        <v>37347</v>
      </c>
      <c r="B31">
        <v>216.673</v>
      </c>
    </row>
    <row r="32" spans="1:3" x14ac:dyDescent="0.25">
      <c r="A32" s="2">
        <v>37377</v>
      </c>
      <c r="B32">
        <v>219.07</v>
      </c>
    </row>
    <row r="33" spans="1:2" x14ac:dyDescent="0.25">
      <c r="A33" s="2">
        <v>37408</v>
      </c>
      <c r="B33">
        <v>222.87200000000001</v>
      </c>
    </row>
    <row r="34" spans="1:2" x14ac:dyDescent="0.25">
      <c r="A34" s="2">
        <v>37438</v>
      </c>
      <c r="B34">
        <v>227.441</v>
      </c>
    </row>
    <row r="35" spans="1:2" x14ac:dyDescent="0.25">
      <c r="A35" s="2">
        <v>37469</v>
      </c>
      <c r="B35">
        <v>232.81800000000001</v>
      </c>
    </row>
    <row r="36" spans="1:2" x14ac:dyDescent="0.25">
      <c r="A36" s="2">
        <v>37500</v>
      </c>
      <c r="B36">
        <v>238.97300000000001</v>
      </c>
    </row>
    <row r="37" spans="1:2" x14ac:dyDescent="0.25">
      <c r="A37" s="2">
        <v>37530</v>
      </c>
      <c r="B37">
        <v>249.042</v>
      </c>
    </row>
    <row r="38" spans="1:2" x14ac:dyDescent="0.25">
      <c r="A38" s="2">
        <v>37561</v>
      </c>
      <c r="B38">
        <v>263.58</v>
      </c>
    </row>
    <row r="39" spans="1:2" x14ac:dyDescent="0.25">
      <c r="A39" s="2">
        <v>37591</v>
      </c>
      <c r="B39">
        <v>270.69200000000001</v>
      </c>
    </row>
    <row r="40" spans="1:2" x14ac:dyDescent="0.25">
      <c r="A40" s="2">
        <v>37622</v>
      </c>
      <c r="B40">
        <v>276.57799999999997</v>
      </c>
    </row>
    <row r="41" spans="1:2" x14ac:dyDescent="0.25">
      <c r="A41" s="2">
        <v>37653</v>
      </c>
      <c r="B41">
        <v>280.98399999999998</v>
      </c>
    </row>
    <row r="42" spans="1:2" x14ac:dyDescent="0.25">
      <c r="A42" s="2">
        <v>37681</v>
      </c>
      <c r="B42">
        <v>285.64</v>
      </c>
    </row>
    <row r="43" spans="1:2" x14ac:dyDescent="0.25">
      <c r="A43" s="2">
        <v>37712</v>
      </c>
      <c r="B43">
        <v>286.815</v>
      </c>
    </row>
    <row r="44" spans="1:2" x14ac:dyDescent="0.25">
      <c r="A44" s="2">
        <v>37742</v>
      </c>
      <c r="B44">
        <v>284.89999999999998</v>
      </c>
    </row>
    <row r="45" spans="1:2" x14ac:dyDescent="0.25">
      <c r="A45" s="2">
        <v>37773</v>
      </c>
      <c r="B45">
        <v>282.91300000000001</v>
      </c>
    </row>
    <row r="46" spans="1:2" x14ac:dyDescent="0.25">
      <c r="A46" s="2">
        <v>37803</v>
      </c>
      <c r="B46">
        <v>282.34899999999999</v>
      </c>
    </row>
    <row r="47" spans="1:2" x14ac:dyDescent="0.25">
      <c r="A47" s="2">
        <v>37834</v>
      </c>
      <c r="B47">
        <v>284.10500000000002</v>
      </c>
    </row>
    <row r="48" spans="1:2" x14ac:dyDescent="0.25">
      <c r="A48" s="2">
        <v>37865</v>
      </c>
      <c r="B48">
        <v>287.08100000000002</v>
      </c>
    </row>
    <row r="49" spans="1:2" x14ac:dyDescent="0.25">
      <c r="A49" s="2">
        <v>37895</v>
      </c>
      <c r="B49">
        <v>288.33699999999999</v>
      </c>
    </row>
    <row r="50" spans="1:2" x14ac:dyDescent="0.25">
      <c r="A50" s="2">
        <v>37926</v>
      </c>
      <c r="B50">
        <v>289.71800000000002</v>
      </c>
    </row>
    <row r="51" spans="1:2" x14ac:dyDescent="0.25">
      <c r="A51" s="2">
        <v>37956</v>
      </c>
      <c r="B51">
        <v>291.46199999999999</v>
      </c>
    </row>
    <row r="52" spans="1:2" x14ac:dyDescent="0.25">
      <c r="A52" s="2">
        <v>37987</v>
      </c>
      <c r="B52">
        <v>293.79300000000001</v>
      </c>
    </row>
    <row r="53" spans="1:2" x14ac:dyDescent="0.25">
      <c r="A53" s="2">
        <v>38018</v>
      </c>
      <c r="B53">
        <v>296.976</v>
      </c>
    </row>
    <row r="54" spans="1:2" x14ac:dyDescent="0.25">
      <c r="A54" s="2">
        <v>38047</v>
      </c>
      <c r="B54">
        <v>299.74599999999998</v>
      </c>
    </row>
    <row r="55" spans="1:2" x14ac:dyDescent="0.25">
      <c r="A55" s="2">
        <v>38078</v>
      </c>
      <c r="B55">
        <v>303.18400000000003</v>
      </c>
    </row>
    <row r="56" spans="1:2" x14ac:dyDescent="0.25">
      <c r="A56" s="2">
        <v>38108</v>
      </c>
      <c r="B56">
        <v>307.61599999999999</v>
      </c>
    </row>
    <row r="57" spans="1:2" x14ac:dyDescent="0.25">
      <c r="A57" s="2">
        <v>38139</v>
      </c>
      <c r="B57">
        <v>311.57600000000002</v>
      </c>
    </row>
    <row r="58" spans="1:2" x14ac:dyDescent="0.25">
      <c r="A58" s="2">
        <v>38169</v>
      </c>
      <c r="B58">
        <v>315.113</v>
      </c>
    </row>
    <row r="59" spans="1:2" x14ac:dyDescent="0.25">
      <c r="A59" s="2">
        <v>38200</v>
      </c>
      <c r="B59">
        <v>319.24400000000003</v>
      </c>
    </row>
    <row r="60" spans="1:2" x14ac:dyDescent="0.25">
      <c r="A60" s="2">
        <v>38231</v>
      </c>
      <c r="B60">
        <v>320.78800000000001</v>
      </c>
    </row>
    <row r="61" spans="1:2" x14ac:dyDescent="0.25">
      <c r="A61" s="2">
        <v>38261</v>
      </c>
      <c r="B61">
        <v>322.49200000000002</v>
      </c>
    </row>
    <row r="62" spans="1:2" x14ac:dyDescent="0.25">
      <c r="A62" s="2">
        <v>38292</v>
      </c>
      <c r="B62">
        <v>325.14800000000002</v>
      </c>
    </row>
    <row r="63" spans="1:2" x14ac:dyDescent="0.25">
      <c r="A63" s="2">
        <v>38322</v>
      </c>
      <c r="B63">
        <v>326.83300000000003</v>
      </c>
    </row>
    <row r="64" spans="1:2" x14ac:dyDescent="0.25">
      <c r="A64" s="2">
        <v>38353</v>
      </c>
      <c r="B64">
        <v>327.91500000000002</v>
      </c>
    </row>
    <row r="65" spans="1:2" x14ac:dyDescent="0.25">
      <c r="A65" s="2">
        <v>38384</v>
      </c>
      <c r="B65">
        <v>329.24099999999999</v>
      </c>
    </row>
    <row r="66" spans="1:2" x14ac:dyDescent="0.25">
      <c r="A66" s="2">
        <v>38412</v>
      </c>
      <c r="B66">
        <v>332.49</v>
      </c>
    </row>
    <row r="67" spans="1:2" x14ac:dyDescent="0.25">
      <c r="A67" s="2">
        <v>38443</v>
      </c>
      <c r="B67">
        <v>334.17</v>
      </c>
    </row>
    <row r="68" spans="1:2" x14ac:dyDescent="0.25">
      <c r="A68" s="2">
        <v>38473</v>
      </c>
      <c r="B68">
        <v>333.32100000000003</v>
      </c>
    </row>
    <row r="69" spans="1:2" x14ac:dyDescent="0.25">
      <c r="A69" s="2">
        <v>38504</v>
      </c>
      <c r="B69">
        <v>331.82299999999998</v>
      </c>
    </row>
    <row r="70" spans="1:2" x14ac:dyDescent="0.25">
      <c r="A70" s="2">
        <v>38534</v>
      </c>
      <c r="B70">
        <v>330.48399999999998</v>
      </c>
    </row>
    <row r="71" spans="1:2" x14ac:dyDescent="0.25">
      <c r="A71" s="2">
        <v>38565</v>
      </c>
      <c r="B71">
        <v>327.887</v>
      </c>
    </row>
    <row r="72" spans="1:2" x14ac:dyDescent="0.25">
      <c r="A72" s="2">
        <v>38596</v>
      </c>
      <c r="B72">
        <v>327.45400000000001</v>
      </c>
    </row>
    <row r="73" spans="1:2" x14ac:dyDescent="0.25">
      <c r="A73" s="2">
        <v>38626</v>
      </c>
      <c r="B73">
        <v>329.529</v>
      </c>
    </row>
    <row r="74" spans="1:2" x14ac:dyDescent="0.25">
      <c r="A74" s="2">
        <v>38657</v>
      </c>
      <c r="B74">
        <v>330.61900000000003</v>
      </c>
    </row>
    <row r="75" spans="1:2" x14ac:dyDescent="0.25">
      <c r="A75" s="2">
        <v>38687</v>
      </c>
      <c r="B75">
        <v>330.83499999999998</v>
      </c>
    </row>
    <row r="76" spans="1:2" x14ac:dyDescent="0.25">
      <c r="A76" s="2">
        <v>38718</v>
      </c>
      <c r="B76">
        <v>333.22199999999998</v>
      </c>
    </row>
    <row r="77" spans="1:2" x14ac:dyDescent="0.25">
      <c r="A77" s="2">
        <v>38749</v>
      </c>
      <c r="B77">
        <v>333.03</v>
      </c>
    </row>
    <row r="78" spans="1:2" x14ac:dyDescent="0.25">
      <c r="A78" s="2">
        <v>38777</v>
      </c>
      <c r="B78">
        <v>331.53100000000001</v>
      </c>
    </row>
    <row r="79" spans="1:2" x14ac:dyDescent="0.25">
      <c r="A79" s="2">
        <v>38808</v>
      </c>
      <c r="B79">
        <v>331.60700000000003</v>
      </c>
    </row>
    <row r="80" spans="1:2" x14ac:dyDescent="0.25">
      <c r="A80" s="2">
        <v>38838</v>
      </c>
      <c r="B80">
        <v>332.851</v>
      </c>
    </row>
    <row r="81" spans="1:2" x14ac:dyDescent="0.25">
      <c r="A81" s="2">
        <v>38869</v>
      </c>
      <c r="B81">
        <v>335.06700000000001</v>
      </c>
    </row>
    <row r="82" spans="1:2" x14ac:dyDescent="0.25">
      <c r="A82" s="2">
        <v>38899</v>
      </c>
      <c r="B82">
        <v>335.637</v>
      </c>
    </row>
    <row r="83" spans="1:2" x14ac:dyDescent="0.25">
      <c r="A83" s="2">
        <v>38930</v>
      </c>
      <c r="B83">
        <v>337.01100000000002</v>
      </c>
    </row>
    <row r="84" spans="1:2" x14ac:dyDescent="0.25">
      <c r="A84" s="2">
        <v>38961</v>
      </c>
      <c r="B84">
        <v>337.81700000000001</v>
      </c>
    </row>
    <row r="85" spans="1:2" x14ac:dyDescent="0.25">
      <c r="A85" s="2">
        <v>38991</v>
      </c>
      <c r="B85">
        <v>340.541</v>
      </c>
    </row>
    <row r="86" spans="1:2" x14ac:dyDescent="0.25">
      <c r="A86" s="2">
        <v>39022</v>
      </c>
      <c r="B86">
        <v>342.48200000000003</v>
      </c>
    </row>
    <row r="87" spans="1:2" x14ac:dyDescent="0.25">
      <c r="A87" s="2">
        <v>39052</v>
      </c>
      <c r="B87">
        <v>343.38400000000001</v>
      </c>
    </row>
    <row r="88" spans="1:2" x14ac:dyDescent="0.25">
      <c r="A88" s="2">
        <v>39083</v>
      </c>
      <c r="B88">
        <v>344.85</v>
      </c>
    </row>
    <row r="89" spans="1:2" x14ac:dyDescent="0.25">
      <c r="A89" s="2">
        <v>39114</v>
      </c>
      <c r="B89">
        <v>345.65199999999999</v>
      </c>
    </row>
    <row r="90" spans="1:2" x14ac:dyDescent="0.25">
      <c r="A90" s="2">
        <v>39142</v>
      </c>
      <c r="B90">
        <v>346.40699999999998</v>
      </c>
    </row>
    <row r="91" spans="1:2" x14ac:dyDescent="0.25">
      <c r="A91" s="2">
        <v>39173</v>
      </c>
      <c r="B91">
        <v>346.87799999999999</v>
      </c>
    </row>
    <row r="92" spans="1:2" x14ac:dyDescent="0.25">
      <c r="A92" s="2">
        <v>39203</v>
      </c>
      <c r="B92">
        <v>347.42099999999999</v>
      </c>
    </row>
    <row r="93" spans="1:2" x14ac:dyDescent="0.25">
      <c r="A93" s="2">
        <v>39234</v>
      </c>
      <c r="B93">
        <v>348.32799999999997</v>
      </c>
    </row>
    <row r="94" spans="1:2" x14ac:dyDescent="0.25">
      <c r="A94" s="2">
        <v>39264</v>
      </c>
      <c r="B94">
        <v>349.62799999999999</v>
      </c>
    </row>
    <row r="95" spans="1:2" x14ac:dyDescent="0.25">
      <c r="A95" s="2">
        <v>39295</v>
      </c>
      <c r="B95">
        <v>354.495</v>
      </c>
    </row>
    <row r="96" spans="1:2" x14ac:dyDescent="0.25">
      <c r="A96" s="2">
        <v>39326</v>
      </c>
      <c r="B96">
        <v>358.63299999999998</v>
      </c>
    </row>
    <row r="97" spans="1:2" x14ac:dyDescent="0.25">
      <c r="A97" s="2">
        <v>39356</v>
      </c>
      <c r="B97">
        <v>361.30799999999999</v>
      </c>
    </row>
    <row r="98" spans="1:2" x14ac:dyDescent="0.25">
      <c r="A98" s="2">
        <v>39387</v>
      </c>
      <c r="B98">
        <v>365.1</v>
      </c>
    </row>
    <row r="99" spans="1:2" x14ac:dyDescent="0.25">
      <c r="A99" s="2">
        <v>39417</v>
      </c>
      <c r="B99">
        <v>370.48500000000001</v>
      </c>
    </row>
    <row r="100" spans="1:2" x14ac:dyDescent="0.25">
      <c r="A100" s="2">
        <v>39448</v>
      </c>
      <c r="B100">
        <v>374.13900000000001</v>
      </c>
    </row>
    <row r="101" spans="1:2" x14ac:dyDescent="0.25">
      <c r="A101" s="2">
        <v>39479</v>
      </c>
      <c r="B101">
        <v>375.55799999999999</v>
      </c>
    </row>
    <row r="102" spans="1:2" x14ac:dyDescent="0.25">
      <c r="A102" s="2">
        <v>39508</v>
      </c>
      <c r="B102">
        <v>378.19400000000002</v>
      </c>
    </row>
    <row r="103" spans="1:2" x14ac:dyDescent="0.25">
      <c r="A103" s="2">
        <v>39539</v>
      </c>
      <c r="B103">
        <v>382.41399999999999</v>
      </c>
    </row>
    <row r="104" spans="1:2" x14ac:dyDescent="0.25">
      <c r="A104" s="2">
        <v>39569</v>
      </c>
      <c r="B104">
        <v>389.58499999999998</v>
      </c>
    </row>
    <row r="105" spans="1:2" x14ac:dyDescent="0.25">
      <c r="A105" s="2">
        <v>39600</v>
      </c>
      <c r="B105">
        <v>396.95400000000001</v>
      </c>
    </row>
    <row r="106" spans="1:2" x14ac:dyDescent="0.25">
      <c r="A106" s="2">
        <v>39630</v>
      </c>
      <c r="B106">
        <v>401.40600000000001</v>
      </c>
    </row>
    <row r="107" spans="1:2" x14ac:dyDescent="0.25">
      <c r="A107" s="2">
        <v>39661</v>
      </c>
      <c r="B107">
        <v>399.87</v>
      </c>
    </row>
    <row r="108" spans="1:2" x14ac:dyDescent="0.25">
      <c r="A108" s="2">
        <v>39692</v>
      </c>
      <c r="B108">
        <v>401.327</v>
      </c>
    </row>
    <row r="109" spans="1:2" x14ac:dyDescent="0.25">
      <c r="A109" s="2">
        <v>39722</v>
      </c>
      <c r="B109">
        <v>405.70699999999999</v>
      </c>
    </row>
    <row r="110" spans="1:2" x14ac:dyDescent="0.25">
      <c r="A110" s="2">
        <v>39753</v>
      </c>
      <c r="B110">
        <v>405.98200000000003</v>
      </c>
    </row>
    <row r="111" spans="1:2" x14ac:dyDescent="0.25">
      <c r="A111" s="2">
        <v>39783</v>
      </c>
      <c r="B111">
        <v>404.185</v>
      </c>
    </row>
    <row r="112" spans="1:2" x14ac:dyDescent="0.25">
      <c r="A112" s="2">
        <v>39814</v>
      </c>
      <c r="B112">
        <v>404.24400000000003</v>
      </c>
    </row>
    <row r="113" spans="1:2" x14ac:dyDescent="0.25">
      <c r="A113" s="2">
        <v>39845</v>
      </c>
      <c r="B113">
        <v>403.73700000000002</v>
      </c>
    </row>
    <row r="114" spans="1:2" x14ac:dyDescent="0.25">
      <c r="A114" s="2">
        <v>39873</v>
      </c>
      <c r="B114">
        <v>400.35300000000001</v>
      </c>
    </row>
    <row r="115" spans="1:2" x14ac:dyDescent="0.25">
      <c r="A115" s="2">
        <v>39904</v>
      </c>
      <c r="B115">
        <v>400.53</v>
      </c>
    </row>
    <row r="116" spans="1:2" x14ac:dyDescent="0.25">
      <c r="A116" s="2">
        <v>39934</v>
      </c>
      <c r="B116">
        <v>401.23200000000003</v>
      </c>
    </row>
    <row r="117" spans="1:2" x14ac:dyDescent="0.25">
      <c r="A117" s="2">
        <v>39965</v>
      </c>
      <c r="B117">
        <v>399.96600000000001</v>
      </c>
    </row>
    <row r="118" spans="1:2" x14ac:dyDescent="0.25">
      <c r="A118" s="2">
        <v>39995</v>
      </c>
      <c r="B118">
        <v>397.39299999999997</v>
      </c>
    </row>
    <row r="119" spans="1:2" x14ac:dyDescent="0.25">
      <c r="A119" s="2">
        <v>40026</v>
      </c>
      <c r="B119">
        <v>397.75799999999998</v>
      </c>
    </row>
    <row r="120" spans="1:2" x14ac:dyDescent="0.25">
      <c r="A120" s="2">
        <v>40057</v>
      </c>
      <c r="B120">
        <v>398.738</v>
      </c>
    </row>
    <row r="121" spans="1:2" x14ac:dyDescent="0.25">
      <c r="A121" s="2">
        <v>40087</v>
      </c>
      <c r="B121">
        <v>398.57499999999999</v>
      </c>
    </row>
    <row r="122" spans="1:2" x14ac:dyDescent="0.25">
      <c r="A122" s="2">
        <v>40118</v>
      </c>
      <c r="B122">
        <v>398.85700000000003</v>
      </c>
    </row>
    <row r="123" spans="1:2" x14ac:dyDescent="0.25">
      <c r="A123" s="2">
        <v>40148</v>
      </c>
      <c r="B123">
        <v>398.40699999999998</v>
      </c>
    </row>
    <row r="124" spans="1:2" x14ac:dyDescent="0.25">
      <c r="A124" s="2">
        <v>40179</v>
      </c>
      <c r="B124">
        <v>402.42500000000001</v>
      </c>
    </row>
    <row r="125" spans="1:2" x14ac:dyDescent="0.25">
      <c r="A125" s="2">
        <v>40210</v>
      </c>
      <c r="B125">
        <v>406.82600000000002</v>
      </c>
    </row>
    <row r="126" spans="1:2" x14ac:dyDescent="0.25">
      <c r="A126" s="2">
        <v>40238</v>
      </c>
      <c r="B126">
        <v>409.399</v>
      </c>
    </row>
    <row r="127" spans="1:2" x14ac:dyDescent="0.25">
      <c r="A127" s="2">
        <v>40269</v>
      </c>
      <c r="B127">
        <v>412.34100000000001</v>
      </c>
    </row>
    <row r="128" spans="1:2" x14ac:dyDescent="0.25">
      <c r="A128" s="2">
        <v>40299</v>
      </c>
      <c r="B128">
        <v>418.81099999999998</v>
      </c>
    </row>
    <row r="129" spans="1:2" x14ac:dyDescent="0.25">
      <c r="A129" s="2">
        <v>40330</v>
      </c>
      <c r="B129">
        <v>420.24099999999999</v>
      </c>
    </row>
    <row r="130" spans="1:2" x14ac:dyDescent="0.25">
      <c r="A130" s="2">
        <v>40360</v>
      </c>
      <c r="B130">
        <v>421.154</v>
      </c>
    </row>
    <row r="131" spans="1:2" x14ac:dyDescent="0.25">
      <c r="A131" s="2">
        <v>40391</v>
      </c>
      <c r="B131">
        <v>425.78800000000001</v>
      </c>
    </row>
    <row r="132" spans="1:2" x14ac:dyDescent="0.25">
      <c r="A132" s="2">
        <v>40422</v>
      </c>
      <c r="B132">
        <v>430.45299999999997</v>
      </c>
    </row>
    <row r="133" spans="1:2" x14ac:dyDescent="0.25">
      <c r="A133" s="2">
        <v>40452</v>
      </c>
      <c r="B133">
        <v>434.88200000000001</v>
      </c>
    </row>
    <row r="134" spans="1:2" x14ac:dyDescent="0.25">
      <c r="A134" s="2">
        <v>40483</v>
      </c>
      <c r="B134">
        <v>441.75400000000002</v>
      </c>
    </row>
    <row r="135" spans="1:2" x14ac:dyDescent="0.25">
      <c r="A135" s="2">
        <v>40513</v>
      </c>
      <c r="B135">
        <v>443.42700000000002</v>
      </c>
    </row>
    <row r="136" spans="1:2" x14ac:dyDescent="0.25">
      <c r="A136" s="2">
        <v>40544</v>
      </c>
      <c r="B136">
        <v>447.76400000000001</v>
      </c>
    </row>
    <row r="137" spans="1:2" x14ac:dyDescent="0.25">
      <c r="A137" s="2">
        <v>40575</v>
      </c>
      <c r="B137">
        <v>452.04700000000003</v>
      </c>
    </row>
    <row r="138" spans="1:2" x14ac:dyDescent="0.25">
      <c r="A138" s="2">
        <v>40603</v>
      </c>
      <c r="B138">
        <v>454.81</v>
      </c>
    </row>
    <row r="139" spans="1:2" x14ac:dyDescent="0.25">
      <c r="A139" s="2">
        <v>40634</v>
      </c>
      <c r="B139">
        <v>457.05900000000003</v>
      </c>
    </row>
    <row r="140" spans="1:2" x14ac:dyDescent="0.25">
      <c r="A140" s="2">
        <v>40664</v>
      </c>
      <c r="B140">
        <v>457.09</v>
      </c>
    </row>
    <row r="141" spans="1:2" x14ac:dyDescent="0.25">
      <c r="A141" s="2">
        <v>40695</v>
      </c>
      <c r="B141">
        <v>456.49</v>
      </c>
    </row>
    <row r="142" spans="1:2" x14ac:dyDescent="0.25">
      <c r="A142" s="2">
        <v>40725</v>
      </c>
      <c r="B142">
        <v>456.25799999999998</v>
      </c>
    </row>
    <row r="143" spans="1:2" x14ac:dyDescent="0.25">
      <c r="A143" s="2">
        <v>40756</v>
      </c>
      <c r="B143">
        <v>459.05500000000001</v>
      </c>
    </row>
    <row r="144" spans="1:2" x14ac:dyDescent="0.25">
      <c r="A144" s="2">
        <v>40787</v>
      </c>
      <c r="B144">
        <v>462.50900000000001</v>
      </c>
    </row>
    <row r="145" spans="1:2" x14ac:dyDescent="0.25">
      <c r="A145" s="2">
        <v>40817</v>
      </c>
      <c r="B145">
        <v>464.34899999999999</v>
      </c>
    </row>
    <row r="146" spans="1:2" x14ac:dyDescent="0.25">
      <c r="A146" s="2">
        <v>40848</v>
      </c>
      <c r="B146">
        <v>466.33100000000002</v>
      </c>
    </row>
    <row r="147" spans="1:2" x14ac:dyDescent="0.25">
      <c r="A147" s="2">
        <v>40878</v>
      </c>
      <c r="B147">
        <v>465.58600000000001</v>
      </c>
    </row>
    <row r="148" spans="1:2" x14ac:dyDescent="0.25">
      <c r="A148" s="2">
        <v>40909</v>
      </c>
      <c r="B148">
        <v>466.97899999999998</v>
      </c>
    </row>
    <row r="149" spans="1:2" x14ac:dyDescent="0.25">
      <c r="A149" s="2">
        <v>40940</v>
      </c>
      <c r="B149">
        <v>467.30799999999999</v>
      </c>
    </row>
    <row r="150" spans="1:2" x14ac:dyDescent="0.25">
      <c r="A150" s="2">
        <v>40969</v>
      </c>
      <c r="B150">
        <v>469.91</v>
      </c>
    </row>
    <row r="151" spans="1:2" x14ac:dyDescent="0.25">
      <c r="A151" s="2">
        <v>41000</v>
      </c>
      <c r="B151">
        <v>474.68299999999999</v>
      </c>
    </row>
    <row r="152" spans="1:2" x14ac:dyDescent="0.25">
      <c r="A152" s="2">
        <v>41030</v>
      </c>
      <c r="B152">
        <v>479.01900000000001</v>
      </c>
    </row>
    <row r="153" spans="1:2" x14ac:dyDescent="0.25">
      <c r="A153" s="2">
        <v>41061</v>
      </c>
      <c r="B153">
        <v>482.31099999999998</v>
      </c>
    </row>
    <row r="154" spans="1:2" x14ac:dyDescent="0.25">
      <c r="A154" s="2">
        <v>41091</v>
      </c>
      <c r="B154">
        <v>489.62099999999998</v>
      </c>
    </row>
    <row r="155" spans="1:2" x14ac:dyDescent="0.25">
      <c r="A155" s="2">
        <v>41122</v>
      </c>
      <c r="B155">
        <v>495.94900000000001</v>
      </c>
    </row>
    <row r="156" spans="1:2" x14ac:dyDescent="0.25">
      <c r="A156" s="2">
        <v>41153</v>
      </c>
      <c r="B156">
        <v>500.31400000000002</v>
      </c>
    </row>
    <row r="157" spans="1:2" x14ac:dyDescent="0.25">
      <c r="A157" s="2">
        <v>41183</v>
      </c>
      <c r="B157">
        <v>498.73899999999998</v>
      </c>
    </row>
    <row r="158" spans="1:2" x14ac:dyDescent="0.25">
      <c r="A158" s="2">
        <v>41214</v>
      </c>
      <c r="B158">
        <v>499.98899999999998</v>
      </c>
    </row>
    <row r="159" spans="1:2" x14ac:dyDescent="0.25">
      <c r="A159" s="2">
        <v>41244</v>
      </c>
      <c r="B159">
        <v>503.28300000000002</v>
      </c>
    </row>
    <row r="160" spans="1:2" x14ac:dyDescent="0.25">
      <c r="A160" s="2">
        <v>41275</v>
      </c>
      <c r="B160">
        <v>504.83</v>
      </c>
    </row>
    <row r="161" spans="1:2" x14ac:dyDescent="0.25">
      <c r="A161" s="2">
        <v>41306</v>
      </c>
      <c r="B161">
        <v>505.83199999999999</v>
      </c>
    </row>
    <row r="162" spans="1:2" x14ac:dyDescent="0.25">
      <c r="A162" s="2">
        <v>41334</v>
      </c>
      <c r="B162">
        <v>507.375</v>
      </c>
    </row>
    <row r="163" spans="1:2" x14ac:dyDescent="0.25">
      <c r="A163" s="2">
        <v>41365</v>
      </c>
      <c r="B163">
        <v>507.08699999999999</v>
      </c>
    </row>
    <row r="164" spans="1:2" x14ac:dyDescent="0.25">
      <c r="A164" s="2">
        <v>41395</v>
      </c>
      <c r="B164">
        <v>508.71499999999997</v>
      </c>
    </row>
    <row r="165" spans="1:2" x14ac:dyDescent="0.25">
      <c r="A165" s="2">
        <v>41426</v>
      </c>
      <c r="B165">
        <v>512.59799999999996</v>
      </c>
    </row>
    <row r="166" spans="1:2" x14ac:dyDescent="0.25">
      <c r="A166" s="2">
        <v>41456</v>
      </c>
      <c r="B166">
        <v>513.31299999999999</v>
      </c>
    </row>
    <row r="167" spans="1:2" x14ac:dyDescent="0.25">
      <c r="A167" s="2">
        <v>41487</v>
      </c>
      <c r="B167">
        <v>515.68799999999999</v>
      </c>
    </row>
    <row r="168" spans="1:2" x14ac:dyDescent="0.25">
      <c r="A168" s="2">
        <v>41518</v>
      </c>
      <c r="B168">
        <v>522.69000000000005</v>
      </c>
    </row>
    <row r="169" spans="1:2" x14ac:dyDescent="0.25">
      <c r="A169" s="2">
        <v>41548</v>
      </c>
      <c r="B169">
        <v>525.96600000000001</v>
      </c>
    </row>
    <row r="170" spans="1:2" x14ac:dyDescent="0.25">
      <c r="A170" s="2">
        <v>41579</v>
      </c>
      <c r="B170">
        <v>527.42200000000003</v>
      </c>
    </row>
    <row r="171" spans="1:2" x14ac:dyDescent="0.25">
      <c r="A171" s="2">
        <v>41609</v>
      </c>
      <c r="B171">
        <v>531.05600000000004</v>
      </c>
    </row>
    <row r="172" spans="1:2" x14ac:dyDescent="0.25">
      <c r="A172" s="2">
        <v>41640</v>
      </c>
      <c r="B172">
        <v>533.197</v>
      </c>
    </row>
    <row r="173" spans="1:2" x14ac:dyDescent="0.25">
      <c r="A173" s="2">
        <v>41671</v>
      </c>
      <c r="B173">
        <v>537.70299999999997</v>
      </c>
    </row>
    <row r="174" spans="1:2" x14ac:dyDescent="0.25">
      <c r="A174" s="2">
        <v>41699</v>
      </c>
      <c r="B174">
        <v>545.68399999999997</v>
      </c>
    </row>
    <row r="175" spans="1:2" x14ac:dyDescent="0.25">
      <c r="A175" s="2">
        <v>41730</v>
      </c>
      <c r="B175">
        <v>548.14499999999998</v>
      </c>
    </row>
    <row r="176" spans="1:2" x14ac:dyDescent="0.25">
      <c r="A176" s="2">
        <v>41760</v>
      </c>
      <c r="B176">
        <v>545.65200000000004</v>
      </c>
    </row>
    <row r="177" spans="1:2" x14ac:dyDescent="0.25">
      <c r="A177" s="2">
        <v>41791</v>
      </c>
      <c r="B177">
        <v>542.19399999999996</v>
      </c>
    </row>
    <row r="178" spans="1:2" x14ac:dyDescent="0.25">
      <c r="A178" s="2">
        <v>41821</v>
      </c>
      <c r="B178">
        <v>539.21</v>
      </c>
    </row>
    <row r="179" spans="1:2" x14ac:dyDescent="0.25">
      <c r="A179" s="2">
        <v>41852</v>
      </c>
      <c r="B179">
        <v>539.54999999999995</v>
      </c>
    </row>
    <row r="180" spans="1:2" x14ac:dyDescent="0.25">
      <c r="A180" s="2">
        <v>41883</v>
      </c>
      <c r="B180">
        <v>539.649</v>
      </c>
    </row>
    <row r="181" spans="1:2" x14ac:dyDescent="0.25">
      <c r="A181" s="2">
        <v>41913</v>
      </c>
      <c r="B181">
        <v>542.85299999999995</v>
      </c>
    </row>
    <row r="182" spans="1:2" x14ac:dyDescent="0.25">
      <c r="A182" s="2">
        <v>41944</v>
      </c>
      <c r="B182">
        <v>549.04</v>
      </c>
    </row>
    <row r="183" spans="1:2" x14ac:dyDescent="0.25">
      <c r="A183" s="2">
        <v>41974</v>
      </c>
      <c r="B183">
        <v>551.149</v>
      </c>
    </row>
    <row r="184" spans="1:2" x14ac:dyDescent="0.25">
      <c r="A184" s="2">
        <v>42005</v>
      </c>
      <c r="B184">
        <v>554.83500000000004</v>
      </c>
    </row>
    <row r="185" spans="1:2" x14ac:dyDescent="0.25">
      <c r="A185" s="2">
        <v>42036</v>
      </c>
      <c r="B185">
        <v>557.803</v>
      </c>
    </row>
    <row r="186" spans="1:2" x14ac:dyDescent="0.25">
      <c r="A186" s="2">
        <v>42064</v>
      </c>
      <c r="B186">
        <v>564.56799999999998</v>
      </c>
    </row>
    <row r="187" spans="1:2" x14ac:dyDescent="0.25">
      <c r="A187" s="2">
        <v>42095</v>
      </c>
      <c r="B187">
        <v>569.73800000000006</v>
      </c>
    </row>
    <row r="188" spans="1:2" x14ac:dyDescent="0.25">
      <c r="A188" s="2">
        <v>42125</v>
      </c>
      <c r="B188">
        <v>572.03399999999999</v>
      </c>
    </row>
    <row r="189" spans="1:2" x14ac:dyDescent="0.25">
      <c r="A189" s="2">
        <v>42156</v>
      </c>
      <c r="B189">
        <v>575.93799999999999</v>
      </c>
    </row>
    <row r="190" spans="1:2" x14ac:dyDescent="0.25">
      <c r="A190" s="2">
        <v>42186</v>
      </c>
      <c r="B190">
        <v>579.29300000000001</v>
      </c>
    </row>
    <row r="191" spans="1:2" x14ac:dyDescent="0.25">
      <c r="A191" s="2">
        <v>42217</v>
      </c>
      <c r="B191">
        <v>581.61800000000005</v>
      </c>
    </row>
    <row r="192" spans="1:2" x14ac:dyDescent="0.25">
      <c r="A192" s="2">
        <v>42248</v>
      </c>
      <c r="B192">
        <v>589.89700000000005</v>
      </c>
    </row>
    <row r="193" spans="1:2" x14ac:dyDescent="0.25">
      <c r="A193" s="2">
        <v>42278</v>
      </c>
      <c r="B193">
        <v>600.26900000000001</v>
      </c>
    </row>
    <row r="194" spans="1:2" x14ac:dyDescent="0.25">
      <c r="A194" s="2">
        <v>42309</v>
      </c>
      <c r="B194">
        <v>607.44100000000003</v>
      </c>
    </row>
    <row r="195" spans="1:2" x14ac:dyDescent="0.25">
      <c r="A195" s="2">
        <v>42339</v>
      </c>
      <c r="B195">
        <v>610.12800000000004</v>
      </c>
    </row>
    <row r="196" spans="1:2" x14ac:dyDescent="0.25">
      <c r="A196" s="2">
        <v>42370</v>
      </c>
      <c r="B196">
        <v>619.476</v>
      </c>
    </row>
    <row r="197" spans="1:2" x14ac:dyDescent="0.25">
      <c r="A197" s="2">
        <v>42401</v>
      </c>
      <c r="B197">
        <v>624.36599999999999</v>
      </c>
    </row>
    <row r="198" spans="1:2" x14ac:dyDescent="0.25">
      <c r="A198" s="2">
        <v>42430</v>
      </c>
      <c r="B198">
        <v>627.05999999999995</v>
      </c>
    </row>
    <row r="199" spans="1:2" x14ac:dyDescent="0.25">
      <c r="A199" s="2">
        <v>42461</v>
      </c>
      <c r="B199">
        <v>629.34500000000003</v>
      </c>
    </row>
    <row r="200" spans="1:2" x14ac:dyDescent="0.25">
      <c r="A200" s="2">
        <v>42491</v>
      </c>
      <c r="B200">
        <v>636.46799999999996</v>
      </c>
    </row>
    <row r="201" spans="1:2" x14ac:dyDescent="0.25">
      <c r="A201" s="2">
        <v>42522</v>
      </c>
      <c r="B201">
        <v>646.86800000000005</v>
      </c>
    </row>
    <row r="202" spans="1:2" x14ac:dyDescent="0.25">
      <c r="A202" s="2">
        <v>42552</v>
      </c>
      <c r="B202">
        <v>644.35599999999999</v>
      </c>
    </row>
    <row r="203" spans="1:2" x14ac:dyDescent="0.25">
      <c r="A203" s="2">
        <v>42583</v>
      </c>
      <c r="B203">
        <v>647.15300000000002</v>
      </c>
    </row>
    <row r="204" spans="1:2" x14ac:dyDescent="0.25">
      <c r="A204" s="2">
        <v>42614</v>
      </c>
      <c r="B204">
        <v>647.36</v>
      </c>
    </row>
    <row r="205" spans="1:2" x14ac:dyDescent="0.25">
      <c r="A205" s="2">
        <v>42644</v>
      </c>
      <c r="B205">
        <v>648.21299999999997</v>
      </c>
    </row>
    <row r="206" spans="1:2" x14ac:dyDescent="0.25">
      <c r="A206" s="2">
        <v>42675</v>
      </c>
      <c r="B206">
        <v>648.56100000000004</v>
      </c>
    </row>
    <row r="207" spans="1:2" x14ac:dyDescent="0.25">
      <c r="A207" s="2">
        <v>42705</v>
      </c>
      <c r="B207">
        <v>653.95100000000002</v>
      </c>
    </row>
    <row r="208" spans="1:2" x14ac:dyDescent="0.25">
      <c r="A208" s="2">
        <v>42736</v>
      </c>
      <c r="B208">
        <v>656.77800000000002</v>
      </c>
    </row>
    <row r="209" spans="1:2" x14ac:dyDescent="0.25">
      <c r="A209" s="2">
        <v>42767</v>
      </c>
      <c r="B209">
        <v>657.19100000000003</v>
      </c>
    </row>
    <row r="210" spans="1:2" x14ac:dyDescent="0.25">
      <c r="A210" s="2">
        <v>42795</v>
      </c>
      <c r="B210">
        <v>654.70899999999995</v>
      </c>
    </row>
    <row r="211" spans="1:2" x14ac:dyDescent="0.25">
      <c r="A211" s="2">
        <v>42826</v>
      </c>
      <c r="B211">
        <v>646.57299999999998</v>
      </c>
    </row>
    <row r="212" spans="1:2" x14ac:dyDescent="0.25">
      <c r="A212" s="2">
        <v>42856</v>
      </c>
      <c r="B212">
        <v>643.26</v>
      </c>
    </row>
    <row r="213" spans="1:2" x14ac:dyDescent="0.25">
      <c r="A213" s="2">
        <v>42887</v>
      </c>
      <c r="B213">
        <v>637.07899999999995</v>
      </c>
    </row>
    <row r="214" spans="1:2" x14ac:dyDescent="0.25">
      <c r="A214" s="2">
        <v>42917</v>
      </c>
      <c r="B214">
        <v>635.19799999999998</v>
      </c>
    </row>
    <row r="215" spans="1:2" x14ac:dyDescent="0.25">
      <c r="A215" s="2">
        <v>42948</v>
      </c>
      <c r="B215">
        <v>636.17399999999998</v>
      </c>
    </row>
    <row r="216" spans="1:2" x14ac:dyDescent="0.25">
      <c r="A216" s="2">
        <v>42979</v>
      </c>
      <c r="B216">
        <v>640.654</v>
      </c>
    </row>
    <row r="217" spans="1:2" x14ac:dyDescent="0.25">
      <c r="A217" s="2">
        <v>43009</v>
      </c>
      <c r="B217">
        <v>641.279</v>
      </c>
    </row>
    <row r="218" spans="1:2" x14ac:dyDescent="0.25">
      <c r="A218" s="2">
        <v>43040</v>
      </c>
      <c r="B218">
        <v>646.42200000000003</v>
      </c>
    </row>
    <row r="219" spans="1:2" x14ac:dyDescent="0.25">
      <c r="A219" s="2">
        <v>43070</v>
      </c>
      <c r="B219">
        <v>653.95100000000002</v>
      </c>
    </row>
    <row r="220" spans="1:2" x14ac:dyDescent="0.25">
      <c r="A220" s="2">
        <v>43101</v>
      </c>
      <c r="B220">
        <v>656.77800000000002</v>
      </c>
    </row>
    <row r="221" spans="1:2" x14ac:dyDescent="0.25">
      <c r="A221" s="2">
        <v>43132</v>
      </c>
      <c r="B221">
        <v>657.19100000000003</v>
      </c>
    </row>
    <row r="222" spans="1:2" x14ac:dyDescent="0.25">
      <c r="A222" s="2">
        <v>43160</v>
      </c>
      <c r="B222">
        <v>659.66499999999996</v>
      </c>
    </row>
    <row r="223" spans="1:2" x14ac:dyDescent="0.25">
      <c r="A223" s="2">
        <v>43191</v>
      </c>
      <c r="B223">
        <v>665.77</v>
      </c>
    </row>
    <row r="224" spans="1:2" x14ac:dyDescent="0.25">
      <c r="A224" s="2">
        <v>43221</v>
      </c>
      <c r="B224">
        <v>676.69</v>
      </c>
    </row>
    <row r="225" spans="1:2" x14ac:dyDescent="0.25">
      <c r="A225" s="2">
        <v>43252</v>
      </c>
      <c r="B225">
        <v>686.69600000000003</v>
      </c>
    </row>
    <row r="226" spans="1:2" x14ac:dyDescent="0.25">
      <c r="A226" s="2">
        <v>43282</v>
      </c>
      <c r="B226">
        <v>689.74599999999998</v>
      </c>
    </row>
    <row r="227" spans="1:2" x14ac:dyDescent="0.25">
      <c r="A227" s="2">
        <v>43313</v>
      </c>
      <c r="B227">
        <v>694.41399999999999</v>
      </c>
    </row>
    <row r="228" spans="1:2" x14ac:dyDescent="0.25">
      <c r="A228" s="2">
        <v>43344</v>
      </c>
      <c r="B228">
        <v>706.83399999999995</v>
      </c>
    </row>
    <row r="229" spans="1:2" x14ac:dyDescent="0.25">
      <c r="A229" s="2">
        <v>43374</v>
      </c>
      <c r="B229">
        <v>708.69399999999996</v>
      </c>
    </row>
    <row r="230" spans="1:2" x14ac:dyDescent="0.25">
      <c r="A230" s="2">
        <v>43405</v>
      </c>
      <c r="B230">
        <v>700.601</v>
      </c>
    </row>
    <row r="231" spans="1:2" x14ac:dyDescent="0.25">
      <c r="A231" s="2">
        <v>43435</v>
      </c>
      <c r="B231">
        <v>697.44600000000003</v>
      </c>
    </row>
    <row r="232" spans="1:2" x14ac:dyDescent="0.25">
      <c r="A232" s="2">
        <v>43466</v>
      </c>
      <c r="B232">
        <v>697.923</v>
      </c>
    </row>
    <row r="233" spans="1:2" x14ac:dyDescent="0.25">
      <c r="A233" s="2">
        <v>43497</v>
      </c>
      <c r="B233">
        <v>706.66</v>
      </c>
    </row>
    <row r="234" spans="1:2" x14ac:dyDescent="0.25">
      <c r="A234" s="2">
        <v>43525</v>
      </c>
      <c r="B234">
        <v>714.24300000000005</v>
      </c>
    </row>
    <row r="235" spans="1:2" x14ac:dyDescent="0.25">
      <c r="A235" s="2">
        <v>43556</v>
      </c>
      <c r="B235">
        <v>720.69500000000005</v>
      </c>
    </row>
    <row r="236" spans="1:2" x14ac:dyDescent="0.25">
      <c r="A236" s="2">
        <v>43586</v>
      </c>
      <c r="B236">
        <v>723.577</v>
      </c>
    </row>
    <row r="237" spans="1:2" x14ac:dyDescent="0.25">
      <c r="A237" s="2">
        <v>43617</v>
      </c>
      <c r="B237">
        <v>728.14200000000005</v>
      </c>
    </row>
    <row r="238" spans="1:2" x14ac:dyDescent="0.25">
      <c r="A238" s="2">
        <v>43647</v>
      </c>
      <c r="B238">
        <v>728.08399999999995</v>
      </c>
    </row>
    <row r="239" spans="1:2" x14ac:dyDescent="0.25">
      <c r="A239" s="2">
        <v>43678</v>
      </c>
      <c r="B239">
        <v>724.39499999999998</v>
      </c>
    </row>
    <row r="240" spans="1:2" x14ac:dyDescent="0.25">
      <c r="A240" s="2">
        <v>43709</v>
      </c>
      <c r="B240">
        <v>728.04</v>
      </c>
    </row>
    <row r="241" spans="1:2" x14ac:dyDescent="0.25">
      <c r="A241" s="2">
        <v>43739</v>
      </c>
      <c r="B241">
        <v>732.04100000000005</v>
      </c>
    </row>
    <row r="242" spans="1:2" x14ac:dyDescent="0.25">
      <c r="A242" s="2">
        <v>43770</v>
      </c>
      <c r="B242">
        <v>738.26400000000001</v>
      </c>
    </row>
    <row r="243" spans="1:2" x14ac:dyDescent="0.25">
      <c r="A243" s="2">
        <v>43800</v>
      </c>
      <c r="B243">
        <v>751.12099999999998</v>
      </c>
    </row>
    <row r="244" spans="1:2" x14ac:dyDescent="0.25">
      <c r="A244" s="2">
        <v>43831</v>
      </c>
      <c r="B244">
        <v>751.82</v>
      </c>
    </row>
    <row r="245" spans="1:2" x14ac:dyDescent="0.25">
      <c r="A245" s="2">
        <v>43862</v>
      </c>
      <c r="B245">
        <v>751.91</v>
      </c>
    </row>
    <row r="246" spans="1:2" x14ac:dyDescent="0.25">
      <c r="A246" s="2">
        <v>43891</v>
      </c>
      <c r="B246">
        <v>764.27599999999995</v>
      </c>
    </row>
    <row r="247" spans="1:2" x14ac:dyDescent="0.25">
      <c r="A247" s="2">
        <v>43922</v>
      </c>
      <c r="B247">
        <v>764.65599999999995</v>
      </c>
    </row>
    <row r="248" spans="1:2" x14ac:dyDescent="0.25">
      <c r="A248" s="2">
        <v>43952</v>
      </c>
      <c r="B248">
        <v>772.84299999999996</v>
      </c>
    </row>
    <row r="249" spans="1:2" x14ac:dyDescent="0.25">
      <c r="A249" s="2">
        <v>43983</v>
      </c>
      <c r="B249">
        <v>785.221</v>
      </c>
    </row>
    <row r="250" spans="1:2" x14ac:dyDescent="0.25">
      <c r="A250" s="2">
        <v>44013</v>
      </c>
      <c r="B250">
        <v>803.59519999999998</v>
      </c>
    </row>
    <row r="251" spans="1:2" x14ac:dyDescent="0.25">
      <c r="A251" s="2">
        <v>44044</v>
      </c>
      <c r="B251">
        <v>834.71299999999997</v>
      </c>
    </row>
    <row r="252" spans="1:2" x14ac:dyDescent="0.25">
      <c r="A252" s="2">
        <v>44075</v>
      </c>
      <c r="B252">
        <v>862.25900000000001</v>
      </c>
    </row>
    <row r="253" spans="1:2" x14ac:dyDescent="0.25">
      <c r="A253" s="2">
        <v>44105</v>
      </c>
      <c r="B253">
        <v>893.99699999999996</v>
      </c>
    </row>
    <row r="254" spans="1:2" x14ac:dyDescent="0.25">
      <c r="A254" s="2">
        <v>44136</v>
      </c>
      <c r="B254">
        <v>917.53800000000001</v>
      </c>
    </row>
    <row r="255" spans="1:2" x14ac:dyDescent="0.25">
      <c r="A255" s="2">
        <v>44166</v>
      </c>
      <c r="B255">
        <v>924.50400000000002</v>
      </c>
    </row>
    <row r="256" spans="1:2" x14ac:dyDescent="0.25">
      <c r="A256" s="2">
        <v>44197</v>
      </c>
      <c r="B256">
        <v>951.39499999999998</v>
      </c>
    </row>
    <row r="257" spans="1:3" x14ac:dyDescent="0.25">
      <c r="A257" s="2">
        <v>44228</v>
      </c>
      <c r="B257">
        <v>977.13300000000004</v>
      </c>
    </row>
    <row r="258" spans="1:3" x14ac:dyDescent="0.25">
      <c r="A258" s="2">
        <v>44256</v>
      </c>
      <c r="B258">
        <v>998.34400000000005</v>
      </c>
    </row>
    <row r="259" spans="1:3" x14ac:dyDescent="0.25">
      <c r="A259" s="2">
        <v>44287</v>
      </c>
      <c r="B259">
        <v>1020.495</v>
      </c>
    </row>
    <row r="260" spans="1:3" x14ac:dyDescent="0.25">
      <c r="A260" s="2">
        <v>44317</v>
      </c>
      <c r="B260">
        <v>1055.1669999999999</v>
      </c>
    </row>
    <row r="261" spans="1:3" x14ac:dyDescent="0.25">
      <c r="A261" s="2">
        <v>44348</v>
      </c>
      <c r="B261">
        <v>1056.3430000000001</v>
      </c>
    </row>
    <row r="262" spans="1:3" x14ac:dyDescent="0.25">
      <c r="A262" s="2">
        <v>44378</v>
      </c>
      <c r="B262">
        <v>1071.615</v>
      </c>
    </row>
    <row r="263" spans="1:3" x14ac:dyDescent="0.25">
      <c r="A263" s="2">
        <v>44409</v>
      </c>
      <c r="B263">
        <v>1070.1469999999999</v>
      </c>
      <c r="C263" s="10">
        <f>B263/B262-1</f>
        <v>-1.369894971608332E-3</v>
      </c>
    </row>
  </sheetData>
  <hyperlinks>
    <hyperlink ref="B1" r:id="rId1" xr:uid="{010602C6-2309-407D-ADE5-3BEDD2878183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F833-7F7D-4912-806B-C3F67CE64C6E}">
  <dimension ref="A1:G179"/>
  <sheetViews>
    <sheetView workbookViewId="0">
      <selection activeCell="I10" sqref="I10"/>
    </sheetView>
  </sheetViews>
  <sheetFormatPr defaultRowHeight="15" x14ac:dyDescent="0.25"/>
  <cols>
    <col min="2" max="2" width="13" customWidth="1"/>
    <col min="4" max="4" width="16.42578125" bestFit="1" customWidth="1"/>
    <col min="5" max="5" width="12.7109375" bestFit="1" customWidth="1"/>
    <col min="6" max="6" width="14.140625" bestFit="1" customWidth="1"/>
    <col min="7" max="7" width="12.7109375" bestFit="1" customWidth="1"/>
  </cols>
  <sheetData>
    <row r="1" spans="1:7" x14ac:dyDescent="0.25">
      <c r="A1" t="s">
        <v>3</v>
      </c>
      <c r="B1" s="9" t="s">
        <v>12</v>
      </c>
    </row>
    <row r="3" spans="1:7" x14ac:dyDescent="0.25">
      <c r="A3" t="s">
        <v>0</v>
      </c>
      <c r="B3" t="s">
        <v>11</v>
      </c>
      <c r="E3" s="6" t="s">
        <v>27</v>
      </c>
      <c r="F3" s="6" t="s">
        <v>28</v>
      </c>
      <c r="G3" s="6" t="s">
        <v>22</v>
      </c>
    </row>
    <row r="4" spans="1:7" x14ac:dyDescent="0.25">
      <c r="A4" s="2">
        <v>39083</v>
      </c>
      <c r="B4" s="1">
        <v>33.675592090909099</v>
      </c>
      <c r="C4" s="8" t="s">
        <v>10</v>
      </c>
      <c r="D4" s="8" t="s">
        <v>20</v>
      </c>
      <c r="E4" s="8" t="s">
        <v>18</v>
      </c>
      <c r="F4" s="8" t="s">
        <v>18</v>
      </c>
      <c r="G4" s="8" t="s">
        <v>18</v>
      </c>
    </row>
    <row r="5" spans="1:7" x14ac:dyDescent="0.25">
      <c r="A5" s="2">
        <v>39114</v>
      </c>
      <c r="B5" s="1">
        <v>34.709529166666663</v>
      </c>
    </row>
    <row r="6" spans="1:7" x14ac:dyDescent="0.25">
      <c r="A6" s="2">
        <v>39142</v>
      </c>
      <c r="B6" s="1">
        <v>34.004809409090903</v>
      </c>
    </row>
    <row r="7" spans="1:7" x14ac:dyDescent="0.25">
      <c r="A7" s="2">
        <v>39173</v>
      </c>
      <c r="B7" s="1">
        <v>31.955012049999993</v>
      </c>
    </row>
    <row r="8" spans="1:7" x14ac:dyDescent="0.25">
      <c r="A8" s="2">
        <v>39203</v>
      </c>
      <c r="B8" s="1">
        <v>32.124028772727272</v>
      </c>
    </row>
    <row r="9" spans="1:7" x14ac:dyDescent="0.25">
      <c r="A9" s="2">
        <v>39234</v>
      </c>
      <c r="B9" s="1">
        <v>32.944261349999991</v>
      </c>
    </row>
    <row r="10" spans="1:7" x14ac:dyDescent="0.25">
      <c r="A10" s="2">
        <v>39264</v>
      </c>
      <c r="B10" s="1">
        <v>33.65145459090909</v>
      </c>
    </row>
    <row r="11" spans="1:7" x14ac:dyDescent="0.25">
      <c r="A11" s="2">
        <v>39295</v>
      </c>
      <c r="B11" s="1">
        <v>37.105786608695645</v>
      </c>
    </row>
    <row r="12" spans="1:7" x14ac:dyDescent="0.25">
      <c r="A12" s="2">
        <v>39326</v>
      </c>
      <c r="B12" s="1">
        <v>41.301423526315794</v>
      </c>
    </row>
    <row r="13" spans="1:7" x14ac:dyDescent="0.25">
      <c r="A13" s="2">
        <v>39356</v>
      </c>
      <c r="B13" s="1">
        <v>42.198641545454549</v>
      </c>
    </row>
    <row r="14" spans="1:7" x14ac:dyDescent="0.25">
      <c r="A14" s="2">
        <v>39387</v>
      </c>
      <c r="B14" s="1">
        <v>42.959196949999992</v>
      </c>
    </row>
    <row r="15" spans="1:7" x14ac:dyDescent="0.25">
      <c r="A15" s="2">
        <v>39417</v>
      </c>
      <c r="B15" s="1">
        <v>44.030172166666681</v>
      </c>
    </row>
    <row r="16" spans="1:7" x14ac:dyDescent="0.25">
      <c r="A16" s="2">
        <v>39448</v>
      </c>
      <c r="B16" s="1">
        <v>47.927868909090918</v>
      </c>
    </row>
    <row r="17" spans="1:2" x14ac:dyDescent="0.25">
      <c r="A17" s="2">
        <v>39479</v>
      </c>
      <c r="B17" s="1">
        <v>49.993364263157893</v>
      </c>
    </row>
    <row r="18" spans="1:2" x14ac:dyDescent="0.25">
      <c r="A18" s="2">
        <v>39508</v>
      </c>
      <c r="B18" s="1">
        <v>48.06132405000001</v>
      </c>
    </row>
    <row r="19" spans="1:2" x14ac:dyDescent="0.25">
      <c r="A19" s="2">
        <v>39539</v>
      </c>
      <c r="B19" s="1">
        <v>46.721943285714282</v>
      </c>
    </row>
    <row r="20" spans="1:2" x14ac:dyDescent="0.25">
      <c r="A20" s="2">
        <v>39569</v>
      </c>
      <c r="B20" s="1">
        <v>46.65399275</v>
      </c>
    </row>
    <row r="21" spans="1:2" x14ac:dyDescent="0.25">
      <c r="A21" s="2">
        <v>39600</v>
      </c>
      <c r="B21" s="1">
        <v>52.352934571428563</v>
      </c>
    </row>
    <row r="22" spans="1:2" x14ac:dyDescent="0.25">
      <c r="A22" s="2">
        <v>39630</v>
      </c>
      <c r="B22" s="1">
        <v>52.961115521739124</v>
      </c>
    </row>
    <row r="23" spans="1:2" x14ac:dyDescent="0.25">
      <c r="A23" s="2">
        <v>39661</v>
      </c>
      <c r="B23" s="1">
        <v>46.837831047619055</v>
      </c>
    </row>
    <row r="24" spans="1:2" x14ac:dyDescent="0.25">
      <c r="A24" s="2">
        <v>39692</v>
      </c>
      <c r="B24" s="1">
        <v>48.141479272727274</v>
      </c>
    </row>
    <row r="25" spans="1:2" x14ac:dyDescent="0.25">
      <c r="A25" s="2">
        <v>39722</v>
      </c>
      <c r="B25" s="1">
        <v>46.653557826086953</v>
      </c>
    </row>
    <row r="26" spans="1:2" x14ac:dyDescent="0.25">
      <c r="A26" s="2">
        <v>39753</v>
      </c>
      <c r="B26" s="1">
        <v>47.320048050000004</v>
      </c>
    </row>
    <row r="27" spans="1:2" x14ac:dyDescent="0.25">
      <c r="A27" s="2">
        <v>39783</v>
      </c>
      <c r="B27" s="1">
        <v>46.731226949999993</v>
      </c>
    </row>
    <row r="28" spans="1:2" x14ac:dyDescent="0.25">
      <c r="A28" s="2">
        <v>39814</v>
      </c>
      <c r="B28" s="1">
        <v>51.018220523809532</v>
      </c>
    </row>
    <row r="29" spans="1:2" x14ac:dyDescent="0.25">
      <c r="A29" s="2">
        <v>39845</v>
      </c>
      <c r="B29" s="1">
        <v>49.235854944444441</v>
      </c>
    </row>
    <row r="30" spans="1:2" x14ac:dyDescent="0.25">
      <c r="A30" s="2">
        <v>39873</v>
      </c>
      <c r="B30" s="1">
        <v>47.664992772727267</v>
      </c>
    </row>
    <row r="31" spans="1:2" x14ac:dyDescent="0.25">
      <c r="A31" s="2">
        <v>39904</v>
      </c>
      <c r="B31" s="1">
        <v>50.160343050000009</v>
      </c>
    </row>
    <row r="32" spans="1:2" x14ac:dyDescent="0.25">
      <c r="A32" s="2">
        <v>39934</v>
      </c>
      <c r="B32" s="1">
        <v>52.781430250000007</v>
      </c>
    </row>
    <row r="33" spans="1:2" x14ac:dyDescent="0.25">
      <c r="A33" s="2">
        <v>39965</v>
      </c>
      <c r="B33" s="1">
        <v>52.368326285714289</v>
      </c>
    </row>
    <row r="34" spans="1:2" x14ac:dyDescent="0.25">
      <c r="A34" s="2">
        <v>39995</v>
      </c>
      <c r="B34" s="1">
        <v>49.934938173913039</v>
      </c>
    </row>
    <row r="35" spans="1:2" x14ac:dyDescent="0.25">
      <c r="A35" s="2">
        <v>40026</v>
      </c>
      <c r="B35" s="1">
        <v>50.057540571428568</v>
      </c>
    </row>
    <row r="36" spans="1:2" x14ac:dyDescent="0.25">
      <c r="A36" s="2">
        <v>40057</v>
      </c>
      <c r="B36" s="1">
        <v>46.266979285714285</v>
      </c>
    </row>
    <row r="37" spans="1:2" x14ac:dyDescent="0.25">
      <c r="A37" s="2">
        <v>40087</v>
      </c>
      <c r="B37" s="1">
        <v>43.961552714285709</v>
      </c>
    </row>
    <row r="38" spans="1:2" x14ac:dyDescent="0.25">
      <c r="A38" s="2">
        <v>40118</v>
      </c>
      <c r="B38" s="1">
        <v>42.011844949999997</v>
      </c>
    </row>
    <row r="39" spans="1:2" x14ac:dyDescent="0.25">
      <c r="A39" s="2">
        <v>40148</v>
      </c>
      <c r="B39" s="1">
        <v>41.384056950000009</v>
      </c>
    </row>
    <row r="40" spans="1:2" x14ac:dyDescent="0.25">
      <c r="A40" s="2">
        <v>40179</v>
      </c>
      <c r="B40" s="1">
        <v>40.216487999999998</v>
      </c>
    </row>
    <row r="41" spans="1:2" x14ac:dyDescent="0.25">
      <c r="A41" s="2">
        <v>40210</v>
      </c>
      <c r="B41" s="1">
        <v>38.240800111111106</v>
      </c>
    </row>
    <row r="42" spans="1:2" x14ac:dyDescent="0.25">
      <c r="A42" s="2">
        <v>40238</v>
      </c>
      <c r="B42" s="1">
        <v>37.38401426086957</v>
      </c>
    </row>
    <row r="43" spans="1:2" x14ac:dyDescent="0.25">
      <c r="A43" s="2">
        <v>40269</v>
      </c>
      <c r="B43" s="1">
        <v>37.43271415000001</v>
      </c>
    </row>
    <row r="44" spans="1:2" x14ac:dyDescent="0.25">
      <c r="A44" s="2">
        <v>40299</v>
      </c>
      <c r="B44" s="1">
        <v>38.397316999999994</v>
      </c>
    </row>
    <row r="45" spans="1:2" x14ac:dyDescent="0.25">
      <c r="A45" s="2">
        <v>40330</v>
      </c>
      <c r="B45" s="1">
        <v>38.90737576190476</v>
      </c>
    </row>
    <row r="46" spans="1:2" x14ac:dyDescent="0.25">
      <c r="A46" s="2">
        <v>40360</v>
      </c>
      <c r="B46" s="1">
        <v>41.365125181818172</v>
      </c>
    </row>
    <row r="47" spans="1:2" x14ac:dyDescent="0.25">
      <c r="A47" s="2">
        <v>40391</v>
      </c>
      <c r="B47" s="1">
        <v>43.835196363636356</v>
      </c>
    </row>
    <row r="48" spans="1:2" x14ac:dyDescent="0.25">
      <c r="A48" s="2">
        <v>40422</v>
      </c>
      <c r="B48" s="1">
        <v>44.747417095238099</v>
      </c>
    </row>
    <row r="49" spans="1:2" x14ac:dyDescent="0.25">
      <c r="A49" s="2">
        <v>40452</v>
      </c>
      <c r="B49" s="1">
        <v>45.7208495</v>
      </c>
    </row>
    <row r="50" spans="1:2" x14ac:dyDescent="0.25">
      <c r="A50" s="2">
        <v>40483</v>
      </c>
      <c r="B50" s="1">
        <v>49.172109150000004</v>
      </c>
    </row>
    <row r="51" spans="1:2" x14ac:dyDescent="0.25">
      <c r="A51" s="2">
        <v>40513</v>
      </c>
      <c r="B51" s="1">
        <v>49.590577571428575</v>
      </c>
    </row>
    <row r="52" spans="1:2" x14ac:dyDescent="0.25">
      <c r="A52" s="2">
        <v>40544</v>
      </c>
      <c r="B52" s="1">
        <v>50.779117666666671</v>
      </c>
    </row>
    <row r="53" spans="1:2" x14ac:dyDescent="0.25">
      <c r="A53" s="2">
        <v>40575</v>
      </c>
      <c r="B53" s="1">
        <v>51.390162700000005</v>
      </c>
    </row>
    <row r="54" spans="1:2" x14ac:dyDescent="0.25">
      <c r="A54" s="2">
        <v>40603</v>
      </c>
      <c r="B54" s="1">
        <v>49.544478238095238</v>
      </c>
    </row>
    <row r="55" spans="1:2" x14ac:dyDescent="0.25">
      <c r="A55" s="2">
        <v>40634</v>
      </c>
      <c r="B55" s="1">
        <v>47.186184631578939</v>
      </c>
    </row>
    <row r="56" spans="1:2" x14ac:dyDescent="0.25">
      <c r="A56" s="2">
        <v>40664</v>
      </c>
      <c r="B56" s="1">
        <v>47.829658909090909</v>
      </c>
    </row>
    <row r="57" spans="1:2" x14ac:dyDescent="0.25">
      <c r="A57" s="2">
        <v>40695</v>
      </c>
      <c r="B57" s="1">
        <v>47.878308142857151</v>
      </c>
    </row>
    <row r="58" spans="1:2" x14ac:dyDescent="0.25">
      <c r="A58" s="2">
        <v>40725</v>
      </c>
      <c r="B58" s="1">
        <v>48.501976142857146</v>
      </c>
    </row>
    <row r="59" spans="1:2" x14ac:dyDescent="0.25">
      <c r="A59" s="2">
        <v>40756</v>
      </c>
      <c r="B59" s="1">
        <v>49.383098043478263</v>
      </c>
    </row>
    <row r="60" spans="1:2" x14ac:dyDescent="0.25">
      <c r="A60" s="2">
        <v>40787</v>
      </c>
      <c r="B60" s="1">
        <v>51.936633190476186</v>
      </c>
    </row>
    <row r="61" spans="1:2" x14ac:dyDescent="0.25">
      <c r="A61" s="2">
        <v>40817</v>
      </c>
      <c r="B61" s="1">
        <v>48.468169899999999</v>
      </c>
    </row>
    <row r="62" spans="1:2" x14ac:dyDescent="0.25">
      <c r="A62" s="2">
        <v>40848</v>
      </c>
      <c r="B62" s="1">
        <v>47.736231350000004</v>
      </c>
    </row>
    <row r="63" spans="1:2" x14ac:dyDescent="0.25">
      <c r="A63" s="2">
        <v>40878</v>
      </c>
      <c r="B63" s="1">
        <v>47.69891057142857</v>
      </c>
    </row>
    <row r="64" spans="1:2" x14ac:dyDescent="0.25">
      <c r="A64" s="2">
        <v>40909</v>
      </c>
      <c r="B64" s="1">
        <v>49.552141499999998</v>
      </c>
    </row>
    <row r="65" spans="1:2" x14ac:dyDescent="0.25">
      <c r="A65" s="2">
        <v>40940</v>
      </c>
      <c r="B65" s="1">
        <v>49.323512947368414</v>
      </c>
    </row>
    <row r="66" spans="1:2" x14ac:dyDescent="0.25">
      <c r="A66" s="2">
        <v>40969</v>
      </c>
      <c r="B66" s="1">
        <v>54.92692595454546</v>
      </c>
    </row>
    <row r="67" spans="1:2" x14ac:dyDescent="0.25">
      <c r="A67" s="2">
        <v>41000</v>
      </c>
      <c r="B67" s="1">
        <v>60.344452000000004</v>
      </c>
    </row>
    <row r="68" spans="1:2" x14ac:dyDescent="0.25">
      <c r="A68" s="2">
        <v>41030</v>
      </c>
      <c r="B68" s="1">
        <v>63.788480590909096</v>
      </c>
    </row>
    <row r="69" spans="1:2" x14ac:dyDescent="0.25">
      <c r="A69" s="2">
        <v>41061</v>
      </c>
      <c r="B69" s="1">
        <v>68.048416700000018</v>
      </c>
    </row>
    <row r="70" spans="1:2" x14ac:dyDescent="0.25">
      <c r="A70" s="2">
        <v>41091</v>
      </c>
      <c r="B70" s="1">
        <v>79.355786772727299</v>
      </c>
    </row>
    <row r="71" spans="1:2" x14ac:dyDescent="0.25">
      <c r="A71" s="2">
        <v>41122</v>
      </c>
      <c r="B71" s="1">
        <v>85.574205260869576</v>
      </c>
    </row>
    <row r="72" spans="1:2" x14ac:dyDescent="0.25">
      <c r="A72" s="2">
        <v>41153</v>
      </c>
      <c r="B72" s="1">
        <v>86.823549684210533</v>
      </c>
    </row>
    <row r="73" spans="1:2" x14ac:dyDescent="0.25">
      <c r="A73" s="2">
        <v>41183</v>
      </c>
      <c r="B73" s="1">
        <v>75.73</v>
      </c>
    </row>
    <row r="74" spans="1:2" x14ac:dyDescent="0.25">
      <c r="A74" s="2">
        <v>41214</v>
      </c>
      <c r="B74" s="1">
        <v>75.73</v>
      </c>
    </row>
    <row r="75" spans="1:2" x14ac:dyDescent="0.25">
      <c r="A75" s="2">
        <v>41244</v>
      </c>
      <c r="B75" s="1">
        <v>75.73</v>
      </c>
    </row>
    <row r="76" spans="1:2" x14ac:dyDescent="0.25">
      <c r="A76" s="2">
        <v>41275</v>
      </c>
      <c r="B76" s="1">
        <v>71.992499999999993</v>
      </c>
    </row>
    <row r="77" spans="1:2" x14ac:dyDescent="0.25">
      <c r="A77" s="2">
        <v>41306</v>
      </c>
      <c r="B77" s="1">
        <v>64.008025277777776</v>
      </c>
    </row>
    <row r="78" spans="1:2" x14ac:dyDescent="0.25">
      <c r="A78" s="2">
        <v>41334</v>
      </c>
      <c r="B78" s="1">
        <v>61.838162900000007</v>
      </c>
    </row>
    <row r="79" spans="1:2" x14ac:dyDescent="0.25">
      <c r="A79" s="2">
        <v>41365</v>
      </c>
      <c r="B79" s="1">
        <v>59.449262818181815</v>
      </c>
    </row>
    <row r="80" spans="1:2" x14ac:dyDescent="0.25">
      <c r="A80" s="2">
        <v>41395</v>
      </c>
      <c r="B80" s="1">
        <v>61.887670190476186</v>
      </c>
    </row>
    <row r="81" spans="1:2" x14ac:dyDescent="0.25">
      <c r="A81" s="2">
        <v>41426</v>
      </c>
      <c r="B81" s="1">
        <v>68.723471349999997</v>
      </c>
    </row>
    <row r="82" spans="1:2" x14ac:dyDescent="0.25">
      <c r="A82" s="2">
        <v>41456</v>
      </c>
      <c r="B82" s="1">
        <v>69.318607347826088</v>
      </c>
    </row>
    <row r="83" spans="1:2" x14ac:dyDescent="0.25">
      <c r="A83" s="2">
        <v>41487</v>
      </c>
      <c r="B83" s="1">
        <v>69.884068363636359</v>
      </c>
    </row>
    <row r="84" spans="1:2" x14ac:dyDescent="0.25">
      <c r="A84" s="2">
        <v>41518</v>
      </c>
      <c r="B84" s="1">
        <v>73.468939333333338</v>
      </c>
    </row>
    <row r="85" spans="1:2" x14ac:dyDescent="0.25">
      <c r="A85" s="2">
        <v>41548</v>
      </c>
      <c r="B85" s="1">
        <v>73.839195565217409</v>
      </c>
    </row>
    <row r="86" spans="1:2" x14ac:dyDescent="0.25">
      <c r="A86" s="2">
        <v>41579</v>
      </c>
      <c r="B86" s="1">
        <v>76.349999999999994</v>
      </c>
    </row>
    <row r="87" spans="1:2" x14ac:dyDescent="0.25">
      <c r="A87" s="2">
        <v>41609</v>
      </c>
      <c r="B87" s="1">
        <v>77.25</v>
      </c>
    </row>
    <row r="88" spans="1:2" x14ac:dyDescent="0.25">
      <c r="A88" s="2">
        <v>41640</v>
      </c>
      <c r="B88" s="1">
        <v>72.059005999999997</v>
      </c>
    </row>
    <row r="89" spans="1:2" x14ac:dyDescent="0.25">
      <c r="A89" s="2">
        <v>41671</v>
      </c>
      <c r="B89" s="1">
        <v>69.85944610526316</v>
      </c>
    </row>
    <row r="90" spans="1:2" x14ac:dyDescent="0.25">
      <c r="A90" s="2">
        <v>41699</v>
      </c>
      <c r="B90" s="1">
        <v>72.269968736842102</v>
      </c>
    </row>
    <row r="91" spans="1:2" x14ac:dyDescent="0.25">
      <c r="A91" s="2">
        <v>41730</v>
      </c>
      <c r="B91" s="1">
        <v>71.111102500000001</v>
      </c>
    </row>
    <row r="92" spans="1:2" x14ac:dyDescent="0.25">
      <c r="A92" s="2">
        <v>41760</v>
      </c>
      <c r="B92" s="1">
        <v>70.742192857142854</v>
      </c>
    </row>
    <row r="93" spans="1:2" x14ac:dyDescent="0.25">
      <c r="A93" s="2">
        <v>41791</v>
      </c>
      <c r="B93" s="1">
        <v>70.85767109999999</v>
      </c>
    </row>
    <row r="94" spans="1:2" x14ac:dyDescent="0.25">
      <c r="A94" s="2">
        <v>41821</v>
      </c>
      <c r="B94" s="1">
        <v>67.296977130434783</v>
      </c>
    </row>
    <row r="95" spans="1:2" x14ac:dyDescent="0.25">
      <c r="A95" s="2">
        <v>41852</v>
      </c>
      <c r="B95" s="1">
        <v>67.105916142857154</v>
      </c>
    </row>
    <row r="96" spans="1:2" x14ac:dyDescent="0.25">
      <c r="A96" s="2">
        <v>41883</v>
      </c>
      <c r="B96" s="1">
        <v>63.062868545454563</v>
      </c>
    </row>
    <row r="97" spans="1:2" x14ac:dyDescent="0.25">
      <c r="A97" s="2">
        <v>41913</v>
      </c>
      <c r="B97" s="1">
        <v>61.170000000000016</v>
      </c>
    </row>
    <row r="98" spans="1:2" x14ac:dyDescent="0.25">
      <c r="A98" s="2">
        <v>41944</v>
      </c>
      <c r="B98" s="1">
        <v>61.17</v>
      </c>
    </row>
    <row r="99" spans="1:2" x14ac:dyDescent="0.25">
      <c r="A99" s="2">
        <v>41974</v>
      </c>
      <c r="B99" s="1">
        <v>61.17</v>
      </c>
    </row>
    <row r="100" spans="1:2" x14ac:dyDescent="0.25">
      <c r="A100" s="2">
        <v>42005</v>
      </c>
      <c r="B100" s="1">
        <v>61.143253952380938</v>
      </c>
    </row>
    <row r="101" spans="1:2" x14ac:dyDescent="0.25">
      <c r="A101" s="2">
        <v>42036</v>
      </c>
      <c r="B101" s="1">
        <v>63.717695166666672</v>
      </c>
    </row>
    <row r="102" spans="1:2" x14ac:dyDescent="0.25">
      <c r="A102" s="2">
        <v>42064</v>
      </c>
      <c r="B102" s="1">
        <v>67.900454545454537</v>
      </c>
    </row>
    <row r="103" spans="1:2" x14ac:dyDescent="0.25">
      <c r="A103" s="2">
        <v>42095</v>
      </c>
      <c r="B103" s="1">
        <v>69.525999999999982</v>
      </c>
    </row>
    <row r="104" spans="1:2" x14ac:dyDescent="0.25">
      <c r="A104" s="2">
        <v>42125</v>
      </c>
      <c r="B104" s="1">
        <v>66.608438200000009</v>
      </c>
    </row>
    <row r="105" spans="1:2" x14ac:dyDescent="0.25">
      <c r="A105" s="2">
        <v>42156</v>
      </c>
      <c r="B105" s="1">
        <v>67.875681047619054</v>
      </c>
    </row>
    <row r="106" spans="1:2" x14ac:dyDescent="0.25">
      <c r="A106" s="2">
        <v>42186</v>
      </c>
      <c r="B106" s="1">
        <v>72.89265352173912</v>
      </c>
    </row>
    <row r="107" spans="1:2" x14ac:dyDescent="0.25">
      <c r="A107" s="2">
        <v>42217</v>
      </c>
      <c r="B107" s="1">
        <v>77.329077857142849</v>
      </c>
    </row>
    <row r="108" spans="1:2" x14ac:dyDescent="0.25">
      <c r="A108" s="2">
        <v>42248</v>
      </c>
      <c r="B108" s="1">
        <v>81.345338714285717</v>
      </c>
    </row>
    <row r="109" spans="1:2" x14ac:dyDescent="0.25">
      <c r="A109" s="2">
        <v>42278</v>
      </c>
      <c r="B109" s="1">
        <v>81.977619047619058</v>
      </c>
    </row>
    <row r="110" spans="1:2" x14ac:dyDescent="0.25">
      <c r="A110" s="2">
        <v>42309</v>
      </c>
      <c r="B110" s="1">
        <v>79.972999999999999</v>
      </c>
    </row>
    <row r="111" spans="1:2" x14ac:dyDescent="0.25">
      <c r="A111" s="2">
        <v>42339</v>
      </c>
      <c r="B111" s="1">
        <v>80.757999999999996</v>
      </c>
    </row>
    <row r="112" spans="1:2" x14ac:dyDescent="0.25">
      <c r="A112" s="2">
        <v>42370</v>
      </c>
      <c r="B112" s="1">
        <v>82.746000000000009</v>
      </c>
    </row>
    <row r="113" spans="1:2" x14ac:dyDescent="0.25">
      <c r="A113" s="2">
        <v>42401</v>
      </c>
      <c r="B113" s="1">
        <v>77.829473684210527</v>
      </c>
    </row>
    <row r="114" spans="1:2" x14ac:dyDescent="0.25">
      <c r="A114" s="2">
        <v>42430</v>
      </c>
      <c r="B114" s="1">
        <v>74.527727272727262</v>
      </c>
    </row>
    <row r="115" spans="1:2" x14ac:dyDescent="0.25">
      <c r="A115" s="2">
        <v>42461</v>
      </c>
      <c r="B115" s="1">
        <v>78.042500000000018</v>
      </c>
    </row>
    <row r="116" spans="1:2" x14ac:dyDescent="0.25">
      <c r="A116" s="2">
        <v>42491</v>
      </c>
      <c r="B116" s="1">
        <v>86.425238095238086</v>
      </c>
    </row>
    <row r="117" spans="1:2" x14ac:dyDescent="0.25">
      <c r="A117" s="2">
        <v>42522</v>
      </c>
      <c r="B117" s="1">
        <v>95.188181818181832</v>
      </c>
    </row>
    <row r="118" spans="1:2" x14ac:dyDescent="0.25">
      <c r="A118" s="2">
        <v>42552</v>
      </c>
      <c r="B118" s="1">
        <v>87.464285714285708</v>
      </c>
    </row>
    <row r="119" spans="1:2" x14ac:dyDescent="0.25">
      <c r="A119" s="2">
        <v>42583</v>
      </c>
      <c r="B119" s="1">
        <v>81.692173913043476</v>
      </c>
    </row>
    <row r="120" spans="1:2" x14ac:dyDescent="0.25">
      <c r="A120" s="2">
        <v>42614</v>
      </c>
      <c r="B120" s="1">
        <v>79.499999999999986</v>
      </c>
    </row>
    <row r="121" spans="1:2" x14ac:dyDescent="0.25">
      <c r="A121" s="2">
        <v>42644</v>
      </c>
      <c r="B121" s="1">
        <v>76.703499999999991</v>
      </c>
    </row>
    <row r="122" spans="1:2" x14ac:dyDescent="0.25">
      <c r="A122" s="2">
        <v>42675</v>
      </c>
      <c r="B122" s="1">
        <v>78.272500000000008</v>
      </c>
    </row>
    <row r="123" spans="1:2" x14ac:dyDescent="0.25">
      <c r="A123" s="2">
        <v>42705</v>
      </c>
      <c r="B123" s="1">
        <v>78.429047619047623</v>
      </c>
    </row>
    <row r="124" spans="1:2" x14ac:dyDescent="0.25">
      <c r="A124" s="2">
        <v>42736</v>
      </c>
      <c r="B124" s="1">
        <v>76.033636363636347</v>
      </c>
    </row>
    <row r="125" spans="1:2" x14ac:dyDescent="0.25">
      <c r="A125" s="2">
        <v>42767</v>
      </c>
      <c r="B125" s="1">
        <v>73.86166666666665</v>
      </c>
    </row>
    <row r="126" spans="1:2" x14ac:dyDescent="0.25">
      <c r="A126" s="2">
        <v>42795</v>
      </c>
      <c r="B126" s="1">
        <v>70.006086956521727</v>
      </c>
    </row>
    <row r="127" spans="1:2" x14ac:dyDescent="0.25">
      <c r="A127" s="2">
        <v>42826</v>
      </c>
      <c r="B127" s="1">
        <v>65.819999999999993</v>
      </c>
    </row>
    <row r="128" spans="1:2" x14ac:dyDescent="0.25">
      <c r="A128" s="2">
        <v>42856</v>
      </c>
      <c r="B128" s="1">
        <v>68.936818181818182</v>
      </c>
    </row>
    <row r="129" spans="1:2" x14ac:dyDescent="0.25">
      <c r="A129" s="2">
        <v>42887</v>
      </c>
      <c r="B129" s="1">
        <v>68.950952380952373</v>
      </c>
    </row>
    <row r="130" spans="1:2" x14ac:dyDescent="0.25">
      <c r="A130" s="2">
        <v>42917</v>
      </c>
      <c r="B130" s="1">
        <v>72.240952380952393</v>
      </c>
    </row>
    <row r="131" spans="1:2" x14ac:dyDescent="0.25">
      <c r="A131" s="2">
        <v>42948</v>
      </c>
      <c r="B131" s="1">
        <v>69.826521739130428</v>
      </c>
    </row>
    <row r="132" spans="1:2" x14ac:dyDescent="0.25">
      <c r="A132" s="2">
        <v>42979</v>
      </c>
      <c r="B132" s="1">
        <v>70.410999999999987</v>
      </c>
    </row>
    <row r="133" spans="1:2" x14ac:dyDescent="0.25">
      <c r="A133" s="2">
        <v>43009</v>
      </c>
      <c r="B133" s="1">
        <v>71.469523809523807</v>
      </c>
    </row>
    <row r="134" spans="1:2" x14ac:dyDescent="0.25">
      <c r="A134" s="2">
        <v>43040</v>
      </c>
      <c r="B134" s="1">
        <v>73.874499999999998</v>
      </c>
    </row>
    <row r="135" spans="1:2" x14ac:dyDescent="0.25">
      <c r="A135" s="2">
        <v>43070</v>
      </c>
      <c r="B135" s="1">
        <v>74.237368421052622</v>
      </c>
    </row>
    <row r="136" spans="1:2" x14ac:dyDescent="0.25">
      <c r="A136" s="2">
        <v>43101</v>
      </c>
      <c r="B136" s="1">
        <v>71.830454545454543</v>
      </c>
    </row>
    <row r="137" spans="1:2" x14ac:dyDescent="0.25">
      <c r="A137" s="2">
        <v>43132</v>
      </c>
      <c r="B137" s="1">
        <v>74.71888888888887</v>
      </c>
    </row>
    <row r="138" spans="1:2" x14ac:dyDescent="0.25">
      <c r="A138" s="2">
        <v>43160</v>
      </c>
      <c r="B138" s="1">
        <v>79.394761904761893</v>
      </c>
    </row>
    <row r="139" spans="1:2" x14ac:dyDescent="0.25">
      <c r="A139" s="2">
        <v>43191</v>
      </c>
      <c r="B139" s="1">
        <v>85.531904761904755</v>
      </c>
    </row>
    <row r="140" spans="1:2" x14ac:dyDescent="0.25">
      <c r="A140" s="2">
        <v>43221</v>
      </c>
      <c r="B140" s="1">
        <v>86.122857142857129</v>
      </c>
    </row>
    <row r="141" spans="1:2" x14ac:dyDescent="0.25">
      <c r="A141" s="2">
        <v>43252</v>
      </c>
      <c r="B141" s="1">
        <v>84.827619047619038</v>
      </c>
    </row>
    <row r="142" spans="1:2" x14ac:dyDescent="0.25">
      <c r="A142" s="2">
        <v>43282</v>
      </c>
      <c r="B142" s="1">
        <v>88.293636363636367</v>
      </c>
    </row>
    <row r="143" spans="1:2" x14ac:dyDescent="0.25">
      <c r="A143" s="2">
        <v>43313</v>
      </c>
      <c r="B143" s="1">
        <v>89.910434782608675</v>
      </c>
    </row>
    <row r="144" spans="1:2" x14ac:dyDescent="0.25">
      <c r="A144" s="2">
        <v>43344</v>
      </c>
      <c r="B144" s="1">
        <v>95.482631578947391</v>
      </c>
    </row>
    <row r="145" spans="1:2" x14ac:dyDescent="0.25">
      <c r="A145" s="2">
        <v>43374</v>
      </c>
      <c r="B145" s="1">
        <v>90.534545454545452</v>
      </c>
    </row>
    <row r="146" spans="1:2" x14ac:dyDescent="0.25">
      <c r="A146" s="2">
        <v>43405</v>
      </c>
      <c r="B146" s="1">
        <v>84.156499999999994</v>
      </c>
    </row>
    <row r="147" spans="1:2" x14ac:dyDescent="0.25">
      <c r="A147" s="2">
        <v>43435</v>
      </c>
      <c r="B147" s="1">
        <v>81.102222222222224</v>
      </c>
    </row>
    <row r="148" spans="1:2" x14ac:dyDescent="0.25">
      <c r="A148" s="2">
        <v>43466</v>
      </c>
      <c r="B148" s="1">
        <v>76.891363636363636</v>
      </c>
    </row>
    <row r="149" spans="1:2" x14ac:dyDescent="0.25">
      <c r="A149" s="2">
        <v>43497</v>
      </c>
      <c r="B149" s="1">
        <v>77.748571428571424</v>
      </c>
    </row>
    <row r="150" spans="1:2" x14ac:dyDescent="0.25">
      <c r="A150" s="2">
        <v>43525</v>
      </c>
      <c r="B150" s="1">
        <v>78.286111111111097</v>
      </c>
    </row>
    <row r="151" spans="1:2" x14ac:dyDescent="0.25">
      <c r="A151" s="2">
        <v>43556</v>
      </c>
      <c r="B151" s="1">
        <v>76.562857142857141</v>
      </c>
    </row>
    <row r="152" spans="1:2" x14ac:dyDescent="0.25">
      <c r="A152" s="2">
        <v>43586</v>
      </c>
      <c r="B152" s="1">
        <v>78.36090909090909</v>
      </c>
    </row>
    <row r="153" spans="1:2" x14ac:dyDescent="0.25">
      <c r="A153" s="2">
        <v>43617</v>
      </c>
      <c r="B153" s="1">
        <v>81.898421052631562</v>
      </c>
    </row>
    <row r="154" spans="1:2" x14ac:dyDescent="0.25">
      <c r="A154" s="2">
        <v>43647</v>
      </c>
      <c r="B154" s="1">
        <v>78.817391304347836</v>
      </c>
    </row>
    <row r="155" spans="1:2" x14ac:dyDescent="0.25">
      <c r="A155" s="2">
        <v>43678</v>
      </c>
      <c r="B155" s="1">
        <v>85.083636363636373</v>
      </c>
    </row>
    <row r="156" spans="1:2" x14ac:dyDescent="0.25">
      <c r="A156" s="2">
        <v>43709</v>
      </c>
      <c r="B156" s="1">
        <v>86.499999999999986</v>
      </c>
    </row>
    <row r="157" spans="1:2" x14ac:dyDescent="0.25">
      <c r="A157" s="2">
        <v>43739</v>
      </c>
      <c r="B157" s="1">
        <v>88.250869565217386</v>
      </c>
    </row>
    <row r="158" spans="1:2" x14ac:dyDescent="0.25">
      <c r="A158" s="2">
        <v>43770</v>
      </c>
      <c r="B158" s="1">
        <v>89.874500000000012</v>
      </c>
    </row>
    <row r="159" spans="1:2" x14ac:dyDescent="0.25">
      <c r="A159" s="2">
        <v>43800</v>
      </c>
      <c r="B159" s="1">
        <v>88.151578947368421</v>
      </c>
    </row>
    <row r="160" spans="1:2" x14ac:dyDescent="0.25">
      <c r="A160" s="2">
        <v>43831</v>
      </c>
      <c r="B160" s="1">
        <v>87.391363636363636</v>
      </c>
    </row>
    <row r="161" spans="1:2" x14ac:dyDescent="0.25">
      <c r="A161" s="2">
        <v>43862</v>
      </c>
      <c r="B161" s="1">
        <v>87.609444444444435</v>
      </c>
    </row>
    <row r="162" spans="1:2" x14ac:dyDescent="0.25">
      <c r="A162" s="2">
        <v>43891</v>
      </c>
      <c r="B162" s="1">
        <v>94.969090909090923</v>
      </c>
    </row>
    <row r="163" spans="1:2" x14ac:dyDescent="0.25">
      <c r="A163" s="2">
        <v>43922</v>
      </c>
      <c r="B163" s="1">
        <v>102.2975</v>
      </c>
    </row>
    <row r="164" spans="1:2" x14ac:dyDescent="0.25">
      <c r="A164" s="2">
        <v>43952</v>
      </c>
      <c r="B164" s="1">
        <v>110.40800000000002</v>
      </c>
    </row>
    <row r="165" spans="1:2" x14ac:dyDescent="0.25">
      <c r="A165" s="2">
        <v>43983</v>
      </c>
      <c r="B165" s="1">
        <v>109.76285714285716</v>
      </c>
    </row>
    <row r="166" spans="1:2" x14ac:dyDescent="0.25">
      <c r="A166" s="2">
        <v>44013</v>
      </c>
      <c r="B166" s="1">
        <v>116.05434782608698</v>
      </c>
    </row>
    <row r="167" spans="1:2" x14ac:dyDescent="0.25">
      <c r="A167" s="2">
        <v>44044</v>
      </c>
      <c r="B167" s="1">
        <v>128.59190476190477</v>
      </c>
    </row>
    <row r="168" spans="1:2" x14ac:dyDescent="0.25">
      <c r="A168" s="2">
        <v>44075</v>
      </c>
      <c r="B168" s="1">
        <v>141.19904761904758</v>
      </c>
    </row>
    <row r="169" spans="1:2" x14ac:dyDescent="0.25">
      <c r="A169" s="2">
        <v>44105</v>
      </c>
      <c r="B169" s="1">
        <v>159.63523809523812</v>
      </c>
    </row>
    <row r="170" spans="1:2" x14ac:dyDescent="0.25">
      <c r="A170" s="2">
        <v>44136</v>
      </c>
      <c r="B170" s="1">
        <v>164.99249999999998</v>
      </c>
    </row>
    <row r="171" spans="1:2" x14ac:dyDescent="0.25">
      <c r="A171" s="2">
        <v>44166</v>
      </c>
      <c r="B171" s="1">
        <v>152.5625</v>
      </c>
    </row>
    <row r="172" spans="1:2" x14ac:dyDescent="0.25">
      <c r="A172" s="2">
        <v>44197</v>
      </c>
      <c r="B172" s="1">
        <v>167.86500000000004</v>
      </c>
    </row>
    <row r="173" spans="1:2" x14ac:dyDescent="0.25">
      <c r="A173" s="2">
        <v>44228</v>
      </c>
      <c r="B173" s="1">
        <v>166.38333333333333</v>
      </c>
    </row>
    <row r="174" spans="1:2" x14ac:dyDescent="0.25">
      <c r="A174" s="2">
        <v>44256</v>
      </c>
      <c r="B174" s="1">
        <v>171.86652173913049</v>
      </c>
    </row>
    <row r="175" spans="1:2" x14ac:dyDescent="0.25">
      <c r="A175" s="2">
        <v>44287</v>
      </c>
      <c r="B175" s="1">
        <v>177.09800000000001</v>
      </c>
    </row>
    <row r="176" spans="1:2" x14ac:dyDescent="0.25">
      <c r="A176" s="2">
        <v>44317</v>
      </c>
      <c r="B176" s="1">
        <v>176.39380952380952</v>
      </c>
    </row>
    <row r="177" spans="1:2" x14ac:dyDescent="0.25">
      <c r="A177" s="2">
        <v>44348</v>
      </c>
      <c r="B177" s="1">
        <v>162.0757142857143</v>
      </c>
    </row>
    <row r="178" spans="1:2" x14ac:dyDescent="0.25">
      <c r="A178" s="2">
        <v>44378</v>
      </c>
      <c r="B178" s="1">
        <v>167.59681818181818</v>
      </c>
    </row>
    <row r="179" spans="1:2" x14ac:dyDescent="0.25">
      <c r="A179" s="2">
        <v>44409</v>
      </c>
      <c r="B179" s="1">
        <v>171.05772727272731</v>
      </c>
    </row>
  </sheetData>
  <hyperlinks>
    <hyperlink ref="B1" r:id="rId1" xr:uid="{A52339B5-0A39-44A6-8607-4C46C712C8DF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33CE-B0A5-4BC9-B913-FB1F53CE13B4}">
  <dimension ref="A1:G231"/>
  <sheetViews>
    <sheetView workbookViewId="0">
      <selection activeCell="L9" sqref="L9"/>
    </sheetView>
  </sheetViews>
  <sheetFormatPr defaultRowHeight="15" x14ac:dyDescent="0.25"/>
  <cols>
    <col min="2" max="2" width="14.7109375" customWidth="1"/>
    <col min="4" max="4" width="16.28515625" bestFit="1" customWidth="1"/>
    <col min="5" max="5" width="13.42578125" bestFit="1" customWidth="1"/>
    <col min="6" max="6" width="12.85546875" bestFit="1" customWidth="1"/>
    <col min="7" max="7" width="12.7109375" bestFit="1" customWidth="1"/>
  </cols>
  <sheetData>
    <row r="1" spans="1:7" x14ac:dyDescent="0.25">
      <c r="A1" t="s">
        <v>14</v>
      </c>
      <c r="B1" t="s">
        <v>15</v>
      </c>
    </row>
    <row r="2" spans="1:7" x14ac:dyDescent="0.25">
      <c r="C2" s="6" t="s">
        <v>16</v>
      </c>
      <c r="D2" s="6"/>
      <c r="E2" s="6"/>
      <c r="F2" s="6"/>
      <c r="G2" s="6"/>
    </row>
    <row r="3" spans="1:7" x14ac:dyDescent="0.25">
      <c r="B3" s="6" t="s">
        <v>23</v>
      </c>
      <c r="C3" s="6"/>
      <c r="D3" s="6"/>
      <c r="E3" s="6"/>
      <c r="F3" s="6"/>
      <c r="G3" s="6"/>
    </row>
    <row r="4" spans="1:7" x14ac:dyDescent="0.25">
      <c r="E4" s="6" t="s">
        <v>19</v>
      </c>
      <c r="F4" s="6" t="s">
        <v>21</v>
      </c>
      <c r="G4" s="6" t="s">
        <v>22</v>
      </c>
    </row>
    <row r="5" spans="1:7" x14ac:dyDescent="0.25">
      <c r="A5" s="6" t="s">
        <v>13</v>
      </c>
      <c r="B5" s="6" t="s">
        <v>17</v>
      </c>
      <c r="C5" s="6" t="s">
        <v>10</v>
      </c>
      <c r="D5" s="6" t="s">
        <v>20</v>
      </c>
      <c r="E5" s="6" t="s">
        <v>18</v>
      </c>
      <c r="F5" s="6" t="s">
        <v>18</v>
      </c>
      <c r="G5" s="6" t="s">
        <v>18</v>
      </c>
    </row>
    <row r="6" spans="1:7" x14ac:dyDescent="0.25">
      <c r="A6" s="2">
        <v>37561</v>
      </c>
      <c r="B6" s="4">
        <v>0.68500000000000005</v>
      </c>
      <c r="C6">
        <v>263.58</v>
      </c>
      <c r="D6" s="1">
        <f>(C6/$C$92)*100</f>
        <v>65.497918866869597</v>
      </c>
      <c r="E6" s="11">
        <f>B6*($C$6/C6)</f>
        <v>0.68500000000000005</v>
      </c>
      <c r="F6" s="1">
        <f>B6*($C$225/C6)</f>
        <v>2.5394039949920333</v>
      </c>
      <c r="G6" s="1">
        <f>B6*($C$92/C6)</f>
        <v>1.0458347560512939</v>
      </c>
    </row>
    <row r="7" spans="1:7" x14ac:dyDescent="0.25">
      <c r="A7" s="2">
        <v>37591</v>
      </c>
      <c r="B7" s="4">
        <v>0.69089999999999996</v>
      </c>
      <c r="C7">
        <v>270.69200000000001</v>
      </c>
      <c r="D7" s="1">
        <f t="shared" ref="D7:D70" si="0">(C7/$C$92)*100</f>
        <v>67.265204696527306</v>
      </c>
      <c r="E7" s="11">
        <f t="shared" ref="E7:E70" si="1">B7*($C$6/C7)</f>
        <v>0.67274770587974519</v>
      </c>
      <c r="F7" s="1">
        <f t="shared" ref="F7:F70" si="2">B7*($C$225/C7)</f>
        <v>2.4939827911427006</v>
      </c>
      <c r="G7" s="1">
        <f t="shared" ref="G7:G70" si="3">B7*($C$92/C7)</f>
        <v>1.0271283691427895</v>
      </c>
    </row>
    <row r="8" spans="1:7" x14ac:dyDescent="0.25">
      <c r="A8" s="2">
        <v>37622</v>
      </c>
      <c r="B8" s="4">
        <v>0.8044</v>
      </c>
      <c r="C8">
        <v>276.57799999999997</v>
      </c>
      <c r="D8" s="1">
        <f t="shared" si="0"/>
        <v>68.727837485245686</v>
      </c>
      <c r="E8" s="11">
        <f t="shared" si="1"/>
        <v>0.76659659119669676</v>
      </c>
      <c r="F8" s="1">
        <f t="shared" si="2"/>
        <v>2.8418955419447682</v>
      </c>
      <c r="G8" s="1">
        <f t="shared" si="3"/>
        <v>1.1704136626918991</v>
      </c>
    </row>
    <row r="9" spans="1:7" x14ac:dyDescent="0.25">
      <c r="A9" s="2">
        <v>37653</v>
      </c>
      <c r="B9" s="4">
        <v>0.87770000000000004</v>
      </c>
      <c r="C9">
        <v>280.98399999999998</v>
      </c>
      <c r="D9" s="1">
        <f t="shared" si="0"/>
        <v>69.822699881965576</v>
      </c>
      <c r="E9" s="11">
        <f t="shared" si="1"/>
        <v>0.82333572730119875</v>
      </c>
      <c r="F9" s="1">
        <f t="shared" si="2"/>
        <v>3.0522365476326061</v>
      </c>
      <c r="G9" s="1">
        <f t="shared" si="3"/>
        <v>1.2570410503800931</v>
      </c>
    </row>
    <row r="10" spans="1:7" x14ac:dyDescent="0.25">
      <c r="A10" s="2">
        <v>37681</v>
      </c>
      <c r="B10" s="4">
        <v>0.86029999999999995</v>
      </c>
      <c r="C10">
        <v>285.64</v>
      </c>
      <c r="D10" s="1">
        <f t="shared" si="0"/>
        <v>70.979685655712245</v>
      </c>
      <c r="E10" s="11">
        <f t="shared" si="1"/>
        <v>0.79385896233020581</v>
      </c>
      <c r="F10" s="1">
        <f t="shared" si="2"/>
        <v>2.9429614896373062</v>
      </c>
      <c r="G10" s="1">
        <f t="shared" si="3"/>
        <v>1.2120369258507211</v>
      </c>
    </row>
    <row r="11" spans="1:7" x14ac:dyDescent="0.25">
      <c r="A11" s="2">
        <v>37712</v>
      </c>
      <c r="B11" s="4">
        <v>0.84099999999999997</v>
      </c>
      <c r="C11">
        <v>286.815</v>
      </c>
      <c r="D11" s="1">
        <f t="shared" si="0"/>
        <v>71.27166552773808</v>
      </c>
      <c r="E11" s="11">
        <f t="shared" si="1"/>
        <v>0.77287024737199927</v>
      </c>
      <c r="F11" s="1">
        <f t="shared" si="2"/>
        <v>2.8651529836305634</v>
      </c>
      <c r="G11" s="1">
        <f t="shared" si="3"/>
        <v>1.1799920680578071</v>
      </c>
    </row>
    <row r="12" spans="1:7" x14ac:dyDescent="0.25">
      <c r="A12" s="2">
        <v>37742</v>
      </c>
      <c r="B12" s="4">
        <v>0.74650000000000005</v>
      </c>
      <c r="C12">
        <v>284.89999999999998</v>
      </c>
      <c r="D12" s="1">
        <f t="shared" si="0"/>
        <v>70.795800459712993</v>
      </c>
      <c r="E12" s="11">
        <f t="shared" si="1"/>
        <v>0.69063696033696043</v>
      </c>
      <c r="F12" s="1">
        <f t="shared" si="2"/>
        <v>2.5603011038961045</v>
      </c>
      <c r="G12" s="1">
        <f t="shared" si="3"/>
        <v>1.054441075816076</v>
      </c>
    </row>
    <row r="13" spans="1:7" x14ac:dyDescent="0.25">
      <c r="A13" s="2">
        <v>37773</v>
      </c>
      <c r="B13" s="4">
        <v>0.57620000000000005</v>
      </c>
      <c r="C13">
        <v>282.91300000000001</v>
      </c>
      <c r="D13" s="1">
        <f t="shared" si="0"/>
        <v>70.302043859104174</v>
      </c>
      <c r="E13" s="11">
        <f t="shared" si="1"/>
        <v>0.53682508757109071</v>
      </c>
      <c r="F13" s="1">
        <f t="shared" si="2"/>
        <v>1.9900960175036142</v>
      </c>
      <c r="G13" s="1">
        <f t="shared" si="3"/>
        <v>0.81960632774033015</v>
      </c>
    </row>
    <row r="14" spans="1:7" x14ac:dyDescent="0.25">
      <c r="A14" s="2">
        <v>37803</v>
      </c>
      <c r="B14" s="4">
        <v>0.47639999999999999</v>
      </c>
      <c r="C14">
        <v>282.34899999999999</v>
      </c>
      <c r="D14" s="1">
        <f t="shared" si="0"/>
        <v>70.161893520531777</v>
      </c>
      <c r="E14" s="11">
        <f t="shared" si="1"/>
        <v>0.44473156271139619</v>
      </c>
      <c r="F14" s="1">
        <f t="shared" si="2"/>
        <v>1.6486906672238968</v>
      </c>
      <c r="G14" s="1">
        <f t="shared" si="3"/>
        <v>0.6790010589731148</v>
      </c>
    </row>
    <row r="15" spans="1:7" x14ac:dyDescent="0.25">
      <c r="A15" s="2">
        <v>37834</v>
      </c>
      <c r="B15" s="4">
        <v>0.59960000000000002</v>
      </c>
      <c r="C15">
        <v>284.10500000000002</v>
      </c>
      <c r="D15" s="1">
        <f t="shared" si="0"/>
        <v>70.598248120767849</v>
      </c>
      <c r="E15" s="11">
        <f t="shared" si="1"/>
        <v>0.55628224776051105</v>
      </c>
      <c r="F15" s="1">
        <f t="shared" si="2"/>
        <v>2.0622268062864082</v>
      </c>
      <c r="G15" s="1">
        <f t="shared" si="3"/>
        <v>0.84931285968215975</v>
      </c>
    </row>
    <row r="16" spans="1:7" x14ac:dyDescent="0.25">
      <c r="A16" s="2">
        <v>37865</v>
      </c>
      <c r="B16" s="4">
        <v>0.57669999999999999</v>
      </c>
      <c r="C16">
        <v>287.08100000000002</v>
      </c>
      <c r="D16" s="1">
        <f t="shared" si="0"/>
        <v>71.337764800894576</v>
      </c>
      <c r="E16" s="11">
        <f t="shared" si="1"/>
        <v>0.52949023446344401</v>
      </c>
      <c r="F16" s="1">
        <f t="shared" si="2"/>
        <v>1.9629045499353839</v>
      </c>
      <c r="G16" s="1">
        <f t="shared" si="3"/>
        <v>0.80840772290747209</v>
      </c>
    </row>
    <row r="17" spans="1:7" x14ac:dyDescent="0.25">
      <c r="A17" s="2">
        <v>37895</v>
      </c>
      <c r="B17" s="4">
        <v>0.50529999999999997</v>
      </c>
      <c r="C17">
        <v>288.33699999999999</v>
      </c>
      <c r="D17" s="1">
        <f t="shared" si="0"/>
        <v>71.649872647077089</v>
      </c>
      <c r="E17" s="11">
        <f t="shared" si="1"/>
        <v>0.46191426698620014</v>
      </c>
      <c r="F17" s="1">
        <f t="shared" si="2"/>
        <v>1.7123896860271142</v>
      </c>
      <c r="G17" s="1">
        <f t="shared" si="3"/>
        <v>0.70523502880310196</v>
      </c>
    </row>
    <row r="18" spans="1:7" x14ac:dyDescent="0.25">
      <c r="A18" s="2">
        <v>37926</v>
      </c>
      <c r="B18" s="4">
        <v>0.52780000000000005</v>
      </c>
      <c r="C18">
        <v>289.71800000000002</v>
      </c>
      <c r="D18" s="1">
        <f t="shared" si="0"/>
        <v>71.993042181773006</v>
      </c>
      <c r="E18" s="11">
        <f t="shared" si="1"/>
        <v>0.48018253612133177</v>
      </c>
      <c r="F18" s="1">
        <f t="shared" si="2"/>
        <v>1.7801130664991474</v>
      </c>
      <c r="G18" s="1">
        <f t="shared" si="3"/>
        <v>0.73312640222561254</v>
      </c>
    </row>
    <row r="19" spans="1:7" x14ac:dyDescent="0.25">
      <c r="A19" s="2">
        <v>37956</v>
      </c>
      <c r="B19" s="4">
        <v>0.60819999999999996</v>
      </c>
      <c r="C19">
        <v>291.46199999999999</v>
      </c>
      <c r="D19" s="1">
        <f t="shared" si="0"/>
        <v>72.426414859911787</v>
      </c>
      <c r="E19" s="11">
        <f t="shared" si="1"/>
        <v>0.5500180332256005</v>
      </c>
      <c r="F19" s="1">
        <f t="shared" si="2"/>
        <v>2.0390043662638697</v>
      </c>
      <c r="G19" s="1">
        <f t="shared" si="3"/>
        <v>0.83974886949242089</v>
      </c>
    </row>
    <row r="20" spans="1:7" x14ac:dyDescent="0.25">
      <c r="A20" s="2">
        <v>37987</v>
      </c>
      <c r="B20" s="4">
        <v>0.56110000000000004</v>
      </c>
      <c r="C20">
        <v>293.79300000000001</v>
      </c>
      <c r="D20" s="1">
        <f t="shared" si="0"/>
        <v>73.005653227309438</v>
      </c>
      <c r="E20" s="11">
        <f t="shared" si="1"/>
        <v>0.50339775964709843</v>
      </c>
      <c r="F20" s="1">
        <f t="shared" si="2"/>
        <v>1.8661755940407023</v>
      </c>
      <c r="G20" s="1">
        <f t="shared" si="3"/>
        <v>0.76857061774787017</v>
      </c>
    </row>
    <row r="21" spans="1:7" x14ac:dyDescent="0.25">
      <c r="A21" s="2">
        <v>38018</v>
      </c>
      <c r="B21" s="4">
        <v>0.37259999999999999</v>
      </c>
      <c r="C21">
        <v>296.976</v>
      </c>
      <c r="D21" s="1">
        <f t="shared" si="0"/>
        <v>73.796608063614329</v>
      </c>
      <c r="E21" s="11">
        <f t="shared" si="1"/>
        <v>0.33069981412639404</v>
      </c>
      <c r="F21" s="1">
        <f t="shared" si="2"/>
        <v>1.2259568308550186</v>
      </c>
      <c r="G21" s="1">
        <f t="shared" si="3"/>
        <v>0.5049012546468401</v>
      </c>
    </row>
    <row r="22" spans="1:7" x14ac:dyDescent="0.25">
      <c r="A22" s="2">
        <v>38047</v>
      </c>
      <c r="B22" s="4">
        <v>0.34110000000000001</v>
      </c>
      <c r="C22">
        <v>299.74599999999998</v>
      </c>
      <c r="D22" s="1">
        <f t="shared" si="0"/>
        <v>74.484935081071001</v>
      </c>
      <c r="E22" s="11">
        <f t="shared" si="1"/>
        <v>0.29994441293628604</v>
      </c>
      <c r="F22" s="1">
        <f t="shared" si="2"/>
        <v>1.1119416649429852</v>
      </c>
      <c r="G22" s="1">
        <f t="shared" si="3"/>
        <v>0.45794495172579458</v>
      </c>
    </row>
    <row r="23" spans="1:7" x14ac:dyDescent="0.25">
      <c r="A23" s="2">
        <v>38078</v>
      </c>
      <c r="B23" s="4">
        <v>0.41589999999999999</v>
      </c>
      <c r="C23">
        <v>303.18400000000003</v>
      </c>
      <c r="D23" s="1">
        <f t="shared" si="0"/>
        <v>75.339255761943221</v>
      </c>
      <c r="E23" s="11">
        <f t="shared" si="1"/>
        <v>0.36157225315320063</v>
      </c>
      <c r="F23" s="1">
        <f t="shared" si="2"/>
        <v>1.3404058746503773</v>
      </c>
      <c r="G23" s="1">
        <f t="shared" si="3"/>
        <v>0.55203624696553899</v>
      </c>
    </row>
    <row r="24" spans="1:7" x14ac:dyDescent="0.25">
      <c r="A24" s="2">
        <v>38108</v>
      </c>
      <c r="B24" s="4">
        <v>0.47270000000000001</v>
      </c>
      <c r="C24">
        <v>307.61599999999999</v>
      </c>
      <c r="D24" s="1">
        <f t="shared" si="0"/>
        <v>76.440578989873885</v>
      </c>
      <c r="E24" s="11">
        <f t="shared" si="1"/>
        <v>0.40503181238947261</v>
      </c>
      <c r="F24" s="1">
        <f t="shared" si="2"/>
        <v>1.5015173758842195</v>
      </c>
      <c r="G24" s="1">
        <f t="shared" si="3"/>
        <v>0.61838882730417155</v>
      </c>
    </row>
    <row r="25" spans="1:7" x14ac:dyDescent="0.25">
      <c r="A25" s="2">
        <v>38139</v>
      </c>
      <c r="B25" s="4">
        <v>0.53649999999999998</v>
      </c>
      <c r="C25">
        <v>311.57600000000002</v>
      </c>
      <c r="D25" s="1">
        <f t="shared" si="0"/>
        <v>77.424613281978012</v>
      </c>
      <c r="E25" s="11">
        <f t="shared" si="1"/>
        <v>0.45385610573343255</v>
      </c>
      <c r="F25" s="1">
        <f t="shared" si="2"/>
        <v>1.6825168000744599</v>
      </c>
      <c r="G25" s="1">
        <f t="shared" si="3"/>
        <v>0.69293210163812347</v>
      </c>
    </row>
    <row r="26" spans="1:7" x14ac:dyDescent="0.25">
      <c r="A26" s="2">
        <v>38169</v>
      </c>
      <c r="B26" s="4">
        <v>0.5806</v>
      </c>
      <c r="C26">
        <v>315.113</v>
      </c>
      <c r="D26" s="1">
        <f t="shared" si="0"/>
        <v>78.303534820152819</v>
      </c>
      <c r="E26" s="11">
        <f t="shared" si="1"/>
        <v>0.48564974469476024</v>
      </c>
      <c r="F26" s="1">
        <f t="shared" si="2"/>
        <v>1.8003808786054527</v>
      </c>
      <c r="G26" s="1">
        <f t="shared" si="3"/>
        <v>0.74147355075798205</v>
      </c>
    </row>
    <row r="27" spans="1:7" x14ac:dyDescent="0.25">
      <c r="A27" s="2">
        <v>38200</v>
      </c>
      <c r="B27" s="4">
        <v>0.65310000000000001</v>
      </c>
      <c r="C27">
        <v>319.24400000000003</v>
      </c>
      <c r="D27" s="1">
        <f t="shared" si="0"/>
        <v>79.330061502143252</v>
      </c>
      <c r="E27" s="11">
        <f t="shared" si="1"/>
        <v>0.53922422347796661</v>
      </c>
      <c r="F27" s="1">
        <f t="shared" si="2"/>
        <v>1.9989899960531756</v>
      </c>
      <c r="G27" s="1">
        <f t="shared" si="3"/>
        <v>0.82326924703361692</v>
      </c>
    </row>
    <row r="28" spans="1:7" x14ac:dyDescent="0.25">
      <c r="A28" s="2">
        <v>38231</v>
      </c>
      <c r="B28" s="4">
        <v>0.65429999999999999</v>
      </c>
      <c r="C28">
        <v>320.78800000000001</v>
      </c>
      <c r="D28" s="1">
        <f t="shared" si="0"/>
        <v>79.713735478660624</v>
      </c>
      <c r="E28" s="11">
        <f t="shared" si="1"/>
        <v>0.53761485467037418</v>
      </c>
      <c r="F28" s="1">
        <f t="shared" si="2"/>
        <v>1.993023809805853</v>
      </c>
      <c r="G28" s="1">
        <f t="shared" si="3"/>
        <v>0.82081211734852921</v>
      </c>
    </row>
    <row r="29" spans="1:7" x14ac:dyDescent="0.25">
      <c r="A29" s="2">
        <v>38261</v>
      </c>
      <c r="B29" s="4">
        <v>0.76670000000000005</v>
      </c>
      <c r="C29">
        <v>322.49200000000002</v>
      </c>
      <c r="D29" s="1">
        <f t="shared" si="0"/>
        <v>80.13716841647512</v>
      </c>
      <c r="E29" s="11">
        <f t="shared" si="1"/>
        <v>0.62664123761209578</v>
      </c>
      <c r="F29" s="1">
        <f t="shared" si="2"/>
        <v>2.3230587769619095</v>
      </c>
      <c r="G29" s="1">
        <f t="shared" si="3"/>
        <v>0.95673457791201022</v>
      </c>
    </row>
    <row r="30" spans="1:7" x14ac:dyDescent="0.25">
      <c r="A30" s="2">
        <v>38292</v>
      </c>
      <c r="B30" s="4">
        <v>0.8377</v>
      </c>
      <c r="C30">
        <v>325.14800000000002</v>
      </c>
      <c r="D30" s="1">
        <f t="shared" si="0"/>
        <v>80.797167174007583</v>
      </c>
      <c r="E30" s="11">
        <f t="shared" si="1"/>
        <v>0.67907834586096172</v>
      </c>
      <c r="F30" s="1">
        <f t="shared" si="2"/>
        <v>2.5174514808640986</v>
      </c>
      <c r="G30" s="1">
        <f t="shared" si="3"/>
        <v>1.036793775449949</v>
      </c>
    </row>
    <row r="31" spans="1:7" x14ac:dyDescent="0.25">
      <c r="A31" s="2">
        <v>38322</v>
      </c>
      <c r="B31" s="4">
        <v>0.77429999999999999</v>
      </c>
      <c r="C31">
        <v>326.83300000000003</v>
      </c>
      <c r="D31" s="1">
        <f t="shared" si="0"/>
        <v>81.215878735168047</v>
      </c>
      <c r="E31" s="11">
        <f t="shared" si="1"/>
        <v>0.62444732937004521</v>
      </c>
      <c r="F31" s="1">
        <f t="shared" si="2"/>
        <v>2.3149256100210196</v>
      </c>
      <c r="G31" s="1">
        <f t="shared" si="3"/>
        <v>0.95338499325343506</v>
      </c>
    </row>
    <row r="32" spans="1:7" x14ac:dyDescent="0.25">
      <c r="A32" s="2">
        <v>38353</v>
      </c>
      <c r="B32" s="4">
        <v>0.76339999999999997</v>
      </c>
      <c r="C32">
        <v>327.91500000000002</v>
      </c>
      <c r="D32" s="1">
        <f t="shared" si="0"/>
        <v>81.484748710939925</v>
      </c>
      <c r="E32" s="11">
        <f t="shared" si="1"/>
        <v>0.61362539682539674</v>
      </c>
      <c r="F32" s="1">
        <f t="shared" si="2"/>
        <v>2.2748069841269838</v>
      </c>
      <c r="G32" s="1">
        <f t="shared" si="3"/>
        <v>0.93686243386243373</v>
      </c>
    </row>
    <row r="33" spans="1:7" x14ac:dyDescent="0.25">
      <c r="A33" s="2">
        <v>38384</v>
      </c>
      <c r="B33" s="4">
        <v>0.76549999999999996</v>
      </c>
      <c r="C33">
        <v>329.24099999999999</v>
      </c>
      <c r="D33" s="1">
        <f t="shared" si="0"/>
        <v>81.814251102689937</v>
      </c>
      <c r="E33" s="11">
        <f t="shared" si="1"/>
        <v>0.61283524834391823</v>
      </c>
      <c r="F33" s="1">
        <f t="shared" si="2"/>
        <v>2.2718777779802637</v>
      </c>
      <c r="G33" s="1">
        <f t="shared" si="3"/>
        <v>0.93565606197284057</v>
      </c>
    </row>
    <row r="34" spans="1:7" x14ac:dyDescent="0.25">
      <c r="A34" s="2">
        <v>38412</v>
      </c>
      <c r="B34" s="4">
        <v>0.77210000000000001</v>
      </c>
      <c r="C34">
        <v>332.49</v>
      </c>
      <c r="D34" s="1">
        <f t="shared" si="0"/>
        <v>82.621606510529915</v>
      </c>
      <c r="E34" s="11">
        <f t="shared" si="1"/>
        <v>0.61207891365153833</v>
      </c>
      <c r="F34" s="1">
        <f t="shared" si="2"/>
        <v>2.2690739249300731</v>
      </c>
      <c r="G34" s="1">
        <f t="shared" si="3"/>
        <v>0.9345013158290475</v>
      </c>
    </row>
    <row r="35" spans="1:7" x14ac:dyDescent="0.25">
      <c r="A35" s="2">
        <v>38443</v>
      </c>
      <c r="B35" s="4">
        <v>0.7349</v>
      </c>
      <c r="C35">
        <v>334.17</v>
      </c>
      <c r="D35" s="1">
        <f t="shared" si="0"/>
        <v>83.039075604149843</v>
      </c>
      <c r="E35" s="11">
        <f t="shared" si="1"/>
        <v>0.57965987970194799</v>
      </c>
      <c r="F35" s="1">
        <f t="shared" si="2"/>
        <v>2.1488914076667567</v>
      </c>
      <c r="G35" s="1">
        <f t="shared" si="3"/>
        <v>0.88500503486249504</v>
      </c>
    </row>
    <row r="36" spans="1:7" x14ac:dyDescent="0.25">
      <c r="A36" s="2">
        <v>38473</v>
      </c>
      <c r="B36" s="4">
        <v>0.59330000000000005</v>
      </c>
      <c r="C36">
        <v>333.32100000000003</v>
      </c>
      <c r="D36" s="1">
        <f t="shared" si="0"/>
        <v>82.828104615766918</v>
      </c>
      <c r="E36" s="11">
        <f t="shared" si="1"/>
        <v>0.46916340104583865</v>
      </c>
      <c r="F36" s="1">
        <f t="shared" si="2"/>
        <v>1.7392633794450394</v>
      </c>
      <c r="G36" s="1">
        <f t="shared" si="3"/>
        <v>0.71630276070214605</v>
      </c>
    </row>
    <row r="37" spans="1:7" x14ac:dyDescent="0.25">
      <c r="A37" s="2">
        <v>38504</v>
      </c>
      <c r="B37" s="4">
        <v>0.58499999999999996</v>
      </c>
      <c r="C37">
        <v>331.82299999999998</v>
      </c>
      <c r="D37" s="1">
        <f t="shared" si="0"/>
        <v>82.455861340622477</v>
      </c>
      <c r="E37" s="11">
        <f t="shared" si="1"/>
        <v>0.4646884031546939</v>
      </c>
      <c r="F37" s="1">
        <f t="shared" si="2"/>
        <v>1.7226738502153256</v>
      </c>
      <c r="G37" s="1">
        <f t="shared" si="3"/>
        <v>0.70947048577102845</v>
      </c>
    </row>
    <row r="38" spans="1:7" x14ac:dyDescent="0.25">
      <c r="A38" s="2">
        <v>38534</v>
      </c>
      <c r="B38" s="4">
        <v>0.67279999999999995</v>
      </c>
      <c r="C38">
        <v>330.48399999999998</v>
      </c>
      <c r="D38" s="1">
        <f t="shared" si="0"/>
        <v>82.123128533267064</v>
      </c>
      <c r="E38" s="11">
        <f t="shared" si="1"/>
        <v>0.5365967005967005</v>
      </c>
      <c r="F38" s="1">
        <f t="shared" si="2"/>
        <v>1.9892493506493507</v>
      </c>
      <c r="G38" s="1">
        <f t="shared" si="3"/>
        <v>0.8192576342576342</v>
      </c>
    </row>
    <row r="39" spans="1:7" x14ac:dyDescent="0.25">
      <c r="A39" s="2">
        <v>38565</v>
      </c>
      <c r="B39" s="4">
        <v>0.65769999999999995</v>
      </c>
      <c r="C39">
        <v>327.887</v>
      </c>
      <c r="D39" s="1">
        <f t="shared" si="0"/>
        <v>81.477790892712918</v>
      </c>
      <c r="E39" s="11">
        <f t="shared" si="1"/>
        <v>0.52870826229768175</v>
      </c>
      <c r="F39" s="1">
        <f t="shared" si="2"/>
        <v>1.9600056546920128</v>
      </c>
      <c r="G39" s="1">
        <f t="shared" si="3"/>
        <v>0.8072138343392693</v>
      </c>
    </row>
    <row r="40" spans="1:7" x14ac:dyDescent="0.25">
      <c r="A40" s="2">
        <v>38596</v>
      </c>
      <c r="B40" s="4">
        <v>0.73570000000000002</v>
      </c>
      <c r="C40">
        <v>327.45400000000001</v>
      </c>
      <c r="D40" s="1">
        <f t="shared" si="0"/>
        <v>81.370193203702556</v>
      </c>
      <c r="E40" s="11">
        <f t="shared" si="1"/>
        <v>0.59219250948224789</v>
      </c>
      <c r="F40" s="1">
        <f t="shared" si="2"/>
        <v>2.1953518604139819</v>
      </c>
      <c r="G40" s="1">
        <f t="shared" si="3"/>
        <v>0.90413942874418995</v>
      </c>
    </row>
    <row r="41" spans="1:7" x14ac:dyDescent="0.25">
      <c r="A41" s="2">
        <v>38626</v>
      </c>
      <c r="B41" s="4">
        <v>0.82020000000000004</v>
      </c>
      <c r="C41">
        <v>329.529</v>
      </c>
      <c r="D41" s="1">
        <f t="shared" si="0"/>
        <v>81.885817233024781</v>
      </c>
      <c r="E41" s="11">
        <f t="shared" si="1"/>
        <v>0.65605247489598795</v>
      </c>
      <c r="F41" s="1">
        <f t="shared" si="2"/>
        <v>2.4320909133945725</v>
      </c>
      <c r="G41" s="1">
        <f t="shared" si="3"/>
        <v>1.0016386569922526</v>
      </c>
    </row>
    <row r="42" spans="1:7" x14ac:dyDescent="0.25">
      <c r="A42" s="2">
        <v>38657</v>
      </c>
      <c r="B42" s="4">
        <v>0.81789999999999996</v>
      </c>
      <c r="C42">
        <v>330.61900000000003</v>
      </c>
      <c r="D42" s="1">
        <f t="shared" si="0"/>
        <v>82.156675156861539</v>
      </c>
      <c r="E42" s="11">
        <f t="shared" si="1"/>
        <v>0.65205593749905466</v>
      </c>
      <c r="F42" s="1">
        <f t="shared" si="2"/>
        <v>2.4172751133479924</v>
      </c>
      <c r="G42" s="1">
        <f t="shared" si="3"/>
        <v>0.99553687930820656</v>
      </c>
    </row>
    <row r="43" spans="1:7" x14ac:dyDescent="0.25">
      <c r="A43" s="2">
        <v>38687</v>
      </c>
      <c r="B43" s="4">
        <v>0.94720000000000004</v>
      </c>
      <c r="C43">
        <v>330.83499999999998</v>
      </c>
      <c r="D43" s="1">
        <f t="shared" si="0"/>
        <v>82.21034975461265</v>
      </c>
      <c r="E43" s="11">
        <f t="shared" si="1"/>
        <v>0.75464499221666392</v>
      </c>
      <c r="F43" s="1">
        <f t="shared" si="2"/>
        <v>2.7975890628258804</v>
      </c>
      <c r="G43" s="1">
        <f t="shared" si="3"/>
        <v>1.1521663669200659</v>
      </c>
    </row>
    <row r="44" spans="1:7" x14ac:dyDescent="0.25">
      <c r="A44" s="2">
        <v>38718</v>
      </c>
      <c r="B44" s="4">
        <v>1.0182</v>
      </c>
      <c r="C44">
        <v>333.22199999999998</v>
      </c>
      <c r="D44" s="1">
        <f t="shared" si="0"/>
        <v>82.803503758464302</v>
      </c>
      <c r="E44" s="11">
        <f t="shared" si="1"/>
        <v>0.80540047175756702</v>
      </c>
      <c r="F44" s="1">
        <f t="shared" si="2"/>
        <v>2.9857477015323122</v>
      </c>
      <c r="G44" s="1">
        <f t="shared" si="3"/>
        <v>1.2296581108090101</v>
      </c>
    </row>
    <row r="45" spans="1:7" x14ac:dyDescent="0.25">
      <c r="A45" s="2">
        <v>38749</v>
      </c>
      <c r="B45" s="4">
        <v>1.0642</v>
      </c>
      <c r="C45">
        <v>333.03</v>
      </c>
      <c r="D45" s="1">
        <f t="shared" si="0"/>
        <v>82.755793004907744</v>
      </c>
      <c r="E45" s="11">
        <f t="shared" si="1"/>
        <v>0.84227197549770305</v>
      </c>
      <c r="F45" s="1">
        <f t="shared" si="2"/>
        <v>3.1224362327718227</v>
      </c>
      <c r="G45" s="1">
        <f t="shared" si="3"/>
        <v>1.2859522715671263</v>
      </c>
    </row>
    <row r="46" spans="1:7" x14ac:dyDescent="0.25">
      <c r="A46" s="2">
        <v>38777</v>
      </c>
      <c r="B46" s="4">
        <v>1.2084999999999999</v>
      </c>
      <c r="C46">
        <v>331.53100000000001</v>
      </c>
      <c r="D46" s="1">
        <f t="shared" si="0"/>
        <v>82.383301236255207</v>
      </c>
      <c r="E46" s="11">
        <f t="shared" si="1"/>
        <v>0.96080435917003215</v>
      </c>
      <c r="F46" s="1">
        <f t="shared" si="2"/>
        <v>3.5618546395359711</v>
      </c>
      <c r="G46" s="1">
        <f t="shared" si="3"/>
        <v>1.4669234928257084</v>
      </c>
    </row>
    <row r="47" spans="1:7" x14ac:dyDescent="0.25">
      <c r="A47" s="2">
        <v>38808</v>
      </c>
      <c r="B47" s="4">
        <v>1.0634999999999999</v>
      </c>
      <c r="C47">
        <v>331.60700000000003</v>
      </c>
      <c r="D47" s="1">
        <f t="shared" si="0"/>
        <v>82.402186742871336</v>
      </c>
      <c r="E47" s="11">
        <f t="shared" si="1"/>
        <v>0.84532995383089005</v>
      </c>
      <c r="F47" s="1">
        <f t="shared" si="2"/>
        <v>3.133772645028603</v>
      </c>
      <c r="G47" s="1">
        <f t="shared" si="3"/>
        <v>1.2906210891205552</v>
      </c>
    </row>
    <row r="48" spans="1:7" x14ac:dyDescent="0.25">
      <c r="A48" s="2">
        <v>38838</v>
      </c>
      <c r="B48" s="4">
        <v>0.84860000000000002</v>
      </c>
      <c r="C48">
        <v>332.851</v>
      </c>
      <c r="D48" s="1">
        <f t="shared" si="0"/>
        <v>82.711312666956573</v>
      </c>
      <c r="E48" s="11">
        <f t="shared" si="1"/>
        <v>0.67199433980970469</v>
      </c>
      <c r="F48" s="1">
        <f t="shared" si="2"/>
        <v>2.4911899432478801</v>
      </c>
      <c r="G48" s="1">
        <f t="shared" si="3"/>
        <v>1.0259781553908505</v>
      </c>
    </row>
    <row r="49" spans="1:7" x14ac:dyDescent="0.25">
      <c r="A49" s="2">
        <v>38869</v>
      </c>
      <c r="B49" s="4">
        <v>0.85460000000000003</v>
      </c>
      <c r="C49">
        <v>335.06700000000001</v>
      </c>
      <c r="D49" s="1">
        <f t="shared" si="0"/>
        <v>83.261974280921919</v>
      </c>
      <c r="E49" s="11">
        <f t="shared" si="1"/>
        <v>0.67226992810393138</v>
      </c>
      <c r="F49" s="1">
        <f t="shared" si="2"/>
        <v>2.4922115929052997</v>
      </c>
      <c r="G49" s="1">
        <f t="shared" si="3"/>
        <v>1.0263989142470014</v>
      </c>
    </row>
    <row r="50" spans="1:7" x14ac:dyDescent="0.25">
      <c r="A50" s="2">
        <v>38899</v>
      </c>
      <c r="B50" s="4">
        <v>0.89839999999999998</v>
      </c>
      <c r="C50">
        <v>335.637</v>
      </c>
      <c r="D50" s="1">
        <f t="shared" si="0"/>
        <v>83.403615580542962</v>
      </c>
      <c r="E50" s="11">
        <f t="shared" si="1"/>
        <v>0.70552493318674636</v>
      </c>
      <c r="F50" s="1">
        <f t="shared" si="2"/>
        <v>2.615493188176512</v>
      </c>
      <c r="G50" s="1">
        <f t="shared" si="3"/>
        <v>1.0771715275729434</v>
      </c>
    </row>
    <row r="51" spans="1:7" x14ac:dyDescent="0.25">
      <c r="A51" s="2">
        <v>38930</v>
      </c>
      <c r="B51" s="4">
        <v>0.8196</v>
      </c>
      <c r="C51">
        <v>337.01100000000002</v>
      </c>
      <c r="D51" s="1">
        <f t="shared" si="0"/>
        <v>83.745045660682109</v>
      </c>
      <c r="E51" s="11">
        <f t="shared" si="1"/>
        <v>0.64101815074285395</v>
      </c>
      <c r="F51" s="1">
        <f t="shared" si="2"/>
        <v>2.3763562815457062</v>
      </c>
      <c r="G51" s="1">
        <f t="shared" si="3"/>
        <v>0.97868476103153901</v>
      </c>
    </row>
    <row r="52" spans="1:7" x14ac:dyDescent="0.25">
      <c r="A52" s="2">
        <v>38961</v>
      </c>
      <c r="B52" s="4">
        <v>0.75609999999999999</v>
      </c>
      <c r="C52">
        <v>337.81700000000001</v>
      </c>
      <c r="D52" s="1">
        <f t="shared" si="0"/>
        <v>83.945331428216434</v>
      </c>
      <c r="E52" s="11">
        <f t="shared" si="1"/>
        <v>0.58994318817584668</v>
      </c>
      <c r="F52" s="1">
        <f t="shared" si="2"/>
        <v>2.1870132684263965</v>
      </c>
      <c r="G52" s="1">
        <f t="shared" si="3"/>
        <v>0.90070524129928331</v>
      </c>
    </row>
    <row r="53" spans="1:7" x14ac:dyDescent="0.25">
      <c r="A53" s="2">
        <v>38991</v>
      </c>
      <c r="B53" s="4">
        <v>0.75860000000000005</v>
      </c>
      <c r="C53">
        <v>340.541</v>
      </c>
      <c r="D53" s="1">
        <f t="shared" si="0"/>
        <v>84.622227744300176</v>
      </c>
      <c r="E53" s="11">
        <f t="shared" si="1"/>
        <v>0.5871592201820045</v>
      </c>
      <c r="F53" s="1">
        <f t="shared" si="2"/>
        <v>2.1766926560972104</v>
      </c>
      <c r="G53" s="1">
        <f t="shared" si="3"/>
        <v>0.89645477343403601</v>
      </c>
    </row>
    <row r="54" spans="1:7" x14ac:dyDescent="0.25">
      <c r="A54" s="2">
        <v>39022</v>
      </c>
      <c r="B54" s="4">
        <v>0.75160000000000005</v>
      </c>
      <c r="C54">
        <v>342.48200000000003</v>
      </c>
      <c r="D54" s="1">
        <f t="shared" si="0"/>
        <v>85.104553643536065</v>
      </c>
      <c r="E54" s="11">
        <f t="shared" si="1"/>
        <v>0.57844420436694477</v>
      </c>
      <c r="F54" s="1">
        <f t="shared" si="2"/>
        <v>2.1443847057655585</v>
      </c>
      <c r="G54" s="1">
        <f t="shared" si="3"/>
        <v>0.88314898301224598</v>
      </c>
    </row>
    <row r="55" spans="1:7" x14ac:dyDescent="0.25">
      <c r="A55" s="2">
        <v>39052</v>
      </c>
      <c r="B55" s="4">
        <v>0.77810000000000001</v>
      </c>
      <c r="C55">
        <v>343.38400000000001</v>
      </c>
      <c r="D55" s="1">
        <f t="shared" si="0"/>
        <v>85.328694787848676</v>
      </c>
      <c r="E55" s="11">
        <f t="shared" si="1"/>
        <v>0.5972660287025604</v>
      </c>
      <c r="F55" s="1">
        <f t="shared" si="2"/>
        <v>2.2141602034457053</v>
      </c>
      <c r="G55" s="1">
        <f t="shared" si="3"/>
        <v>0.91188550573119309</v>
      </c>
    </row>
    <row r="56" spans="1:7" x14ac:dyDescent="0.25">
      <c r="A56" s="2">
        <v>39083</v>
      </c>
      <c r="B56" s="4">
        <v>0.84540000000000004</v>
      </c>
      <c r="C56">
        <v>344.85</v>
      </c>
      <c r="D56" s="1">
        <f t="shared" si="0"/>
        <v>85.692986270733684</v>
      </c>
      <c r="E56" s="11">
        <f t="shared" si="1"/>
        <v>0.64616654197477152</v>
      </c>
      <c r="F56" s="1">
        <f t="shared" si="2"/>
        <v>2.3954421870378426</v>
      </c>
      <c r="G56" s="1">
        <f t="shared" si="3"/>
        <v>0.98654515006524579</v>
      </c>
    </row>
    <row r="57" spans="1:7" x14ac:dyDescent="0.25">
      <c r="A57" s="2">
        <v>39114</v>
      </c>
      <c r="B57" s="4">
        <v>0.80289999999999995</v>
      </c>
      <c r="C57">
        <v>345.65199999999999</v>
      </c>
      <c r="D57" s="1">
        <f t="shared" si="0"/>
        <v>85.892278064235555</v>
      </c>
      <c r="E57" s="11">
        <f t="shared" si="1"/>
        <v>0.61225852013007298</v>
      </c>
      <c r="F57" s="1">
        <f t="shared" si="2"/>
        <v>2.2697397547244047</v>
      </c>
      <c r="G57" s="1">
        <f t="shared" si="3"/>
        <v>0.93477553290592852</v>
      </c>
    </row>
    <row r="58" spans="1:7" x14ac:dyDescent="0.25">
      <c r="A58" s="2">
        <v>39142</v>
      </c>
      <c r="B58" s="4">
        <v>0.85509999999999997</v>
      </c>
      <c r="C58">
        <v>346.40699999999998</v>
      </c>
      <c r="D58" s="1">
        <f t="shared" si="0"/>
        <v>86.079890662856428</v>
      </c>
      <c r="E58" s="11">
        <f t="shared" si="1"/>
        <v>0.65064290848626039</v>
      </c>
      <c r="F58" s="1">
        <f t="shared" si="2"/>
        <v>2.4120367899609421</v>
      </c>
      <c r="G58" s="1">
        <f t="shared" si="3"/>
        <v>0.99337951455946338</v>
      </c>
    </row>
    <row r="59" spans="1:7" x14ac:dyDescent="0.25">
      <c r="A59" s="2">
        <v>39173</v>
      </c>
      <c r="B59" s="4">
        <v>0.9405</v>
      </c>
      <c r="C59">
        <v>346.87799999999999</v>
      </c>
      <c r="D59" s="1">
        <f t="shared" si="0"/>
        <v>86.196931105174869</v>
      </c>
      <c r="E59" s="11">
        <f t="shared" si="1"/>
        <v>0.71465180841679199</v>
      </c>
      <c r="F59" s="1">
        <f t="shared" si="2"/>
        <v>2.6493279668932597</v>
      </c>
      <c r="G59" s="1">
        <f t="shared" si="3"/>
        <v>1.0911061309740024</v>
      </c>
    </row>
    <row r="60" spans="1:7" x14ac:dyDescent="0.25">
      <c r="A60" s="2">
        <v>39203</v>
      </c>
      <c r="B60" s="4">
        <v>0.69079999999999997</v>
      </c>
      <c r="C60">
        <v>347.42099999999999</v>
      </c>
      <c r="D60" s="1">
        <f t="shared" si="0"/>
        <v>86.331863080077028</v>
      </c>
      <c r="E60" s="11">
        <f t="shared" si="1"/>
        <v>0.52409343131244224</v>
      </c>
      <c r="F60" s="1">
        <f t="shared" si="2"/>
        <v>1.9428977419326983</v>
      </c>
      <c r="G60" s="1">
        <f t="shared" si="3"/>
        <v>0.80016806698501242</v>
      </c>
    </row>
    <row r="61" spans="1:7" x14ac:dyDescent="0.25">
      <c r="A61" s="2">
        <v>39234</v>
      </c>
      <c r="B61" s="4">
        <v>0.58789999999999998</v>
      </c>
      <c r="C61">
        <v>348.32799999999997</v>
      </c>
      <c r="D61" s="1">
        <f t="shared" si="0"/>
        <v>86.557246691930175</v>
      </c>
      <c r="E61" s="11">
        <f t="shared" si="1"/>
        <v>0.44486427160607245</v>
      </c>
      <c r="F61" s="1">
        <f t="shared" si="2"/>
        <v>1.6491826402126732</v>
      </c>
      <c r="G61" s="1">
        <f t="shared" si="3"/>
        <v>0.67920367441032592</v>
      </c>
    </row>
    <row r="62" spans="1:7" x14ac:dyDescent="0.25">
      <c r="A62" s="2">
        <v>39264</v>
      </c>
      <c r="B62" s="4">
        <v>0.58399999999999996</v>
      </c>
      <c r="C62">
        <v>349.62799999999999</v>
      </c>
      <c r="D62" s="1">
        <f t="shared" si="0"/>
        <v>86.880288252469398</v>
      </c>
      <c r="E62" s="11">
        <f t="shared" si="1"/>
        <v>0.44027000125848037</v>
      </c>
      <c r="F62" s="1">
        <f t="shared" si="2"/>
        <v>1.6321509490086608</v>
      </c>
      <c r="G62" s="1">
        <f t="shared" si="3"/>
        <v>0.67218929833994989</v>
      </c>
    </row>
    <row r="63" spans="1:7" x14ac:dyDescent="0.25">
      <c r="A63" s="2">
        <v>39295</v>
      </c>
      <c r="B63" s="4">
        <v>0.58099999999999996</v>
      </c>
      <c r="C63">
        <v>354.495</v>
      </c>
      <c r="D63" s="1">
        <f t="shared" si="0"/>
        <v>88.089706156426658</v>
      </c>
      <c r="E63" s="11">
        <f t="shared" si="1"/>
        <v>0.43199475309947949</v>
      </c>
      <c r="F63" s="1">
        <f t="shared" si="2"/>
        <v>1.6014732873524309</v>
      </c>
      <c r="G63" s="1">
        <f t="shared" si="3"/>
        <v>0.65955493025289491</v>
      </c>
    </row>
    <row r="64" spans="1:7" x14ac:dyDescent="0.25">
      <c r="A64" s="2">
        <v>39326</v>
      </c>
      <c r="B64" s="4">
        <v>0.58099999999999996</v>
      </c>
      <c r="C64">
        <v>358.63299999999998</v>
      </c>
      <c r="D64" s="1">
        <f t="shared" si="0"/>
        <v>89.117972292973832</v>
      </c>
      <c r="E64" s="11">
        <f t="shared" si="1"/>
        <v>0.42701028628151894</v>
      </c>
      <c r="F64" s="1">
        <f t="shared" si="2"/>
        <v>1.5829950757459577</v>
      </c>
      <c r="G64" s="1">
        <f t="shared" si="3"/>
        <v>0.65194481545200811</v>
      </c>
    </row>
    <row r="65" spans="1:7" x14ac:dyDescent="0.25">
      <c r="A65" s="2">
        <v>39356</v>
      </c>
      <c r="B65" s="4">
        <v>0.58550000000000002</v>
      </c>
      <c r="C65">
        <v>361.30799999999999</v>
      </c>
      <c r="D65" s="1">
        <f t="shared" si="0"/>
        <v>89.782692427160342</v>
      </c>
      <c r="E65" s="11">
        <f t="shared" si="1"/>
        <v>0.42713167159321136</v>
      </c>
      <c r="F65" s="1">
        <f t="shared" si="2"/>
        <v>1.5834450704108409</v>
      </c>
      <c r="G65" s="1">
        <f t="shared" si="3"/>
        <v>0.65213014242695988</v>
      </c>
    </row>
    <row r="66" spans="1:7" x14ac:dyDescent="0.25">
      <c r="A66" s="2">
        <v>39387</v>
      </c>
      <c r="B66" s="4">
        <v>0.71609999999999996</v>
      </c>
      <c r="C66">
        <v>365.1</v>
      </c>
      <c r="D66" s="1">
        <f t="shared" si="0"/>
        <v>90.724979809902479</v>
      </c>
      <c r="E66" s="11">
        <f t="shared" si="1"/>
        <v>0.51698065735414944</v>
      </c>
      <c r="F66" s="1">
        <f t="shared" si="2"/>
        <v>1.9165295571076417</v>
      </c>
      <c r="G66" s="1">
        <f t="shared" si="3"/>
        <v>0.78930852506162685</v>
      </c>
    </row>
    <row r="67" spans="1:7" x14ac:dyDescent="0.25">
      <c r="A67" s="2">
        <v>39417</v>
      </c>
      <c r="B67" s="4">
        <v>0.75129999999999997</v>
      </c>
      <c r="C67">
        <v>370.48500000000001</v>
      </c>
      <c r="D67" s="1">
        <f t="shared" si="0"/>
        <v>92.063117351059205</v>
      </c>
      <c r="E67" s="11">
        <f t="shared" si="1"/>
        <v>0.53450923519170812</v>
      </c>
      <c r="F67" s="1">
        <f t="shared" si="2"/>
        <v>1.981510784242277</v>
      </c>
      <c r="G67" s="1">
        <f t="shared" si="3"/>
        <v>0.81607056291077906</v>
      </c>
    </row>
    <row r="68" spans="1:7" x14ac:dyDescent="0.25">
      <c r="A68" s="2">
        <v>39448</v>
      </c>
      <c r="B68" s="4">
        <v>0.69720000000000004</v>
      </c>
      <c r="C68">
        <v>374.13900000000001</v>
      </c>
      <c r="D68" s="1">
        <f t="shared" si="0"/>
        <v>92.971112629682551</v>
      </c>
      <c r="E68" s="11">
        <f t="shared" si="1"/>
        <v>0.49117567535060497</v>
      </c>
      <c r="F68" s="1">
        <f t="shared" si="2"/>
        <v>1.8208663828149432</v>
      </c>
      <c r="G68" s="1">
        <f t="shared" si="3"/>
        <v>0.74991035417318164</v>
      </c>
    </row>
    <row r="69" spans="1:7" x14ac:dyDescent="0.25">
      <c r="A69" s="2">
        <v>39479</v>
      </c>
      <c r="B69" s="4">
        <v>0.7147</v>
      </c>
      <c r="C69">
        <v>375.55799999999999</v>
      </c>
      <c r="D69" s="1">
        <f t="shared" si="0"/>
        <v>93.323724917686519</v>
      </c>
      <c r="E69" s="11">
        <f t="shared" si="1"/>
        <v>0.50160195229498505</v>
      </c>
      <c r="F69" s="1">
        <f t="shared" si="2"/>
        <v>1.8595182504433405</v>
      </c>
      <c r="G69" s="1">
        <f t="shared" si="3"/>
        <v>0.76582884001938456</v>
      </c>
    </row>
    <row r="70" spans="1:7" x14ac:dyDescent="0.25">
      <c r="A70" s="2">
        <v>39508</v>
      </c>
      <c r="B70" s="4">
        <v>0.75460000000000005</v>
      </c>
      <c r="C70">
        <v>378.19400000000002</v>
      </c>
      <c r="D70" s="1">
        <f t="shared" si="0"/>
        <v>93.97875380505684</v>
      </c>
      <c r="E70" s="11">
        <f t="shared" si="1"/>
        <v>0.52591386431302445</v>
      </c>
      <c r="F70" s="1">
        <f t="shared" si="2"/>
        <v>1.949646376727288</v>
      </c>
      <c r="G70" s="1">
        <f t="shared" si="3"/>
        <v>0.80294744231796378</v>
      </c>
    </row>
    <row r="71" spans="1:7" x14ac:dyDescent="0.25">
      <c r="A71" s="2">
        <v>39539</v>
      </c>
      <c r="B71" s="4">
        <v>0.71560000000000001</v>
      </c>
      <c r="C71">
        <v>382.41399999999999</v>
      </c>
      <c r="D71" s="1">
        <f t="shared" ref="D71:D134" si="4">(C71/$C$92)*100</f>
        <v>95.027396409268803</v>
      </c>
      <c r="E71" s="11">
        <f t="shared" ref="E71:E134" si="5">B71*($C$6/C71)</f>
        <v>0.49322945289659892</v>
      </c>
      <c r="F71" s="1">
        <f t="shared" ref="F71:F134" si="6">B71*($C$225/C71)</f>
        <v>1.8284800629684064</v>
      </c>
      <c r="G71" s="1">
        <f t="shared" ref="G71:G134" si="7">B71*($C$92/C71)</f>
        <v>0.75304599204004041</v>
      </c>
    </row>
    <row r="72" spans="1:7" x14ac:dyDescent="0.25">
      <c r="A72" s="2">
        <v>39569</v>
      </c>
      <c r="B72" s="4">
        <v>0.69710000000000005</v>
      </c>
      <c r="C72">
        <v>389.58499999999998</v>
      </c>
      <c r="D72" s="1">
        <f t="shared" si="4"/>
        <v>96.809343355904815</v>
      </c>
      <c r="E72" s="11">
        <f t="shared" si="5"/>
        <v>0.47163422103007052</v>
      </c>
      <c r="F72" s="1">
        <f t="shared" si="6"/>
        <v>1.7484231022754988</v>
      </c>
      <c r="G72" s="1">
        <f t="shared" si="7"/>
        <v>0.7200751248123004</v>
      </c>
    </row>
    <row r="73" spans="1:7" x14ac:dyDescent="0.25">
      <c r="A73" s="2">
        <v>39600</v>
      </c>
      <c r="B73" s="4">
        <v>0.6653</v>
      </c>
      <c r="C73">
        <v>396.95400000000001</v>
      </c>
      <c r="D73" s="1">
        <f t="shared" si="4"/>
        <v>98.640492017146059</v>
      </c>
      <c r="E73" s="11">
        <f t="shared" si="5"/>
        <v>0.44176346377665926</v>
      </c>
      <c r="F73" s="1">
        <f t="shared" si="6"/>
        <v>1.6376874521984917</v>
      </c>
      <c r="G73" s="1">
        <f t="shared" si="7"/>
        <v>0.6744694662353824</v>
      </c>
    </row>
    <row r="74" spans="1:7" x14ac:dyDescent="0.25">
      <c r="A74" s="2">
        <v>39630</v>
      </c>
      <c r="B74" s="4">
        <v>0.71809999999999996</v>
      </c>
      <c r="C74">
        <v>401.40600000000001</v>
      </c>
      <c r="D74" s="1">
        <f t="shared" si="4"/>
        <v>99.746785115238865</v>
      </c>
      <c r="E74" s="11">
        <f t="shared" si="5"/>
        <v>0.47153455105304842</v>
      </c>
      <c r="F74" s="1">
        <f t="shared" si="6"/>
        <v>1.7480536098115123</v>
      </c>
      <c r="G74" s="1">
        <f t="shared" si="7"/>
        <v>0.7199229520734618</v>
      </c>
    </row>
    <row r="75" spans="1:7" x14ac:dyDescent="0.25">
      <c r="A75" s="2">
        <v>39661</v>
      </c>
      <c r="B75" s="4">
        <v>0.71930000000000005</v>
      </c>
      <c r="C75">
        <v>399.87</v>
      </c>
      <c r="D75" s="1">
        <f t="shared" si="4"/>
        <v>99.365099086786358</v>
      </c>
      <c r="E75" s="11">
        <f t="shared" si="5"/>
        <v>0.47413682946957764</v>
      </c>
      <c r="F75" s="1">
        <f t="shared" si="6"/>
        <v>1.7577006699677395</v>
      </c>
      <c r="G75" s="1">
        <f t="shared" si="7"/>
        <v>0.72389602245729878</v>
      </c>
    </row>
    <row r="76" spans="1:7" x14ac:dyDescent="0.25">
      <c r="A76" s="2">
        <v>39692</v>
      </c>
      <c r="B76" s="4">
        <v>0.74960000000000004</v>
      </c>
      <c r="C76">
        <v>401.327</v>
      </c>
      <c r="D76" s="1">
        <f t="shared" si="4"/>
        <v>99.727154128098405</v>
      </c>
      <c r="E76" s="11">
        <f t="shared" si="5"/>
        <v>0.49231566278869848</v>
      </c>
      <c r="F76" s="1">
        <f t="shared" si="6"/>
        <v>1.8250924976390825</v>
      </c>
      <c r="G76" s="1">
        <f t="shared" si="7"/>
        <v>0.75165084831072926</v>
      </c>
    </row>
    <row r="77" spans="1:7" x14ac:dyDescent="0.25">
      <c r="A77" s="2">
        <v>39722</v>
      </c>
      <c r="B77" s="4">
        <v>0.7157</v>
      </c>
      <c r="C77">
        <v>405.70699999999999</v>
      </c>
      <c r="D77" s="1">
        <f t="shared" si="4"/>
        <v>100.81555569360749</v>
      </c>
      <c r="E77" s="11">
        <f t="shared" si="5"/>
        <v>0.46497646330972847</v>
      </c>
      <c r="F77" s="1">
        <f t="shared" si="6"/>
        <v>1.723741735045242</v>
      </c>
      <c r="G77" s="1">
        <f t="shared" si="7"/>
        <v>0.70991028624105579</v>
      </c>
    </row>
    <row r="78" spans="1:7" x14ac:dyDescent="0.25">
      <c r="A78" s="2">
        <v>39753</v>
      </c>
      <c r="B78" s="4">
        <v>0.72640000000000005</v>
      </c>
      <c r="C78">
        <v>405.98200000000003</v>
      </c>
      <c r="D78" s="1">
        <f t="shared" si="4"/>
        <v>100.88389140833695</v>
      </c>
      <c r="E78" s="11">
        <f t="shared" si="5"/>
        <v>0.47160837672606171</v>
      </c>
      <c r="F78" s="1">
        <f t="shared" si="6"/>
        <v>1.7483272933282756</v>
      </c>
      <c r="G78" s="1">
        <f t="shared" si="7"/>
        <v>0.72003566660590868</v>
      </c>
    </row>
    <row r="79" spans="1:7" x14ac:dyDescent="0.25">
      <c r="A79" s="2">
        <v>39783</v>
      </c>
      <c r="B79" s="4">
        <v>0.73770000000000002</v>
      </c>
      <c r="C79">
        <v>404.185</v>
      </c>
      <c r="D79" s="1">
        <f t="shared" si="4"/>
        <v>100.4373485742685</v>
      </c>
      <c r="E79" s="11">
        <f t="shared" si="5"/>
        <v>0.48107417642911043</v>
      </c>
      <c r="F79" s="1">
        <f t="shared" si="6"/>
        <v>1.7834185189950147</v>
      </c>
      <c r="G79" s="1">
        <f t="shared" si="7"/>
        <v>0.73448772839170184</v>
      </c>
    </row>
    <row r="80" spans="1:7" x14ac:dyDescent="0.25">
      <c r="A80" s="2">
        <v>39814</v>
      </c>
      <c r="B80" s="4">
        <v>0.78139999999999998</v>
      </c>
      <c r="C80">
        <v>404.24400000000003</v>
      </c>
      <c r="D80" s="1">
        <f t="shared" si="4"/>
        <v>100.45200969124681</v>
      </c>
      <c r="E80" s="11">
        <f t="shared" si="5"/>
        <v>0.509497758779351</v>
      </c>
      <c r="F80" s="1">
        <f t="shared" si="6"/>
        <v>1.8887892614361623</v>
      </c>
      <c r="G80" s="1">
        <f t="shared" si="7"/>
        <v>0.77788388943311459</v>
      </c>
    </row>
    <row r="81" spans="1:7" x14ac:dyDescent="0.25">
      <c r="A81" s="2">
        <v>39845</v>
      </c>
      <c r="B81" s="4">
        <v>0.77759999999999996</v>
      </c>
      <c r="C81">
        <v>403.73700000000002</v>
      </c>
      <c r="D81" s="1">
        <f t="shared" si="4"/>
        <v>100.32602348263653</v>
      </c>
      <c r="E81" s="11">
        <f t="shared" si="5"/>
        <v>0.50765673693518298</v>
      </c>
      <c r="F81" s="1">
        <f t="shared" si="6"/>
        <v>1.8819643005223698</v>
      </c>
      <c r="G81" s="1">
        <f t="shared" si="7"/>
        <v>0.77507307975241302</v>
      </c>
    </row>
    <row r="82" spans="1:7" x14ac:dyDescent="0.25">
      <c r="A82" s="2">
        <v>39873</v>
      </c>
      <c r="B82" s="4">
        <v>0.65680000000000005</v>
      </c>
      <c r="C82">
        <v>400.35300000000001</v>
      </c>
      <c r="D82" s="1">
        <f t="shared" si="4"/>
        <v>99.48512145120209</v>
      </c>
      <c r="E82" s="11">
        <f t="shared" si="5"/>
        <v>0.43241675221616926</v>
      </c>
      <c r="F82" s="1">
        <f t="shared" si="6"/>
        <v>1.603037705225139</v>
      </c>
      <c r="G82" s="1">
        <f t="shared" si="7"/>
        <v>0.66019922418465704</v>
      </c>
    </row>
    <row r="83" spans="1:7" x14ac:dyDescent="0.25">
      <c r="A83" s="2">
        <v>39904</v>
      </c>
      <c r="B83" s="4">
        <v>0.62119999999999997</v>
      </c>
      <c r="C83">
        <v>400.53</v>
      </c>
      <c r="D83" s="1">
        <f t="shared" si="4"/>
        <v>99.529104802137041</v>
      </c>
      <c r="E83" s="11">
        <f t="shared" si="5"/>
        <v>0.4087980825406336</v>
      </c>
      <c r="F83" s="1">
        <f t="shared" si="6"/>
        <v>1.51547953861134</v>
      </c>
      <c r="G83" s="1">
        <f t="shared" si="7"/>
        <v>0.62413904077097848</v>
      </c>
    </row>
    <row r="84" spans="1:7" x14ac:dyDescent="0.25">
      <c r="A84" s="2">
        <v>39934</v>
      </c>
      <c r="B84" s="4">
        <v>0.58399999999999996</v>
      </c>
      <c r="C84">
        <v>401.23200000000003</v>
      </c>
      <c r="D84" s="1">
        <f t="shared" si="4"/>
        <v>99.703547244828229</v>
      </c>
      <c r="E84" s="11">
        <f t="shared" si="5"/>
        <v>0.38364517286756777</v>
      </c>
      <c r="F84" s="1">
        <f t="shared" si="6"/>
        <v>1.4222337002033736</v>
      </c>
      <c r="G84" s="1">
        <f t="shared" si="7"/>
        <v>0.5857364317900865</v>
      </c>
    </row>
    <row r="85" spans="1:7" x14ac:dyDescent="0.25">
      <c r="A85" s="2">
        <v>39965</v>
      </c>
      <c r="B85" s="4">
        <v>0.60199999999999998</v>
      </c>
      <c r="C85">
        <v>399.96600000000001</v>
      </c>
      <c r="D85" s="1">
        <f t="shared" si="4"/>
        <v>99.388954463564644</v>
      </c>
      <c r="E85" s="11">
        <f t="shared" si="5"/>
        <v>0.39672162133781369</v>
      </c>
      <c r="F85" s="1">
        <f t="shared" si="6"/>
        <v>1.4707101753649061</v>
      </c>
      <c r="G85" s="1">
        <f t="shared" si="7"/>
        <v>0.60570110959431556</v>
      </c>
    </row>
    <row r="86" spans="1:7" x14ac:dyDescent="0.25">
      <c r="A86" s="2">
        <v>39995</v>
      </c>
      <c r="B86" s="4">
        <v>0.71160000000000001</v>
      </c>
      <c r="C86">
        <v>397.39299999999997</v>
      </c>
      <c r="D86" s="1">
        <f t="shared" si="4"/>
        <v>98.749580667205066</v>
      </c>
      <c r="E86" s="11">
        <f t="shared" si="5"/>
        <v>0.47198498212097345</v>
      </c>
      <c r="F86" s="1">
        <f t="shared" si="6"/>
        <v>1.7497234294514501</v>
      </c>
      <c r="G86" s="1">
        <f t="shared" si="7"/>
        <v>0.720610654943595</v>
      </c>
    </row>
    <row r="87" spans="1:7" x14ac:dyDescent="0.25">
      <c r="A87" s="2">
        <v>40026</v>
      </c>
      <c r="B87" s="4">
        <v>0.72650000000000003</v>
      </c>
      <c r="C87">
        <v>397.75799999999998</v>
      </c>
      <c r="D87" s="1">
        <f t="shared" si="4"/>
        <v>98.84028079766415</v>
      </c>
      <c r="E87" s="11">
        <f t="shared" si="5"/>
        <v>0.48142556529346991</v>
      </c>
      <c r="F87" s="1">
        <f t="shared" si="6"/>
        <v>1.7847211734270587</v>
      </c>
      <c r="G87" s="1">
        <f t="shared" si="7"/>
        <v>0.73502421698620768</v>
      </c>
    </row>
    <row r="88" spans="1:7" x14ac:dyDescent="0.25">
      <c r="A88" s="2">
        <v>40057</v>
      </c>
      <c r="B88" s="4">
        <v>0.79139999999999999</v>
      </c>
      <c r="C88">
        <v>398.738</v>
      </c>
      <c r="D88" s="1">
        <f t="shared" si="4"/>
        <v>99.08380443560911</v>
      </c>
      <c r="E88" s="11">
        <f t="shared" si="5"/>
        <v>0.52314354789360429</v>
      </c>
      <c r="F88" s="1">
        <f t="shared" si="6"/>
        <v>1.9393763729566784</v>
      </c>
      <c r="G88" s="1">
        <f t="shared" si="7"/>
        <v>0.79871781721330803</v>
      </c>
    </row>
    <row r="89" spans="1:7" x14ac:dyDescent="0.25">
      <c r="A89" s="2">
        <v>40087</v>
      </c>
      <c r="B89" s="4">
        <v>0.93510000000000004</v>
      </c>
      <c r="C89">
        <v>398.57499999999999</v>
      </c>
      <c r="D89" s="1">
        <f t="shared" si="4"/>
        <v>99.043299993787656</v>
      </c>
      <c r="E89" s="11">
        <f t="shared" si="5"/>
        <v>0.61838714921909299</v>
      </c>
      <c r="F89" s="1">
        <f t="shared" si="6"/>
        <v>2.2924595579251084</v>
      </c>
      <c r="G89" s="1">
        <f t="shared" si="7"/>
        <v>0.94413251583767177</v>
      </c>
    </row>
    <row r="90" spans="1:7" x14ac:dyDescent="0.25">
      <c r="A90" s="2">
        <v>40118</v>
      </c>
      <c r="B90" s="4">
        <v>0.94189999999999996</v>
      </c>
      <c r="C90">
        <v>398.85700000000003</v>
      </c>
      <c r="D90" s="1">
        <f t="shared" si="4"/>
        <v>99.113375163073869</v>
      </c>
      <c r="E90" s="11">
        <f t="shared" si="5"/>
        <v>0.62244363769471256</v>
      </c>
      <c r="F90" s="1">
        <f t="shared" si="6"/>
        <v>2.3074976061596009</v>
      </c>
      <c r="G90" s="1">
        <f t="shared" si="7"/>
        <v>0.95032582479434979</v>
      </c>
    </row>
    <row r="91" spans="1:7" x14ac:dyDescent="0.25">
      <c r="A91" s="2">
        <v>40148</v>
      </c>
      <c r="B91" s="4">
        <v>1.0004</v>
      </c>
      <c r="C91">
        <v>398.40699999999998</v>
      </c>
      <c r="D91" s="1">
        <f t="shared" si="4"/>
        <v>99.001553084425666</v>
      </c>
      <c r="E91" s="11">
        <f t="shared" si="5"/>
        <v>0.66184939521644948</v>
      </c>
      <c r="F91" s="1">
        <f t="shared" si="6"/>
        <v>2.4535810194097998</v>
      </c>
      <c r="G91" s="1">
        <f t="shared" si="7"/>
        <v>1.0104891982319588</v>
      </c>
    </row>
    <row r="92" spans="1:7" x14ac:dyDescent="0.25">
      <c r="A92" s="2">
        <v>40179</v>
      </c>
      <c r="B92" s="4">
        <v>1.1712</v>
      </c>
      <c r="C92">
        <v>402.42500000000001</v>
      </c>
      <c r="D92" s="1">
        <f t="shared" si="4"/>
        <v>100</v>
      </c>
      <c r="E92" s="11">
        <f t="shared" si="5"/>
        <v>0.76711162576877678</v>
      </c>
      <c r="F92" s="1">
        <f t="shared" si="6"/>
        <v>2.8438048570541095</v>
      </c>
      <c r="G92" s="1">
        <f t="shared" si="7"/>
        <v>1.1712</v>
      </c>
    </row>
    <row r="93" spans="1:7" x14ac:dyDescent="0.25">
      <c r="A93" s="2">
        <v>40210</v>
      </c>
      <c r="B93" s="4">
        <v>1.0958000000000001</v>
      </c>
      <c r="C93">
        <v>406.82600000000002</v>
      </c>
      <c r="D93" s="1">
        <f t="shared" si="4"/>
        <v>101.09361992917935</v>
      </c>
      <c r="E93" s="11">
        <f t="shared" si="5"/>
        <v>0.70996191000575182</v>
      </c>
      <c r="F93" s="1">
        <f t="shared" si="6"/>
        <v>2.6319417672420156</v>
      </c>
      <c r="G93" s="1">
        <f t="shared" si="7"/>
        <v>1.0839457532212791</v>
      </c>
    </row>
    <row r="94" spans="1:7" x14ac:dyDescent="0.25">
      <c r="A94" s="2">
        <v>40238</v>
      </c>
      <c r="B94" s="4">
        <v>0.82520000000000004</v>
      </c>
      <c r="C94">
        <v>409.399</v>
      </c>
      <c r="D94" s="1">
        <f t="shared" si="4"/>
        <v>101.73299372553892</v>
      </c>
      <c r="E94" s="11">
        <f t="shared" si="5"/>
        <v>0.53128174714642684</v>
      </c>
      <c r="F94" s="1">
        <f t="shared" si="6"/>
        <v>1.9695459725109246</v>
      </c>
      <c r="G94" s="1">
        <f t="shared" si="7"/>
        <v>0.81114294368085915</v>
      </c>
    </row>
    <row r="95" spans="1:7" x14ac:dyDescent="0.25">
      <c r="A95" s="2">
        <v>40269</v>
      </c>
      <c r="B95" s="4">
        <v>0.79969999999999997</v>
      </c>
      <c r="C95">
        <v>412.34100000000001</v>
      </c>
      <c r="D95" s="1">
        <f t="shared" si="4"/>
        <v>102.46406162639002</v>
      </c>
      <c r="E95" s="11">
        <f t="shared" si="5"/>
        <v>0.51119080081776969</v>
      </c>
      <c r="F95" s="1">
        <f t="shared" si="6"/>
        <v>1.8950656376639723</v>
      </c>
      <c r="G95" s="1">
        <f t="shared" si="7"/>
        <v>0.78046876856776304</v>
      </c>
    </row>
    <row r="96" spans="1:7" x14ac:dyDescent="0.25">
      <c r="A96" s="2">
        <v>40299</v>
      </c>
      <c r="B96" s="4">
        <v>0.72430000000000005</v>
      </c>
      <c r="C96">
        <v>418.81099999999998</v>
      </c>
      <c r="D96" s="1">
        <f t="shared" si="4"/>
        <v>104.07181462384294</v>
      </c>
      <c r="E96" s="11">
        <f t="shared" si="5"/>
        <v>0.45584044831678255</v>
      </c>
      <c r="F96" s="1">
        <f t="shared" si="6"/>
        <v>1.6898730737731342</v>
      </c>
      <c r="G96" s="1">
        <f t="shared" si="7"/>
        <v>0.69596172856013827</v>
      </c>
    </row>
    <row r="97" spans="1:7" x14ac:dyDescent="0.25">
      <c r="A97" s="2">
        <v>40330</v>
      </c>
      <c r="B97" s="4">
        <v>0.72030000000000005</v>
      </c>
      <c r="C97">
        <v>420.24099999999999</v>
      </c>
      <c r="D97" s="1">
        <f t="shared" si="4"/>
        <v>104.4271603404361</v>
      </c>
      <c r="E97" s="11">
        <f t="shared" si="5"/>
        <v>0.4517804640670473</v>
      </c>
      <c r="F97" s="1">
        <f t="shared" si="6"/>
        <v>1.6748220661477584</v>
      </c>
      <c r="G97" s="1">
        <f t="shared" si="7"/>
        <v>0.68976308237416162</v>
      </c>
    </row>
    <row r="98" spans="1:7" x14ac:dyDescent="0.25">
      <c r="A98" s="2">
        <v>40360</v>
      </c>
      <c r="B98" s="4">
        <v>0.79790000000000005</v>
      </c>
      <c r="C98">
        <v>421.154</v>
      </c>
      <c r="D98" s="1">
        <f t="shared" si="4"/>
        <v>104.6540349133379</v>
      </c>
      <c r="E98" s="11">
        <f t="shared" si="5"/>
        <v>0.4993671721033161</v>
      </c>
      <c r="F98" s="1">
        <f t="shared" si="6"/>
        <v>1.8512335646818032</v>
      </c>
      <c r="G98" s="1">
        <f t="shared" si="7"/>
        <v>0.76241685345503074</v>
      </c>
    </row>
    <row r="99" spans="1:7" x14ac:dyDescent="0.25">
      <c r="A99" s="2">
        <v>40391</v>
      </c>
      <c r="B99" s="4">
        <v>0.8357</v>
      </c>
      <c r="C99">
        <v>425.78800000000001</v>
      </c>
      <c r="D99" s="1">
        <f t="shared" si="4"/>
        <v>105.8055538299062</v>
      </c>
      <c r="E99" s="11">
        <f t="shared" si="5"/>
        <v>0.51733211363401499</v>
      </c>
      <c r="F99" s="1">
        <f t="shared" si="6"/>
        <v>1.9178324614596935</v>
      </c>
      <c r="G99" s="1">
        <f t="shared" si="7"/>
        <v>0.78984511658383982</v>
      </c>
    </row>
    <row r="100" spans="1:7" x14ac:dyDescent="0.25">
      <c r="A100" s="2">
        <v>40422</v>
      </c>
      <c r="B100" s="4">
        <v>0.8962</v>
      </c>
      <c r="C100">
        <v>430.45299999999997</v>
      </c>
      <c r="D100" s="1">
        <f t="shared" si="4"/>
        <v>106.9647760452258</v>
      </c>
      <c r="E100" s="11">
        <f t="shared" si="5"/>
        <v>0.54877163360459791</v>
      </c>
      <c r="F100" s="1">
        <f t="shared" si="6"/>
        <v>2.0343837645457228</v>
      </c>
      <c r="G100" s="1">
        <f t="shared" si="7"/>
        <v>0.8378459088448682</v>
      </c>
    </row>
    <row r="101" spans="1:7" x14ac:dyDescent="0.25">
      <c r="A101" s="2">
        <v>40452</v>
      </c>
      <c r="B101" s="4">
        <v>0.97770000000000001</v>
      </c>
      <c r="C101">
        <v>434.88200000000001</v>
      </c>
      <c r="D101" s="1">
        <f t="shared" si="4"/>
        <v>108.06535379263215</v>
      </c>
      <c r="E101" s="11">
        <f t="shared" si="5"/>
        <v>0.59257951812215726</v>
      </c>
      <c r="F101" s="1">
        <f t="shared" si="6"/>
        <v>2.1967865630216936</v>
      </c>
      <c r="G101" s="1">
        <f t="shared" si="7"/>
        <v>0.9047303004033278</v>
      </c>
    </row>
    <row r="102" spans="1:7" x14ac:dyDescent="0.25">
      <c r="A102" s="2">
        <v>40483</v>
      </c>
      <c r="B102" s="4">
        <v>1.0009999999999999</v>
      </c>
      <c r="C102">
        <v>441.75400000000002</v>
      </c>
      <c r="D102" s="1">
        <f t="shared" si="4"/>
        <v>109.77300118034417</v>
      </c>
      <c r="E102" s="11">
        <f t="shared" si="5"/>
        <v>0.59726359014293018</v>
      </c>
      <c r="F102" s="1">
        <f t="shared" si="6"/>
        <v>2.21415116331714</v>
      </c>
      <c r="G102" s="1">
        <f t="shared" si="7"/>
        <v>0.91188178262109676</v>
      </c>
    </row>
    <row r="103" spans="1:7" x14ac:dyDescent="0.25">
      <c r="A103" s="2">
        <v>40513</v>
      </c>
      <c r="B103" s="4">
        <v>1.0750999999999999</v>
      </c>
      <c r="C103">
        <v>443.42700000000002</v>
      </c>
      <c r="D103" s="1">
        <f t="shared" si="4"/>
        <v>110.18873081940734</v>
      </c>
      <c r="E103" s="11">
        <f t="shared" si="5"/>
        <v>0.63905639034158945</v>
      </c>
      <c r="F103" s="1">
        <f t="shared" si="6"/>
        <v>2.3690837235892266</v>
      </c>
      <c r="G103" s="1">
        <f t="shared" si="7"/>
        <v>0.97568961181885616</v>
      </c>
    </row>
    <row r="104" spans="1:7" x14ac:dyDescent="0.25">
      <c r="A104" s="2">
        <v>40544</v>
      </c>
      <c r="B104" s="4">
        <v>1.1093999999999999</v>
      </c>
      <c r="C104">
        <v>447.76400000000001</v>
      </c>
      <c r="D104" s="1">
        <f t="shared" si="4"/>
        <v>111.26644716406784</v>
      </c>
      <c r="E104" s="11">
        <f t="shared" si="5"/>
        <v>0.65305753030614333</v>
      </c>
      <c r="F104" s="1">
        <f t="shared" si="6"/>
        <v>2.4209881772540891</v>
      </c>
      <c r="G104" s="1">
        <f t="shared" si="7"/>
        <v>0.99706607721924945</v>
      </c>
    </row>
    <row r="105" spans="1:7" x14ac:dyDescent="0.25">
      <c r="A105" s="2">
        <v>40575</v>
      </c>
      <c r="B105" s="4">
        <v>1.1760999999999999</v>
      </c>
      <c r="C105">
        <v>452.04700000000003</v>
      </c>
      <c r="D105" s="1">
        <f t="shared" si="4"/>
        <v>112.33074485929055</v>
      </c>
      <c r="E105" s="11">
        <f t="shared" si="5"/>
        <v>0.68576152037288152</v>
      </c>
      <c r="F105" s="1">
        <f t="shared" si="6"/>
        <v>2.5422270721849718</v>
      </c>
      <c r="G105" s="1">
        <f t="shared" si="7"/>
        <v>1.0469974195161122</v>
      </c>
    </row>
    <row r="106" spans="1:7" x14ac:dyDescent="0.25">
      <c r="A106" s="2">
        <v>40603</v>
      </c>
      <c r="B106" s="4">
        <v>1.4218999999999999</v>
      </c>
      <c r="C106">
        <v>454.81</v>
      </c>
      <c r="D106" s="1">
        <f t="shared" si="4"/>
        <v>113.01733242219048</v>
      </c>
      <c r="E106" s="11">
        <f t="shared" si="5"/>
        <v>0.82404608957586678</v>
      </c>
      <c r="F106" s="1">
        <f t="shared" si="6"/>
        <v>3.0548699736153559</v>
      </c>
      <c r="G106" s="1">
        <f t="shared" si="7"/>
        <v>1.2581256073964953</v>
      </c>
    </row>
    <row r="107" spans="1:7" x14ac:dyDescent="0.25">
      <c r="A107" s="2">
        <v>40634</v>
      </c>
      <c r="B107" s="4">
        <v>1.3875</v>
      </c>
      <c r="C107">
        <v>457.05900000000003</v>
      </c>
      <c r="D107" s="1">
        <f t="shared" si="4"/>
        <v>113.57619432192334</v>
      </c>
      <c r="E107" s="11">
        <f t="shared" si="5"/>
        <v>0.8001532624890878</v>
      </c>
      <c r="F107" s="1">
        <f t="shared" si="6"/>
        <v>2.9662954618550339</v>
      </c>
      <c r="G107" s="1">
        <f t="shared" si="7"/>
        <v>1.2216468497502511</v>
      </c>
    </row>
    <row r="108" spans="1:7" x14ac:dyDescent="0.25">
      <c r="A108" s="2">
        <v>40664</v>
      </c>
      <c r="B108" s="4">
        <v>1.0059</v>
      </c>
      <c r="C108">
        <v>457.09</v>
      </c>
      <c r="D108" s="1">
        <f t="shared" si="4"/>
        <v>113.58389762067465</v>
      </c>
      <c r="E108" s="11">
        <f t="shared" si="5"/>
        <v>0.58005014767332475</v>
      </c>
      <c r="F108" s="1">
        <f t="shared" si="6"/>
        <v>2.1503381931348313</v>
      </c>
      <c r="G108" s="1">
        <f t="shared" si="7"/>
        <v>0.88560088275831894</v>
      </c>
    </row>
    <row r="109" spans="1:7" x14ac:dyDescent="0.25">
      <c r="A109" s="2">
        <v>40695</v>
      </c>
      <c r="B109" s="4">
        <v>1.1136999999999999</v>
      </c>
      <c r="C109">
        <v>456.49</v>
      </c>
      <c r="D109" s="1">
        <f t="shared" si="4"/>
        <v>113.43480151581041</v>
      </c>
      <c r="E109" s="11">
        <f t="shared" si="5"/>
        <v>0.64305690376569025</v>
      </c>
      <c r="F109" s="1">
        <f t="shared" si="6"/>
        <v>2.3839142634011696</v>
      </c>
      <c r="G109" s="1">
        <f t="shared" si="7"/>
        <v>0.98179745996626422</v>
      </c>
    </row>
    <row r="110" spans="1:7" x14ac:dyDescent="0.25">
      <c r="A110" s="2">
        <v>40725</v>
      </c>
      <c r="B110" s="4">
        <v>1.1368</v>
      </c>
      <c r="C110">
        <v>456.25799999999998</v>
      </c>
      <c r="D110" s="1">
        <f t="shared" si="4"/>
        <v>113.37715102192954</v>
      </c>
      <c r="E110" s="11">
        <f t="shared" si="5"/>
        <v>0.65672874557815974</v>
      </c>
      <c r="F110" s="1">
        <f t="shared" si="6"/>
        <v>2.4345979564193945</v>
      </c>
      <c r="G110" s="1">
        <f t="shared" si="7"/>
        <v>1.0026711641220538</v>
      </c>
    </row>
    <row r="111" spans="1:7" x14ac:dyDescent="0.25">
      <c r="A111" s="2">
        <v>40756</v>
      </c>
      <c r="B111" s="4">
        <v>1.1930000000000001</v>
      </c>
      <c r="C111">
        <v>459.05500000000001</v>
      </c>
      <c r="D111" s="1">
        <f t="shared" si="4"/>
        <v>114.07218736410512</v>
      </c>
      <c r="E111" s="11">
        <f t="shared" si="5"/>
        <v>0.6849962204964547</v>
      </c>
      <c r="F111" s="1">
        <f t="shared" si="6"/>
        <v>2.5393899837710081</v>
      </c>
      <c r="G111" s="1">
        <f t="shared" si="7"/>
        <v>1.0458289856335299</v>
      </c>
    </row>
    <row r="112" spans="1:7" x14ac:dyDescent="0.25">
      <c r="A112" s="2">
        <v>40787</v>
      </c>
      <c r="B112" s="4">
        <v>1.2045999999999999</v>
      </c>
      <c r="C112">
        <v>462.50900000000001</v>
      </c>
      <c r="D112" s="1">
        <f t="shared" si="4"/>
        <v>114.93048394110703</v>
      </c>
      <c r="E112" s="11">
        <f t="shared" si="5"/>
        <v>0.68649143692338943</v>
      </c>
      <c r="F112" s="1">
        <f t="shared" si="6"/>
        <v>2.5449329889796739</v>
      </c>
      <c r="G112" s="1">
        <f t="shared" si="7"/>
        <v>1.0481118313373361</v>
      </c>
    </row>
    <row r="113" spans="1:7" x14ac:dyDescent="0.25">
      <c r="A113" s="2">
        <v>40817</v>
      </c>
      <c r="B113" s="4">
        <v>1.2297</v>
      </c>
      <c r="C113">
        <v>464.34899999999999</v>
      </c>
      <c r="D113" s="1">
        <f t="shared" si="4"/>
        <v>115.38771199602409</v>
      </c>
      <c r="E113" s="11">
        <f t="shared" si="5"/>
        <v>0.69801878759295266</v>
      </c>
      <c r="F113" s="1">
        <f t="shared" si="6"/>
        <v>2.587666712106627</v>
      </c>
      <c r="G113" s="1">
        <f t="shared" si="7"/>
        <v>1.065711399184665</v>
      </c>
    </row>
    <row r="114" spans="1:7" x14ac:dyDescent="0.25">
      <c r="A114" s="2">
        <v>40848</v>
      </c>
      <c r="B114" s="4">
        <v>1.2769999999999999</v>
      </c>
      <c r="C114">
        <v>466.33100000000002</v>
      </c>
      <c r="D114" s="1">
        <f t="shared" si="4"/>
        <v>115.88022612909236</v>
      </c>
      <c r="E114" s="11">
        <f t="shared" si="5"/>
        <v>0.72178701394503031</v>
      </c>
      <c r="F114" s="1">
        <f t="shared" si="6"/>
        <v>2.6757793091173436</v>
      </c>
      <c r="G114" s="1">
        <f t="shared" si="7"/>
        <v>1.1019999206572155</v>
      </c>
    </row>
    <row r="115" spans="1:7" x14ac:dyDescent="0.25">
      <c r="A115" s="2">
        <v>40878</v>
      </c>
      <c r="B115" s="4">
        <v>1.2501</v>
      </c>
      <c r="C115">
        <v>465.58600000000001</v>
      </c>
      <c r="D115" s="1">
        <f t="shared" si="4"/>
        <v>115.69509846555259</v>
      </c>
      <c r="E115" s="11">
        <f t="shared" si="5"/>
        <v>0.70771320013917938</v>
      </c>
      <c r="F115" s="1">
        <f t="shared" si="6"/>
        <v>2.6236054419591652</v>
      </c>
      <c r="G115" s="1">
        <f t="shared" si="7"/>
        <v>1.080512499301955</v>
      </c>
    </row>
    <row r="116" spans="1:7" x14ac:dyDescent="0.25">
      <c r="A116" s="2">
        <v>40909</v>
      </c>
      <c r="B116" s="4">
        <v>1.159</v>
      </c>
      <c r="C116">
        <v>466.97899999999998</v>
      </c>
      <c r="D116" s="1">
        <f t="shared" si="4"/>
        <v>116.04124992234577</v>
      </c>
      <c r="E116" s="11">
        <f t="shared" si="5"/>
        <v>0.65418192252756546</v>
      </c>
      <c r="F116" s="1">
        <f t="shared" si="6"/>
        <v>2.4251564781285668</v>
      </c>
      <c r="G116" s="1">
        <f t="shared" si="7"/>
        <v>0.99878276110917208</v>
      </c>
    </row>
    <row r="117" spans="1:7" x14ac:dyDescent="0.25">
      <c r="A117" s="2">
        <v>40940</v>
      </c>
      <c r="B117" s="4">
        <v>1.1197999999999999</v>
      </c>
      <c r="C117">
        <v>467.30799999999999</v>
      </c>
      <c r="D117" s="1">
        <f t="shared" si="4"/>
        <v>116.12300428651301</v>
      </c>
      <c r="E117" s="11">
        <f t="shared" si="5"/>
        <v>0.63161102313677475</v>
      </c>
      <c r="F117" s="1">
        <f t="shared" si="6"/>
        <v>2.3414825626781481</v>
      </c>
      <c r="G117" s="1">
        <f t="shared" si="7"/>
        <v>0.96432227781249191</v>
      </c>
    </row>
    <row r="118" spans="1:7" x14ac:dyDescent="0.25">
      <c r="A118" s="2">
        <v>40969</v>
      </c>
      <c r="B118" s="4">
        <v>1.2043999999999999</v>
      </c>
      <c r="C118">
        <v>469.91</v>
      </c>
      <c r="D118" s="1">
        <f t="shared" si="4"/>
        <v>116.76958439460769</v>
      </c>
      <c r="E118" s="11">
        <f t="shared" si="5"/>
        <v>0.6755671341320677</v>
      </c>
      <c r="F118" s="1">
        <f t="shared" si="6"/>
        <v>2.5044348602923963</v>
      </c>
      <c r="G118" s="1">
        <f t="shared" si="7"/>
        <v>1.0314329765274199</v>
      </c>
    </row>
    <row r="119" spans="1:7" x14ac:dyDescent="0.25">
      <c r="A119" s="2">
        <v>41000</v>
      </c>
      <c r="B119" s="4">
        <v>1.1914</v>
      </c>
      <c r="C119">
        <v>474.68299999999999</v>
      </c>
      <c r="D119" s="1">
        <f t="shared" si="4"/>
        <v>117.95564390880288</v>
      </c>
      <c r="E119" s="11">
        <f t="shared" si="5"/>
        <v>0.66155563186379118</v>
      </c>
      <c r="F119" s="1">
        <f t="shared" si="6"/>
        <v>2.4524919919188175</v>
      </c>
      <c r="G119" s="1">
        <f t="shared" si="7"/>
        <v>1.010040690313325</v>
      </c>
    </row>
    <row r="120" spans="1:7" x14ac:dyDescent="0.25">
      <c r="A120" s="2">
        <v>41030</v>
      </c>
      <c r="B120" s="4">
        <v>1.1400999999999999</v>
      </c>
      <c r="C120">
        <v>479.01900000000001</v>
      </c>
      <c r="D120" s="1">
        <f t="shared" si="4"/>
        <v>119.03311175995528</v>
      </c>
      <c r="E120" s="11">
        <f t="shared" si="5"/>
        <v>0.62733953768013362</v>
      </c>
      <c r="F120" s="1">
        <f t="shared" si="6"/>
        <v>2.3256474864253818</v>
      </c>
      <c r="G120" s="1">
        <f t="shared" si="7"/>
        <v>0.95780071876063366</v>
      </c>
    </row>
    <row r="121" spans="1:7" x14ac:dyDescent="0.25">
      <c r="A121" s="2">
        <v>41061</v>
      </c>
      <c r="B121" s="4">
        <v>1.0828</v>
      </c>
      <c r="C121">
        <v>482.31099999999998</v>
      </c>
      <c r="D121" s="1">
        <f t="shared" si="4"/>
        <v>119.85115238864384</v>
      </c>
      <c r="E121" s="11">
        <f t="shared" si="5"/>
        <v>0.59174355136001455</v>
      </c>
      <c r="F121" s="1">
        <f t="shared" si="6"/>
        <v>2.1936875012180939</v>
      </c>
      <c r="G121" s="1">
        <f t="shared" si="7"/>
        <v>0.90345397471755784</v>
      </c>
    </row>
    <row r="122" spans="1:7" x14ac:dyDescent="0.25">
      <c r="A122" s="2">
        <v>41091</v>
      </c>
      <c r="B122" s="4">
        <v>1.0599000000000001</v>
      </c>
      <c r="C122">
        <v>489.62099999999998</v>
      </c>
      <c r="D122" s="1">
        <f t="shared" si="4"/>
        <v>121.66763993290675</v>
      </c>
      <c r="E122" s="11">
        <f t="shared" si="5"/>
        <v>0.57058100449122895</v>
      </c>
      <c r="F122" s="1">
        <f t="shared" si="6"/>
        <v>2.1152345726592614</v>
      </c>
      <c r="G122" s="1">
        <f t="shared" si="7"/>
        <v>0.87114371626217024</v>
      </c>
    </row>
    <row r="123" spans="1:7" x14ac:dyDescent="0.25">
      <c r="A123" s="2">
        <v>41122</v>
      </c>
      <c r="B123" s="4">
        <v>1.0417000000000001</v>
      </c>
      <c r="C123">
        <v>495.94900000000001</v>
      </c>
      <c r="D123" s="1">
        <f t="shared" si="4"/>
        <v>123.24010685220847</v>
      </c>
      <c r="E123" s="11">
        <f t="shared" si="5"/>
        <v>0.55362806659555719</v>
      </c>
      <c r="F123" s="1">
        <f t="shared" si="6"/>
        <v>2.0523873343831727</v>
      </c>
      <c r="G123" s="1">
        <f t="shared" si="7"/>
        <v>0.84526054594323219</v>
      </c>
    </row>
    <row r="124" spans="1:7" x14ac:dyDescent="0.25">
      <c r="A124" s="2">
        <v>41153</v>
      </c>
      <c r="B124" s="4">
        <v>1.0624</v>
      </c>
      <c r="C124">
        <v>500.31400000000002</v>
      </c>
      <c r="D124" s="1">
        <f t="shared" si="4"/>
        <v>124.32478101509599</v>
      </c>
      <c r="E124" s="11">
        <f t="shared" si="5"/>
        <v>0.55970329033367039</v>
      </c>
      <c r="F124" s="1">
        <f t="shared" si="6"/>
        <v>2.0749091554503774</v>
      </c>
      <c r="G124" s="1">
        <f t="shared" si="7"/>
        <v>0.85453599139740244</v>
      </c>
    </row>
    <row r="125" spans="1:7" x14ac:dyDescent="0.25">
      <c r="A125" s="2">
        <v>41183</v>
      </c>
      <c r="B125" s="4">
        <v>1.0105999999999999</v>
      </c>
      <c r="C125">
        <v>498.73899999999998</v>
      </c>
      <c r="D125" s="1">
        <f t="shared" si="4"/>
        <v>123.93340373982728</v>
      </c>
      <c r="E125" s="11">
        <f t="shared" si="5"/>
        <v>0.53409488329567156</v>
      </c>
      <c r="F125" s="1">
        <f t="shared" si="6"/>
        <v>1.9799747158333316</v>
      </c>
      <c r="G125" s="1">
        <f t="shared" si="7"/>
        <v>0.81543794449601892</v>
      </c>
    </row>
    <row r="126" spans="1:7" x14ac:dyDescent="0.25">
      <c r="A126" s="2">
        <v>41214</v>
      </c>
      <c r="B126" s="4">
        <v>1.0959000000000001</v>
      </c>
      <c r="C126">
        <v>499.98899999999998</v>
      </c>
      <c r="D126" s="1">
        <f t="shared" si="4"/>
        <v>124.24402062496117</v>
      </c>
      <c r="E126" s="11">
        <f t="shared" si="5"/>
        <v>0.5777273540017881</v>
      </c>
      <c r="F126" s="1">
        <f t="shared" si="6"/>
        <v>2.1417272273990031</v>
      </c>
      <c r="G126" s="1">
        <f t="shared" si="7"/>
        <v>0.88205452019944453</v>
      </c>
    </row>
    <row r="127" spans="1:7" x14ac:dyDescent="0.25">
      <c r="A127" s="2">
        <v>41244</v>
      </c>
      <c r="B127" s="4">
        <v>1.1325000000000001</v>
      </c>
      <c r="C127">
        <v>503.28300000000002</v>
      </c>
      <c r="D127" s="1">
        <f t="shared" si="4"/>
        <v>125.06255824066596</v>
      </c>
      <c r="E127" s="11">
        <f t="shared" si="5"/>
        <v>0.59311431143114313</v>
      </c>
      <c r="F127" s="1">
        <f t="shared" si="6"/>
        <v>2.1987691269126914</v>
      </c>
      <c r="G127" s="1">
        <f t="shared" si="7"/>
        <v>0.90554680468046811</v>
      </c>
    </row>
    <row r="128" spans="1:7" x14ac:dyDescent="0.25">
      <c r="A128" s="2">
        <v>41275</v>
      </c>
      <c r="B128" s="4">
        <v>1.1446000000000001</v>
      </c>
      <c r="C128">
        <v>504.83</v>
      </c>
      <c r="D128" s="1">
        <f t="shared" si="4"/>
        <v>125.44697769770762</v>
      </c>
      <c r="E128" s="11">
        <f t="shared" si="5"/>
        <v>0.59761438107877896</v>
      </c>
      <c r="F128" s="1">
        <f t="shared" si="6"/>
        <v>2.2154516011330547</v>
      </c>
      <c r="G128" s="1">
        <f t="shared" si="7"/>
        <v>0.91241735831864212</v>
      </c>
    </row>
    <row r="129" spans="1:7" x14ac:dyDescent="0.25">
      <c r="A129" s="2">
        <v>41306</v>
      </c>
      <c r="B129" s="4">
        <v>1.232</v>
      </c>
      <c r="C129">
        <v>505.83199999999999</v>
      </c>
      <c r="D129" s="1">
        <f t="shared" si="4"/>
        <v>125.69596819283095</v>
      </c>
      <c r="E129" s="11">
        <f t="shared" si="5"/>
        <v>0.64197314523399074</v>
      </c>
      <c r="F129" s="1">
        <f t="shared" si="6"/>
        <v>2.3798965980799949</v>
      </c>
      <c r="G129" s="1">
        <f t="shared" si="7"/>
        <v>0.98014281421499638</v>
      </c>
    </row>
    <row r="130" spans="1:7" x14ac:dyDescent="0.25">
      <c r="A130" s="2">
        <v>41334</v>
      </c>
      <c r="B130" s="4">
        <v>1.2263999999999999</v>
      </c>
      <c r="C130">
        <v>507.375</v>
      </c>
      <c r="D130" s="1">
        <f t="shared" si="4"/>
        <v>126.07939367584022</v>
      </c>
      <c r="E130" s="11">
        <f t="shared" si="5"/>
        <v>0.6371116274944566</v>
      </c>
      <c r="F130" s="1">
        <f t="shared" si="6"/>
        <v>2.3618741782705097</v>
      </c>
      <c r="G130" s="1">
        <f t="shared" si="7"/>
        <v>0.97272041389504804</v>
      </c>
    </row>
    <row r="131" spans="1:7" x14ac:dyDescent="0.25">
      <c r="A131" s="2">
        <v>41365</v>
      </c>
      <c r="B131" s="4">
        <v>1.2443</v>
      </c>
      <c r="C131">
        <v>507.08699999999999</v>
      </c>
      <c r="D131" s="1">
        <f t="shared" si="4"/>
        <v>126.00782754550536</v>
      </c>
      <c r="E131" s="11">
        <f t="shared" si="5"/>
        <v>0.64677776002934406</v>
      </c>
      <c r="F131" s="1">
        <f t="shared" si="6"/>
        <v>2.3977080696211894</v>
      </c>
      <c r="G131" s="1">
        <f t="shared" si="7"/>
        <v>0.98747833705064425</v>
      </c>
    </row>
    <row r="132" spans="1:7" x14ac:dyDescent="0.25">
      <c r="A132" s="2">
        <v>41395</v>
      </c>
      <c r="B132" s="4">
        <v>1.1102000000000001</v>
      </c>
      <c r="C132">
        <v>508.71499999999997</v>
      </c>
      <c r="D132" s="1">
        <f t="shared" si="4"/>
        <v>126.41237497670372</v>
      </c>
      <c r="E132" s="11">
        <f t="shared" si="5"/>
        <v>0.57522682838131367</v>
      </c>
      <c r="F132" s="1">
        <f t="shared" si="6"/>
        <v>2.132457381048328</v>
      </c>
      <c r="G132" s="1">
        <f t="shared" si="7"/>
        <v>0.87823680253186975</v>
      </c>
    </row>
    <row r="133" spans="1:7" x14ac:dyDescent="0.25">
      <c r="A133" s="2">
        <v>41426</v>
      </c>
      <c r="B133" s="4">
        <v>1.1402000000000001</v>
      </c>
      <c r="C133">
        <v>512.59799999999996</v>
      </c>
      <c r="D133" s="1">
        <f t="shared" si="4"/>
        <v>127.37727526868359</v>
      </c>
      <c r="E133" s="11">
        <f t="shared" si="5"/>
        <v>0.58629552983039346</v>
      </c>
      <c r="F133" s="1">
        <f t="shared" si="6"/>
        <v>2.1734908185361634</v>
      </c>
      <c r="G133" s="1">
        <f t="shared" si="7"/>
        <v>0.89513612031260381</v>
      </c>
    </row>
    <row r="134" spans="1:7" x14ac:dyDescent="0.25">
      <c r="A134" s="2">
        <v>41456</v>
      </c>
      <c r="B134" s="4">
        <v>1.1145</v>
      </c>
      <c r="C134">
        <v>513.31299999999999</v>
      </c>
      <c r="D134" s="1">
        <f t="shared" si="4"/>
        <v>127.55494812698018</v>
      </c>
      <c r="E134" s="11">
        <f t="shared" si="5"/>
        <v>0.57228223325729133</v>
      </c>
      <c r="F134" s="1">
        <f t="shared" si="6"/>
        <v>2.1215412983890922</v>
      </c>
      <c r="G134" s="1">
        <f t="shared" si="7"/>
        <v>0.87374109461478677</v>
      </c>
    </row>
    <row r="135" spans="1:7" x14ac:dyDescent="0.25">
      <c r="A135" s="2">
        <v>41487</v>
      </c>
      <c r="B135" s="4">
        <v>1.0886</v>
      </c>
      <c r="C135">
        <v>515.68799999999999</v>
      </c>
      <c r="D135" s="1">
        <f t="shared" ref="D135:D198" si="8">(C135/$C$92)*100</f>
        <v>128.14512020873454</v>
      </c>
      <c r="E135" s="11">
        <f t="shared" ref="E135:E198" si="9">B135*($C$6/C135)</f>
        <v>0.5564085028156559</v>
      </c>
      <c r="F135" s="1">
        <f t="shared" ref="F135:F198" si="10">B135*($C$225/C135)</f>
        <v>2.062694853865128</v>
      </c>
      <c r="G135" s="1">
        <f t="shared" ref="G135:G198" si="11">B135*($C$92/C135)</f>
        <v>0.84950562161617105</v>
      </c>
    </row>
    <row r="136" spans="1:7" x14ac:dyDescent="0.25">
      <c r="A136" s="2">
        <v>41518</v>
      </c>
      <c r="B136" s="4">
        <v>1.1485000000000001</v>
      </c>
      <c r="C136">
        <v>522.69000000000005</v>
      </c>
      <c r="D136" s="1">
        <f t="shared" si="8"/>
        <v>129.88507175250049</v>
      </c>
      <c r="E136" s="11">
        <f t="shared" si="9"/>
        <v>0.57916093669287716</v>
      </c>
      <c r="F136" s="1">
        <f t="shared" si="10"/>
        <v>2.1470417465419271</v>
      </c>
      <c r="G136" s="1">
        <f t="shared" si="11"/>
        <v>0.88424326560676503</v>
      </c>
    </row>
    <row r="137" spans="1:7" x14ac:dyDescent="0.25">
      <c r="A137" s="2">
        <v>41548</v>
      </c>
      <c r="B137" s="4">
        <v>1.1639999999999999</v>
      </c>
      <c r="C137">
        <v>525.96600000000001</v>
      </c>
      <c r="D137" s="1">
        <f t="shared" si="8"/>
        <v>130.69913648505934</v>
      </c>
      <c r="E137" s="11">
        <f t="shared" si="9"/>
        <v>0.58332120327169423</v>
      </c>
      <c r="F137" s="1">
        <f t="shared" si="10"/>
        <v>2.1624645167178103</v>
      </c>
      <c r="G137" s="1">
        <f t="shared" si="11"/>
        <v>0.89059501944992636</v>
      </c>
    </row>
    <row r="138" spans="1:7" x14ac:dyDescent="0.25">
      <c r="A138" s="2">
        <v>41579</v>
      </c>
      <c r="B138" s="4">
        <v>1.2047000000000001</v>
      </c>
      <c r="C138">
        <v>527.42200000000003</v>
      </c>
      <c r="D138" s="1">
        <f t="shared" si="8"/>
        <v>131.06094303286326</v>
      </c>
      <c r="E138" s="11">
        <f t="shared" si="9"/>
        <v>0.60205077907254534</v>
      </c>
      <c r="F138" s="1">
        <f t="shared" si="10"/>
        <v>2.2318980344012957</v>
      </c>
      <c r="G138" s="1">
        <f t="shared" si="11"/>
        <v>0.9191907002362435</v>
      </c>
    </row>
    <row r="139" spans="1:7" x14ac:dyDescent="0.25">
      <c r="A139" s="2">
        <v>41609</v>
      </c>
      <c r="B139" s="4">
        <v>1.2810999999999999</v>
      </c>
      <c r="C139">
        <v>531.05600000000004</v>
      </c>
      <c r="D139" s="1">
        <f t="shared" si="8"/>
        <v>131.96396844132448</v>
      </c>
      <c r="E139" s="11">
        <f t="shared" si="9"/>
        <v>0.63585071630863776</v>
      </c>
      <c r="F139" s="1">
        <f t="shared" si="10"/>
        <v>2.3571997798725555</v>
      </c>
      <c r="G139" s="1">
        <f t="shared" si="11"/>
        <v>0.97079529748275128</v>
      </c>
    </row>
    <row r="140" spans="1:7" x14ac:dyDescent="0.25">
      <c r="A140" s="2">
        <v>41640</v>
      </c>
      <c r="B140" s="4">
        <v>1.2847999999999999</v>
      </c>
      <c r="C140">
        <v>533.197</v>
      </c>
      <c r="D140" s="1">
        <f t="shared" si="8"/>
        <v>132.49599304218177</v>
      </c>
      <c r="E140" s="11">
        <f t="shared" si="9"/>
        <v>0.63512657423053764</v>
      </c>
      <c r="F140" s="1">
        <f t="shared" si="10"/>
        <v>2.3545152699658849</v>
      </c>
      <c r="G140" s="1">
        <f t="shared" si="11"/>
        <v>0.96968970193005588</v>
      </c>
    </row>
    <row r="141" spans="1:7" x14ac:dyDescent="0.25">
      <c r="A141" s="2">
        <v>41671</v>
      </c>
      <c r="B141" s="4">
        <v>1.3686</v>
      </c>
      <c r="C141">
        <v>537.70299999999997</v>
      </c>
      <c r="D141" s="1">
        <f t="shared" si="8"/>
        <v>133.61570478971237</v>
      </c>
      <c r="E141" s="11">
        <f t="shared" si="9"/>
        <v>0.67088260247757592</v>
      </c>
      <c r="F141" s="1">
        <f t="shared" si="10"/>
        <v>2.4870685560616179</v>
      </c>
      <c r="G141" s="1">
        <f t="shared" si="11"/>
        <v>1.0242807925564856</v>
      </c>
    </row>
    <row r="142" spans="1:7" x14ac:dyDescent="0.25">
      <c r="A142" s="2">
        <v>41699</v>
      </c>
      <c r="B142" s="4">
        <v>1.4195</v>
      </c>
      <c r="C142">
        <v>545.68399999999997</v>
      </c>
      <c r="D142" s="1">
        <f t="shared" si="8"/>
        <v>135.59893147791513</v>
      </c>
      <c r="E142" s="11">
        <f t="shared" si="9"/>
        <v>0.68565655214373156</v>
      </c>
      <c r="F142" s="1">
        <f t="shared" si="10"/>
        <v>2.5418379382573066</v>
      </c>
      <c r="G142" s="1">
        <f t="shared" si="11"/>
        <v>1.0468371575857089</v>
      </c>
    </row>
    <row r="143" spans="1:7" x14ac:dyDescent="0.25">
      <c r="A143" s="2">
        <v>41730</v>
      </c>
      <c r="B143" s="4">
        <v>1.3385</v>
      </c>
      <c r="C143">
        <v>548.14499999999998</v>
      </c>
      <c r="D143" s="1">
        <f t="shared" si="8"/>
        <v>136.21047400136669</v>
      </c>
      <c r="E143" s="11">
        <f t="shared" si="9"/>
        <v>0.64362865665106861</v>
      </c>
      <c r="F143" s="1">
        <f t="shared" si="10"/>
        <v>2.3860338423227434</v>
      </c>
      <c r="G143" s="1">
        <f t="shared" si="11"/>
        <v>0.98267039287049962</v>
      </c>
    </row>
    <row r="144" spans="1:7" x14ac:dyDescent="0.25">
      <c r="A144" s="2">
        <v>41760</v>
      </c>
      <c r="B144" s="4">
        <v>1.2009000000000001</v>
      </c>
      <c r="C144">
        <v>545.65200000000004</v>
      </c>
      <c r="D144" s="1">
        <f t="shared" si="8"/>
        <v>135.59097968565573</v>
      </c>
      <c r="E144" s="11">
        <f t="shared" si="9"/>
        <v>0.58010091047040968</v>
      </c>
      <c r="F144" s="1">
        <f t="shared" si="10"/>
        <v>2.150526378900838</v>
      </c>
      <c r="G144" s="1">
        <f t="shared" si="11"/>
        <v>0.88567838567438584</v>
      </c>
    </row>
    <row r="145" spans="1:7" x14ac:dyDescent="0.25">
      <c r="A145" s="2">
        <v>41791</v>
      </c>
      <c r="B145" s="4">
        <v>1.2149000000000001</v>
      </c>
      <c r="C145">
        <v>542.19399999999996</v>
      </c>
      <c r="D145" s="1">
        <f t="shared" si="8"/>
        <v>134.73168913462135</v>
      </c>
      <c r="E145" s="11">
        <f t="shared" si="9"/>
        <v>0.59060657624392754</v>
      </c>
      <c r="F145" s="1">
        <f t="shared" si="10"/>
        <v>2.1894725535509432</v>
      </c>
      <c r="G145" s="1">
        <f t="shared" si="11"/>
        <v>0.90171807969103335</v>
      </c>
    </row>
    <row r="146" spans="1:7" x14ac:dyDescent="0.25">
      <c r="A146" s="2">
        <v>41821</v>
      </c>
      <c r="B146" s="4">
        <v>1.2291000000000001</v>
      </c>
      <c r="C146">
        <v>539.21</v>
      </c>
      <c r="D146" s="1">
        <f t="shared" si="8"/>
        <v>133.99018450642976</v>
      </c>
      <c r="E146" s="11">
        <f t="shared" si="9"/>
        <v>0.60081633871775375</v>
      </c>
      <c r="F146" s="1">
        <f t="shared" si="10"/>
        <v>2.2273217675859129</v>
      </c>
      <c r="G146" s="1">
        <f t="shared" si="11"/>
        <v>0.91730599859053064</v>
      </c>
    </row>
    <row r="147" spans="1:7" x14ac:dyDescent="0.25">
      <c r="A147" s="2">
        <v>41852</v>
      </c>
      <c r="B147" s="4">
        <v>1.2070000000000001</v>
      </c>
      <c r="C147">
        <v>539.54999999999995</v>
      </c>
      <c r="D147" s="1">
        <f t="shared" si="8"/>
        <v>134.07467229918618</v>
      </c>
      <c r="E147" s="11">
        <f t="shared" si="9"/>
        <v>0.58964147901028641</v>
      </c>
      <c r="F147" s="1">
        <f t="shared" si="10"/>
        <v>2.1858947845426751</v>
      </c>
      <c r="G147" s="1">
        <f t="shared" si="11"/>
        <v>0.90024460198313416</v>
      </c>
    </row>
    <row r="148" spans="1:7" x14ac:dyDescent="0.25">
      <c r="A148" s="2">
        <v>41883</v>
      </c>
      <c r="B148" s="4">
        <v>1.2005999999999999</v>
      </c>
      <c r="C148">
        <v>539.649</v>
      </c>
      <c r="D148" s="1">
        <f t="shared" si="8"/>
        <v>134.09927315648878</v>
      </c>
      <c r="E148" s="11">
        <f t="shared" si="9"/>
        <v>0.58640736478711153</v>
      </c>
      <c r="F148" s="1">
        <f t="shared" si="10"/>
        <v>2.1739054085155347</v>
      </c>
      <c r="G148" s="1">
        <f t="shared" si="11"/>
        <v>0.89530686612965094</v>
      </c>
    </row>
    <row r="149" spans="1:7" x14ac:dyDescent="0.25">
      <c r="A149" s="2">
        <v>41913</v>
      </c>
      <c r="B149" s="4">
        <v>1.1383000000000001</v>
      </c>
      <c r="C149">
        <v>542.85299999999995</v>
      </c>
      <c r="D149" s="1">
        <f t="shared" si="8"/>
        <v>134.89544635646391</v>
      </c>
      <c r="E149" s="11">
        <f t="shared" si="9"/>
        <v>0.55269679637028812</v>
      </c>
      <c r="F149" s="1">
        <f t="shared" si="10"/>
        <v>2.048934967477384</v>
      </c>
      <c r="G149" s="1">
        <f t="shared" si="11"/>
        <v>0.84383871416387146</v>
      </c>
    </row>
    <row r="150" spans="1:7" x14ac:dyDescent="0.25">
      <c r="A150" s="2">
        <v>41944</v>
      </c>
      <c r="B150" s="4">
        <v>1.2181999999999999</v>
      </c>
      <c r="C150">
        <v>549.04</v>
      </c>
      <c r="D150" s="1">
        <f t="shared" si="8"/>
        <v>136.43287569112255</v>
      </c>
      <c r="E150" s="11">
        <f t="shared" si="9"/>
        <v>0.58482652630045162</v>
      </c>
      <c r="F150" s="1">
        <f t="shared" si="10"/>
        <v>2.1680449887075626</v>
      </c>
      <c r="G150" s="1">
        <f t="shared" si="11"/>
        <v>0.89289329557045027</v>
      </c>
    </row>
    <row r="151" spans="1:7" x14ac:dyDescent="0.25">
      <c r="A151" s="2">
        <v>41974</v>
      </c>
      <c r="B151" s="4">
        <v>1.2655000000000001</v>
      </c>
      <c r="C151">
        <v>551.149</v>
      </c>
      <c r="D151" s="1">
        <f t="shared" si="8"/>
        <v>136.95694849972045</v>
      </c>
      <c r="E151" s="11">
        <f t="shared" si="9"/>
        <v>0.60520928097483617</v>
      </c>
      <c r="F151" s="1">
        <f t="shared" si="10"/>
        <v>2.2436071035237299</v>
      </c>
      <c r="G151" s="1">
        <f t="shared" si="11"/>
        <v>0.92401299376393686</v>
      </c>
    </row>
    <row r="152" spans="1:7" x14ac:dyDescent="0.25">
      <c r="A152" s="2">
        <v>42005</v>
      </c>
      <c r="B152" s="4">
        <v>1.3255999999999999</v>
      </c>
      <c r="C152">
        <v>554.83500000000004</v>
      </c>
      <c r="D152" s="1">
        <f t="shared" si="8"/>
        <v>137.87289557060322</v>
      </c>
      <c r="E152" s="11">
        <f t="shared" si="9"/>
        <v>0.62973973884127699</v>
      </c>
      <c r="F152" s="1">
        <f t="shared" si="10"/>
        <v>2.3345454140420121</v>
      </c>
      <c r="G152" s="1">
        <f t="shared" si="11"/>
        <v>0.96146526444798897</v>
      </c>
    </row>
    <row r="153" spans="1:7" x14ac:dyDescent="0.25">
      <c r="A153" s="2">
        <v>42036</v>
      </c>
      <c r="B153" s="4">
        <v>1.3847</v>
      </c>
      <c r="C153">
        <v>557.803</v>
      </c>
      <c r="D153" s="1">
        <f t="shared" si="8"/>
        <v>138.61042430266508</v>
      </c>
      <c r="E153" s="11">
        <f t="shared" si="9"/>
        <v>0.65431563831675343</v>
      </c>
      <c r="F153" s="1">
        <f t="shared" si="10"/>
        <v>2.4256521838355121</v>
      </c>
      <c r="G153" s="1">
        <f t="shared" si="11"/>
        <v>0.99898691383875671</v>
      </c>
    </row>
    <row r="154" spans="1:7" x14ac:dyDescent="0.25">
      <c r="A154" s="2">
        <v>42064</v>
      </c>
      <c r="B154" s="4">
        <v>1.2613000000000001</v>
      </c>
      <c r="C154">
        <v>564.56799999999998</v>
      </c>
      <c r="D154" s="1">
        <f t="shared" si="8"/>
        <v>140.2914828850096</v>
      </c>
      <c r="E154" s="11">
        <f t="shared" si="9"/>
        <v>0.58886343894800985</v>
      </c>
      <c r="F154" s="1">
        <f t="shared" si="10"/>
        <v>2.1830104662325889</v>
      </c>
      <c r="G154" s="1">
        <f t="shared" si="11"/>
        <v>0.89905671681710631</v>
      </c>
    </row>
    <row r="155" spans="1:7" x14ac:dyDescent="0.25">
      <c r="A155" s="2">
        <v>42095</v>
      </c>
      <c r="B155" s="4">
        <v>1.2616000000000001</v>
      </c>
      <c r="C155">
        <v>569.73800000000006</v>
      </c>
      <c r="D155" s="1">
        <f t="shared" si="8"/>
        <v>141.57619432192334</v>
      </c>
      <c r="E155" s="11">
        <f t="shared" si="9"/>
        <v>0.58365867819945294</v>
      </c>
      <c r="F155" s="1">
        <f t="shared" si="10"/>
        <v>2.1637155899729348</v>
      </c>
      <c r="G155" s="1">
        <f t="shared" si="11"/>
        <v>0.89111026471816868</v>
      </c>
    </row>
    <row r="156" spans="1:7" x14ac:dyDescent="0.25">
      <c r="A156" s="2">
        <v>42125</v>
      </c>
      <c r="B156" s="4">
        <v>1.2264999999999999</v>
      </c>
      <c r="C156">
        <v>572.03399999999999</v>
      </c>
      <c r="D156" s="1">
        <f t="shared" si="8"/>
        <v>142.14673541653724</v>
      </c>
      <c r="E156" s="11">
        <f t="shared" si="9"/>
        <v>0.56514275375239931</v>
      </c>
      <c r="F156" s="1">
        <f t="shared" si="10"/>
        <v>2.0950741118534912</v>
      </c>
      <c r="G156" s="1">
        <f t="shared" si="11"/>
        <v>0.86284077956904659</v>
      </c>
    </row>
    <row r="157" spans="1:7" x14ac:dyDescent="0.25">
      <c r="A157" s="2">
        <v>42156</v>
      </c>
      <c r="B157" s="4">
        <v>1.2161999999999999</v>
      </c>
      <c r="C157">
        <v>575.93799999999999</v>
      </c>
      <c r="D157" s="1">
        <f t="shared" si="8"/>
        <v>143.11685407218735</v>
      </c>
      <c r="E157" s="11">
        <f t="shared" si="9"/>
        <v>0.55659809910094493</v>
      </c>
      <c r="F157" s="1">
        <f t="shared" si="10"/>
        <v>2.0633977174626437</v>
      </c>
      <c r="G157" s="1">
        <f t="shared" si="11"/>
        <v>0.84979509079102267</v>
      </c>
    </row>
    <row r="158" spans="1:7" x14ac:dyDescent="0.25">
      <c r="A158" s="2">
        <v>42186</v>
      </c>
      <c r="B158" s="4">
        <v>1.1990000000000001</v>
      </c>
      <c r="C158">
        <v>579.29300000000001</v>
      </c>
      <c r="D158" s="1">
        <f t="shared" si="8"/>
        <v>143.95054979188669</v>
      </c>
      <c r="E158" s="11">
        <f t="shared" si="9"/>
        <v>0.54554848755293095</v>
      </c>
      <c r="F158" s="1">
        <f t="shared" si="10"/>
        <v>2.0224350492755829</v>
      </c>
      <c r="G158" s="1">
        <f t="shared" si="11"/>
        <v>0.83292491882346253</v>
      </c>
    </row>
    <row r="159" spans="1:7" x14ac:dyDescent="0.25">
      <c r="A159" s="2">
        <v>42217</v>
      </c>
      <c r="B159" s="4">
        <v>1.1755</v>
      </c>
      <c r="C159">
        <v>581.61800000000005</v>
      </c>
      <c r="D159" s="1">
        <f t="shared" si="8"/>
        <v>144.52829719823569</v>
      </c>
      <c r="E159" s="11">
        <f t="shared" si="9"/>
        <v>0.53271784917248077</v>
      </c>
      <c r="F159" s="1">
        <f t="shared" si="10"/>
        <v>1.9748698312294322</v>
      </c>
      <c r="G159" s="1">
        <f t="shared" si="11"/>
        <v>0.81333553552331583</v>
      </c>
    </row>
    <row r="160" spans="1:7" x14ac:dyDescent="0.25">
      <c r="A160" s="2">
        <v>42248</v>
      </c>
      <c r="B160" s="4">
        <v>1.2734000000000001</v>
      </c>
      <c r="C160">
        <v>589.89700000000005</v>
      </c>
      <c r="D160" s="1">
        <f t="shared" si="8"/>
        <v>146.58557495185437</v>
      </c>
      <c r="E160" s="11">
        <f t="shared" si="9"/>
        <v>0.56898538558426304</v>
      </c>
      <c r="F160" s="1">
        <f t="shared" si="10"/>
        <v>2.1093193594814008</v>
      </c>
      <c r="G160" s="1">
        <f t="shared" si="11"/>
        <v>0.86870757945878685</v>
      </c>
    </row>
    <row r="161" spans="1:7" x14ac:dyDescent="0.25">
      <c r="A161" s="2">
        <v>42278</v>
      </c>
      <c r="B161" s="4">
        <v>1.5287999999999999</v>
      </c>
      <c r="C161">
        <v>600.26900000000001</v>
      </c>
      <c r="D161" s="1">
        <f t="shared" si="8"/>
        <v>149.16294961794122</v>
      </c>
      <c r="E161" s="11">
        <f t="shared" si="9"/>
        <v>0.67130087344174016</v>
      </c>
      <c r="F161" s="1">
        <f t="shared" si="10"/>
        <v>2.4886191530797026</v>
      </c>
      <c r="G161" s="1">
        <f t="shared" si="11"/>
        <v>1.0249193944714785</v>
      </c>
    </row>
    <row r="162" spans="1:7" x14ac:dyDescent="0.25">
      <c r="A162" s="2">
        <v>42309</v>
      </c>
      <c r="B162" s="4">
        <v>1.7090000000000001</v>
      </c>
      <c r="C162">
        <v>607.44100000000003</v>
      </c>
      <c r="D162" s="1">
        <f t="shared" si="8"/>
        <v>150.94514505808536</v>
      </c>
      <c r="E162" s="11">
        <f t="shared" si="9"/>
        <v>0.74156703284763459</v>
      </c>
      <c r="F162" s="1">
        <f t="shared" si="10"/>
        <v>2.7491069865221478</v>
      </c>
      <c r="G162" s="1">
        <f t="shared" si="11"/>
        <v>1.1321993823268433</v>
      </c>
    </row>
    <row r="163" spans="1:7" x14ac:dyDescent="0.25">
      <c r="A163" s="2">
        <v>42339</v>
      </c>
      <c r="B163" s="4">
        <v>1.7045999999999999</v>
      </c>
      <c r="C163">
        <v>610.12800000000004</v>
      </c>
      <c r="D163" s="1">
        <f t="shared" si="8"/>
        <v>151.61284711436915</v>
      </c>
      <c r="E163" s="11">
        <f t="shared" si="9"/>
        <v>0.73640034222327111</v>
      </c>
      <c r="F163" s="1">
        <f t="shared" si="10"/>
        <v>2.729953242270474</v>
      </c>
      <c r="G163" s="1">
        <f t="shared" si="11"/>
        <v>1.1243110544016992</v>
      </c>
    </row>
    <row r="164" spans="1:7" x14ac:dyDescent="0.25">
      <c r="A164" s="2">
        <v>42370</v>
      </c>
      <c r="B164" s="4">
        <v>1.8244</v>
      </c>
      <c r="C164">
        <v>619.476</v>
      </c>
      <c r="D164" s="1">
        <f t="shared" si="8"/>
        <v>153.9357644281543</v>
      </c>
      <c r="E164" s="11">
        <f t="shared" si="9"/>
        <v>0.7762614725994228</v>
      </c>
      <c r="F164" s="1">
        <f t="shared" si="10"/>
        <v>2.8777247951494491</v>
      </c>
      <c r="G164" s="1">
        <f t="shared" si="11"/>
        <v>1.1851696756613654</v>
      </c>
    </row>
    <row r="165" spans="1:7" x14ac:dyDescent="0.25">
      <c r="A165" s="2">
        <v>42401</v>
      </c>
      <c r="B165" s="4">
        <v>1.9164000000000001</v>
      </c>
      <c r="C165">
        <v>624.36599999999999</v>
      </c>
      <c r="D165" s="1">
        <f t="shared" si="8"/>
        <v>155.15089768279805</v>
      </c>
      <c r="E165" s="11">
        <f t="shared" si="9"/>
        <v>0.80902020930031426</v>
      </c>
      <c r="F165" s="1">
        <f t="shared" si="10"/>
        <v>2.9991666445642462</v>
      </c>
      <c r="G165" s="1">
        <f t="shared" si="11"/>
        <v>1.2351846032615488</v>
      </c>
    </row>
    <row r="166" spans="1:7" x14ac:dyDescent="0.25">
      <c r="A166" s="2">
        <v>42430</v>
      </c>
      <c r="B166" s="4">
        <v>1.9066000000000001</v>
      </c>
      <c r="C166">
        <v>627.05999999999995</v>
      </c>
      <c r="D166" s="1">
        <f t="shared" si="8"/>
        <v>155.82033919363855</v>
      </c>
      <c r="E166" s="11">
        <f t="shared" si="9"/>
        <v>0.80142510764520147</v>
      </c>
      <c r="F166" s="1">
        <f t="shared" si="10"/>
        <v>2.9710103942206492</v>
      </c>
      <c r="G166" s="1">
        <f t="shared" si="11"/>
        <v>1.223588659777374</v>
      </c>
    </row>
    <row r="167" spans="1:7" x14ac:dyDescent="0.25">
      <c r="A167" s="2">
        <v>42461</v>
      </c>
      <c r="B167" s="4">
        <v>1.3966000000000001</v>
      </c>
      <c r="C167">
        <v>629.34500000000003</v>
      </c>
      <c r="D167" s="1">
        <f t="shared" si="8"/>
        <v>156.38814685966329</v>
      </c>
      <c r="E167" s="11">
        <f t="shared" si="9"/>
        <v>0.58491896813353561</v>
      </c>
      <c r="F167" s="1">
        <f t="shared" si="10"/>
        <v>2.1683876852918513</v>
      </c>
      <c r="G167" s="1">
        <f t="shared" si="11"/>
        <v>0.89303443262439519</v>
      </c>
    </row>
    <row r="168" spans="1:7" x14ac:dyDescent="0.25">
      <c r="A168" s="2">
        <v>42491</v>
      </c>
      <c r="B168" s="4">
        <v>1.391</v>
      </c>
      <c r="C168">
        <v>636.46799999999996</v>
      </c>
      <c r="D168" s="1">
        <f t="shared" si="8"/>
        <v>158.15816611791016</v>
      </c>
      <c r="E168" s="11">
        <f t="shared" si="9"/>
        <v>0.57605375289881033</v>
      </c>
      <c r="F168" s="1">
        <f t="shared" si="10"/>
        <v>2.1355229218122518</v>
      </c>
      <c r="G168" s="1">
        <f t="shared" si="11"/>
        <v>0.87949932282534238</v>
      </c>
    </row>
    <row r="169" spans="1:7" x14ac:dyDescent="0.25">
      <c r="A169" s="2">
        <v>42522</v>
      </c>
      <c r="B169" s="4">
        <v>1.5019</v>
      </c>
      <c r="C169">
        <v>646.86800000000005</v>
      </c>
      <c r="D169" s="1">
        <f t="shared" si="8"/>
        <v>160.74249860222403</v>
      </c>
      <c r="E169" s="11">
        <f t="shared" si="9"/>
        <v>0.61198080906769226</v>
      </c>
      <c r="F169" s="1">
        <f t="shared" si="10"/>
        <v>2.2687102356276703</v>
      </c>
      <c r="G169" s="1">
        <f t="shared" si="11"/>
        <v>0.93435153307939178</v>
      </c>
    </row>
    <row r="170" spans="1:7" x14ac:dyDescent="0.25">
      <c r="A170" s="2">
        <v>42552</v>
      </c>
      <c r="B170" s="4">
        <v>1.5015000000000001</v>
      </c>
      <c r="C170">
        <v>644.35599999999999</v>
      </c>
      <c r="D170" s="1">
        <f t="shared" si="8"/>
        <v>160.11828290985898</v>
      </c>
      <c r="E170" s="11">
        <f t="shared" si="9"/>
        <v>0.61420297164921256</v>
      </c>
      <c r="F170" s="1">
        <f t="shared" si="10"/>
        <v>2.2769481459007133</v>
      </c>
      <c r="G170" s="1">
        <f t="shared" si="11"/>
        <v>0.93774425550472107</v>
      </c>
    </row>
    <row r="171" spans="1:7" x14ac:dyDescent="0.25">
      <c r="A171" s="2">
        <v>42583</v>
      </c>
      <c r="B171" s="4">
        <v>1.5597000000000001</v>
      </c>
      <c r="C171">
        <v>647.15300000000002</v>
      </c>
      <c r="D171" s="1">
        <f t="shared" si="8"/>
        <v>160.81331925203455</v>
      </c>
      <c r="E171" s="11">
        <f t="shared" si="9"/>
        <v>0.63525275475814835</v>
      </c>
      <c r="F171" s="1">
        <f t="shared" si="10"/>
        <v>2.3549830412591768</v>
      </c>
      <c r="G171" s="1">
        <f t="shared" si="11"/>
        <v>0.96988235007795687</v>
      </c>
    </row>
    <row r="172" spans="1:7" x14ac:dyDescent="0.25">
      <c r="A172" s="2">
        <v>42614</v>
      </c>
      <c r="B172" s="4">
        <v>1.6658999999999999</v>
      </c>
      <c r="C172">
        <v>647.36</v>
      </c>
      <c r="D172" s="1">
        <f t="shared" si="8"/>
        <v>160.86475740821271</v>
      </c>
      <c r="E172" s="11">
        <f t="shared" si="9"/>
        <v>0.67829016621354421</v>
      </c>
      <c r="F172" s="1">
        <f t="shared" si="10"/>
        <v>2.5145295734985167</v>
      </c>
      <c r="G172" s="1">
        <f t="shared" si="11"/>
        <v>1.035590409509392</v>
      </c>
    </row>
    <row r="173" spans="1:7" x14ac:dyDescent="0.25">
      <c r="A173" s="2">
        <v>42644</v>
      </c>
      <c r="B173" s="4">
        <v>1.8579000000000001</v>
      </c>
      <c r="C173">
        <v>648.21299999999997</v>
      </c>
      <c r="D173" s="1">
        <f t="shared" si="8"/>
        <v>161.07672237062803</v>
      </c>
      <c r="E173" s="11">
        <f t="shared" si="9"/>
        <v>0.75546970208866537</v>
      </c>
      <c r="F173" s="1">
        <f t="shared" si="10"/>
        <v>2.800646393546566</v>
      </c>
      <c r="G173" s="1">
        <f t="shared" si="11"/>
        <v>1.1534255059679459</v>
      </c>
    </row>
    <row r="174" spans="1:7" x14ac:dyDescent="0.25">
      <c r="A174" s="2">
        <v>42675</v>
      </c>
      <c r="B174" s="4">
        <v>1.8693</v>
      </c>
      <c r="C174">
        <v>648.56100000000004</v>
      </c>
      <c r="D174" s="1">
        <f t="shared" si="8"/>
        <v>161.16319811144933</v>
      </c>
      <c r="E174" s="11">
        <f t="shared" si="9"/>
        <v>0.75969738235879114</v>
      </c>
      <c r="F174" s="1">
        <f t="shared" si="10"/>
        <v>2.8163190770027802</v>
      </c>
      <c r="G174" s="1">
        <f t="shared" si="11"/>
        <v>1.159880184747464</v>
      </c>
    </row>
    <row r="175" spans="1:7" x14ac:dyDescent="0.25">
      <c r="A175" s="2">
        <v>42705</v>
      </c>
      <c r="B175" s="4">
        <v>1.8678999999999999</v>
      </c>
      <c r="C175">
        <v>653.95100000000002</v>
      </c>
      <c r="D175" s="1">
        <f t="shared" si="8"/>
        <v>162.50257812014661</v>
      </c>
      <c r="E175" s="11">
        <f t="shared" si="9"/>
        <v>0.75287151789660067</v>
      </c>
      <c r="F175" s="1">
        <f t="shared" si="10"/>
        <v>2.7910145113318885</v>
      </c>
      <c r="G175" s="1">
        <f t="shared" si="11"/>
        <v>1.149458686507093</v>
      </c>
    </row>
    <row r="176" spans="1:7" x14ac:dyDescent="0.25">
      <c r="A176" s="2">
        <v>42736</v>
      </c>
      <c r="B176" s="4">
        <v>1.8158000000000001</v>
      </c>
      <c r="C176">
        <v>656.77800000000002</v>
      </c>
      <c r="D176" s="1">
        <f t="shared" si="8"/>
        <v>163.20506926756539</v>
      </c>
      <c r="E176" s="11">
        <f t="shared" si="9"/>
        <v>0.72872197911623104</v>
      </c>
      <c r="F176" s="1">
        <f t="shared" si="10"/>
        <v>2.7014883284762892</v>
      </c>
      <c r="G176" s="1">
        <f t="shared" si="11"/>
        <v>1.1125879901580138</v>
      </c>
    </row>
    <row r="177" spans="1:7" x14ac:dyDescent="0.25">
      <c r="A177" s="2">
        <v>42767</v>
      </c>
      <c r="B177" s="4">
        <v>1.6860999999999999</v>
      </c>
      <c r="C177">
        <v>657.19100000000003</v>
      </c>
      <c r="D177" s="1">
        <f t="shared" si="8"/>
        <v>163.30769708641361</v>
      </c>
      <c r="E177" s="11">
        <f t="shared" si="9"/>
        <v>0.67624516769097553</v>
      </c>
      <c r="F177" s="1">
        <f t="shared" si="10"/>
        <v>2.5069484385817824</v>
      </c>
      <c r="G177" s="1">
        <f t="shared" si="11"/>
        <v>1.0324681751576024</v>
      </c>
    </row>
    <row r="178" spans="1:7" x14ac:dyDescent="0.25">
      <c r="A178" s="2">
        <v>42795</v>
      </c>
      <c r="B178" s="4">
        <v>1.5264</v>
      </c>
      <c r="C178">
        <v>654.70899999999995</v>
      </c>
      <c r="D178" s="1">
        <f t="shared" si="8"/>
        <v>162.69093619929177</v>
      </c>
      <c r="E178" s="11">
        <f t="shared" si="9"/>
        <v>0.61451501659515906</v>
      </c>
      <c r="F178" s="1">
        <f t="shared" si="10"/>
        <v>2.2781049461669234</v>
      </c>
      <c r="G178" s="1">
        <f t="shared" si="11"/>
        <v>0.93822067513964225</v>
      </c>
    </row>
    <row r="179" spans="1:7" x14ac:dyDescent="0.25">
      <c r="A179" s="2">
        <v>42826</v>
      </c>
      <c r="B179" s="4">
        <v>1.4718</v>
      </c>
      <c r="C179">
        <v>646.57299999999998</v>
      </c>
      <c r="D179" s="1">
        <f t="shared" si="8"/>
        <v>160.66919301733242</v>
      </c>
      <c r="E179" s="11">
        <f t="shared" si="9"/>
        <v>0.59998955106383955</v>
      </c>
      <c r="F179" s="1">
        <f t="shared" si="10"/>
        <v>2.2242567341970667</v>
      </c>
      <c r="G179" s="1">
        <f t="shared" si="11"/>
        <v>0.91604368725573149</v>
      </c>
    </row>
    <row r="180" spans="1:7" x14ac:dyDescent="0.25">
      <c r="A180" s="2">
        <v>42856</v>
      </c>
      <c r="B180" s="4">
        <v>1.4141999999999999</v>
      </c>
      <c r="C180">
        <v>643.26</v>
      </c>
      <c r="D180" s="1">
        <f t="shared" si="8"/>
        <v>159.84593402497359</v>
      </c>
      <c r="E180" s="11">
        <f t="shared" si="9"/>
        <v>0.57947771663091119</v>
      </c>
      <c r="F180" s="1">
        <f t="shared" si="10"/>
        <v>2.1482161001772222</v>
      </c>
      <c r="G180" s="1">
        <f t="shared" si="11"/>
        <v>0.88472691446693408</v>
      </c>
    </row>
    <row r="181" spans="1:7" x14ac:dyDescent="0.25">
      <c r="A181" s="2">
        <v>42887</v>
      </c>
      <c r="B181" s="4">
        <v>1.3277000000000001</v>
      </c>
      <c r="C181">
        <v>637.07899999999995</v>
      </c>
      <c r="D181" s="1">
        <f t="shared" si="8"/>
        <v>158.30999565136358</v>
      </c>
      <c r="E181" s="11">
        <f t="shared" si="9"/>
        <v>0.54931204136378697</v>
      </c>
      <c r="F181" s="1">
        <f t="shared" si="10"/>
        <v>2.0363871420969772</v>
      </c>
      <c r="G181" s="1">
        <f t="shared" si="11"/>
        <v>0.83867098507406479</v>
      </c>
    </row>
    <row r="182" spans="1:7" x14ac:dyDescent="0.25">
      <c r="A182" s="2">
        <v>42917</v>
      </c>
      <c r="B182" s="4">
        <v>1.304</v>
      </c>
      <c r="C182">
        <v>635.19799999999998</v>
      </c>
      <c r="D182" s="1">
        <f t="shared" si="8"/>
        <v>157.84257936261415</v>
      </c>
      <c r="E182" s="11">
        <f t="shared" si="9"/>
        <v>0.5411042226203483</v>
      </c>
      <c r="F182" s="1">
        <f t="shared" si="10"/>
        <v>2.0059594520133883</v>
      </c>
      <c r="G182" s="1">
        <f t="shared" si="11"/>
        <v>0.82613956593062332</v>
      </c>
    </row>
    <row r="183" spans="1:7" x14ac:dyDescent="0.25">
      <c r="A183" s="2">
        <v>42948</v>
      </c>
      <c r="B183" s="4">
        <v>1.4064000000000001</v>
      </c>
      <c r="C183">
        <v>636.17399999999998</v>
      </c>
      <c r="D183" s="1">
        <f t="shared" si="8"/>
        <v>158.08510902652668</v>
      </c>
      <c r="E183" s="11">
        <f t="shared" si="9"/>
        <v>0.58270050646521243</v>
      </c>
      <c r="F183" s="1">
        <f t="shared" si="10"/>
        <v>2.1601634948929069</v>
      </c>
      <c r="G183" s="1">
        <f t="shared" si="11"/>
        <v>0.88964736062775296</v>
      </c>
    </row>
    <row r="184" spans="1:7" x14ac:dyDescent="0.25">
      <c r="A184" s="2">
        <v>42979</v>
      </c>
      <c r="B184" s="4">
        <v>1.4422999999999999</v>
      </c>
      <c r="C184">
        <v>640.654</v>
      </c>
      <c r="D184" s="1">
        <f t="shared" si="8"/>
        <v>159.19835994284648</v>
      </c>
      <c r="E184" s="11">
        <f t="shared" si="9"/>
        <v>0.59339586422624369</v>
      </c>
      <c r="F184" s="1">
        <f t="shared" si="10"/>
        <v>2.1998128879239029</v>
      </c>
      <c r="G184" s="1">
        <f t="shared" si="11"/>
        <v>0.90597666993416104</v>
      </c>
    </row>
    <row r="185" spans="1:7" x14ac:dyDescent="0.25">
      <c r="A185" s="2">
        <v>43009</v>
      </c>
      <c r="B185" s="4">
        <v>1.5339</v>
      </c>
      <c r="C185">
        <v>641.279</v>
      </c>
      <c r="D185" s="1">
        <f t="shared" si="8"/>
        <v>159.35366838541341</v>
      </c>
      <c r="E185" s="11">
        <f t="shared" si="9"/>
        <v>0.63046717887222259</v>
      </c>
      <c r="F185" s="1">
        <f t="shared" si="10"/>
        <v>2.3372421499846401</v>
      </c>
      <c r="G185" s="1">
        <f t="shared" si="11"/>
        <v>0.96257589520317988</v>
      </c>
    </row>
    <row r="186" spans="1:7" x14ac:dyDescent="0.25">
      <c r="A186" s="2">
        <v>43040</v>
      </c>
      <c r="B186" s="4">
        <v>1.6511</v>
      </c>
      <c r="C186">
        <v>646.42200000000003</v>
      </c>
      <c r="D186" s="1">
        <f t="shared" si="8"/>
        <v>160.63167049760824</v>
      </c>
      <c r="E186" s="11">
        <f t="shared" si="9"/>
        <v>0.67323967624864245</v>
      </c>
      <c r="F186" s="1">
        <f t="shared" si="10"/>
        <v>2.4958066035809425</v>
      </c>
      <c r="G186" s="1">
        <f t="shared" si="11"/>
        <v>1.0278794928081036</v>
      </c>
    </row>
    <row r="187" spans="1:7" x14ac:dyDescent="0.25">
      <c r="A187" s="2">
        <v>43070</v>
      </c>
      <c r="B187" s="4">
        <v>1.748</v>
      </c>
      <c r="C187">
        <v>653.95100000000002</v>
      </c>
      <c r="D187" s="1">
        <f t="shared" si="8"/>
        <v>162.50257812014661</v>
      </c>
      <c r="E187" s="11">
        <f t="shared" si="9"/>
        <v>0.70454489709473633</v>
      </c>
      <c r="F187" s="1">
        <f t="shared" si="10"/>
        <v>2.6118600384432473</v>
      </c>
      <c r="G187" s="1">
        <f t="shared" si="11"/>
        <v>1.0756752417230038</v>
      </c>
    </row>
    <row r="188" spans="1:7" x14ac:dyDescent="0.25">
      <c r="A188" s="2">
        <v>43101</v>
      </c>
      <c r="B188" s="4">
        <v>1.8362000000000001</v>
      </c>
      <c r="C188">
        <v>656.77800000000002</v>
      </c>
      <c r="D188" s="1">
        <f t="shared" si="8"/>
        <v>163.20506926756539</v>
      </c>
      <c r="E188" s="11">
        <f t="shared" si="9"/>
        <v>0.73690896467299449</v>
      </c>
      <c r="F188" s="1">
        <f t="shared" si="10"/>
        <v>2.7318387866219638</v>
      </c>
      <c r="G188" s="1">
        <f t="shared" si="11"/>
        <v>1.1250876018989673</v>
      </c>
    </row>
    <row r="189" spans="1:7" x14ac:dyDescent="0.25">
      <c r="A189" s="2">
        <v>43132</v>
      </c>
      <c r="B189" s="4">
        <v>1.8522000000000001</v>
      </c>
      <c r="C189">
        <v>657.19100000000003</v>
      </c>
      <c r="D189" s="1">
        <f t="shared" si="8"/>
        <v>163.30769708641361</v>
      </c>
      <c r="E189" s="11">
        <f t="shared" si="9"/>
        <v>0.74286299721085647</v>
      </c>
      <c r="F189" s="1">
        <f t="shared" si="10"/>
        <v>2.7539113326262838</v>
      </c>
      <c r="G189" s="1">
        <f t="shared" si="11"/>
        <v>1.1341780167409474</v>
      </c>
    </row>
    <row r="190" spans="1:7" x14ac:dyDescent="0.25">
      <c r="A190" s="2">
        <v>43160</v>
      </c>
      <c r="B190" s="4">
        <v>1.8682000000000001</v>
      </c>
      <c r="C190">
        <v>659.66499999999996</v>
      </c>
      <c r="D190" s="1">
        <f t="shared" si="8"/>
        <v>163.92247002547057</v>
      </c>
      <c r="E190" s="11">
        <f t="shared" si="9"/>
        <v>0.74647003554834646</v>
      </c>
      <c r="F190" s="1">
        <f t="shared" si="10"/>
        <v>2.7672831976836729</v>
      </c>
      <c r="G190" s="1">
        <f t="shared" si="11"/>
        <v>1.1396851204778184</v>
      </c>
    </row>
    <row r="191" spans="1:7" x14ac:dyDescent="0.25">
      <c r="A191" s="2">
        <v>43191</v>
      </c>
      <c r="B191" s="4">
        <v>1.5387</v>
      </c>
      <c r="C191">
        <v>665.77</v>
      </c>
      <c r="D191" s="1">
        <f t="shared" si="8"/>
        <v>165.43952289246442</v>
      </c>
      <c r="E191" s="11">
        <f t="shared" si="9"/>
        <v>0.60917515958964807</v>
      </c>
      <c r="F191" s="1">
        <f t="shared" si="10"/>
        <v>2.2583092465866588</v>
      </c>
      <c r="G191" s="1">
        <f t="shared" si="11"/>
        <v>0.93006796265977754</v>
      </c>
    </row>
    <row r="192" spans="1:7" x14ac:dyDescent="0.25">
      <c r="A192" s="2">
        <v>43221</v>
      </c>
      <c r="B192" s="4">
        <v>1.5680000000000001</v>
      </c>
      <c r="C192">
        <v>676.69</v>
      </c>
      <c r="D192" s="1">
        <f t="shared" si="8"/>
        <v>168.15307200099397</v>
      </c>
      <c r="E192" s="11">
        <f t="shared" si="9"/>
        <v>0.61075742215785656</v>
      </c>
      <c r="F192" s="1">
        <f t="shared" si="10"/>
        <v>2.2641749456915279</v>
      </c>
      <c r="G192" s="1">
        <f t="shared" si="11"/>
        <v>0.9324837074583634</v>
      </c>
    </row>
    <row r="193" spans="1:7" x14ac:dyDescent="0.25">
      <c r="A193" s="2">
        <v>43252</v>
      </c>
      <c r="B193" s="4">
        <v>1.6336999999999999</v>
      </c>
      <c r="C193">
        <v>686.69600000000003</v>
      </c>
      <c r="D193" s="1">
        <f t="shared" si="8"/>
        <v>170.63949804311363</v>
      </c>
      <c r="E193" s="11">
        <f t="shared" si="9"/>
        <v>0.62707609480760029</v>
      </c>
      <c r="F193" s="1">
        <f t="shared" si="10"/>
        <v>2.3246708617787202</v>
      </c>
      <c r="G193" s="1">
        <f t="shared" si="11"/>
        <v>0.95739850312219665</v>
      </c>
    </row>
    <row r="194" spans="1:7" x14ac:dyDescent="0.25">
      <c r="A194" s="2">
        <v>43282</v>
      </c>
      <c r="B194" s="4">
        <v>1.4579</v>
      </c>
      <c r="C194">
        <v>689.74599999999998</v>
      </c>
      <c r="D194" s="1">
        <f t="shared" si="8"/>
        <v>171.39740324284028</v>
      </c>
      <c r="E194" s="11">
        <f t="shared" si="9"/>
        <v>0.55712288581593794</v>
      </c>
      <c r="F194" s="1">
        <f t="shared" si="10"/>
        <v>2.0653431853174937</v>
      </c>
      <c r="G194" s="1">
        <f t="shared" si="11"/>
        <v>0.85059631734000629</v>
      </c>
    </row>
    <row r="195" spans="1:7" x14ac:dyDescent="0.25">
      <c r="A195" s="2">
        <v>43313</v>
      </c>
      <c r="B195" s="4">
        <v>1.4616</v>
      </c>
      <c r="C195">
        <v>694.41399999999999</v>
      </c>
      <c r="D195" s="1">
        <f t="shared" si="8"/>
        <v>172.55737093868422</v>
      </c>
      <c r="E195" s="11">
        <f t="shared" si="9"/>
        <v>0.55478220197173433</v>
      </c>
      <c r="F195" s="1">
        <f t="shared" si="10"/>
        <v>2.0566658978649626</v>
      </c>
      <c r="G195" s="1">
        <f t="shared" si="11"/>
        <v>0.84702264067256716</v>
      </c>
    </row>
    <row r="196" spans="1:7" x14ac:dyDescent="0.25">
      <c r="A196" s="2">
        <v>43344</v>
      </c>
      <c r="B196" s="4">
        <v>1.6779999999999999</v>
      </c>
      <c r="C196">
        <v>706.83399999999995</v>
      </c>
      <c r="D196" s="1">
        <f t="shared" si="8"/>
        <v>175.64366030937438</v>
      </c>
      <c r="E196" s="11">
        <f t="shared" si="9"/>
        <v>0.62573000166941595</v>
      </c>
      <c r="F196" s="1">
        <f t="shared" si="10"/>
        <v>2.3196806803294696</v>
      </c>
      <c r="G196" s="1">
        <f t="shared" si="11"/>
        <v>0.95534333379548819</v>
      </c>
    </row>
    <row r="197" spans="1:7" x14ac:dyDescent="0.25">
      <c r="A197" s="2">
        <v>43374</v>
      </c>
      <c r="B197" s="4">
        <v>1.7927999999999999</v>
      </c>
      <c r="C197">
        <v>708.69399999999996</v>
      </c>
      <c r="D197" s="1">
        <f t="shared" si="8"/>
        <v>176.10585823445362</v>
      </c>
      <c r="E197" s="11">
        <f t="shared" si="9"/>
        <v>0.66678456992721824</v>
      </c>
      <c r="F197" s="1">
        <f t="shared" si="10"/>
        <v>2.4718764973317118</v>
      </c>
      <c r="G197" s="1">
        <f t="shared" si="11"/>
        <v>1.0180240555162032</v>
      </c>
    </row>
    <row r="198" spans="1:7" x14ac:dyDescent="0.25">
      <c r="A198" s="2">
        <v>43405</v>
      </c>
      <c r="B198" s="4">
        <v>1.6487000000000001</v>
      </c>
      <c r="C198">
        <v>700.601</v>
      </c>
      <c r="D198" s="1">
        <f t="shared" si="8"/>
        <v>174.09480027334286</v>
      </c>
      <c r="E198" s="11">
        <f t="shared" si="9"/>
        <v>0.62027365932963274</v>
      </c>
      <c r="F198" s="1">
        <f t="shared" si="10"/>
        <v>2.2994531510802871</v>
      </c>
      <c r="G198" s="1">
        <f t="shared" si="11"/>
        <v>0.94701277545992657</v>
      </c>
    </row>
    <row r="199" spans="1:7" x14ac:dyDescent="0.25">
      <c r="A199" s="2">
        <v>43435</v>
      </c>
      <c r="B199" s="4">
        <v>1.6648000000000001</v>
      </c>
      <c r="C199">
        <v>697.44600000000003</v>
      </c>
      <c r="D199" s="1">
        <f t="shared" ref="D199:D229" si="12">(C199/$C$92)*100</f>
        <v>173.31080325526494</v>
      </c>
      <c r="E199" s="11">
        <f t="shared" ref="E199:E229" si="13">B199*($C$6/C199)</f>
        <v>0.62916409872592283</v>
      </c>
      <c r="F199" s="1">
        <f t="shared" ref="F199:F229" si="14">B199*($C$225/C199)</f>
        <v>2.3324114245403949</v>
      </c>
      <c r="G199" s="1">
        <f t="shared" ref="G199:G229" si="15">B199*($C$92/C199)</f>
        <v>0.96058639665293089</v>
      </c>
    </row>
    <row r="200" spans="1:7" x14ac:dyDescent="0.25">
      <c r="A200" s="2">
        <v>43466</v>
      </c>
      <c r="B200" s="4">
        <v>1.6055999999999999</v>
      </c>
      <c r="C200">
        <v>697.923</v>
      </c>
      <c r="D200" s="1">
        <f t="shared" si="12"/>
        <v>173.42933465863203</v>
      </c>
      <c r="E200" s="11">
        <f t="shared" si="13"/>
        <v>0.60637641688266464</v>
      </c>
      <c r="F200" s="1">
        <f t="shared" si="14"/>
        <v>2.2479338620449534</v>
      </c>
      <c r="G200" s="1">
        <f t="shared" si="15"/>
        <v>0.92579493726385287</v>
      </c>
    </row>
    <row r="201" spans="1:7" x14ac:dyDescent="0.25">
      <c r="A201" s="2">
        <v>43497</v>
      </c>
      <c r="B201" s="4">
        <v>1.6771</v>
      </c>
      <c r="C201">
        <v>706.66</v>
      </c>
      <c r="D201" s="1">
        <f t="shared" si="12"/>
        <v>175.60042243896376</v>
      </c>
      <c r="E201" s="11">
        <f t="shared" si="13"/>
        <v>0.6255483797016953</v>
      </c>
      <c r="F201" s="1">
        <f t="shared" si="14"/>
        <v>2.3190073787960266</v>
      </c>
      <c r="G201" s="1">
        <f t="shared" si="15"/>
        <v>0.95506603953810898</v>
      </c>
    </row>
    <row r="202" spans="1:7" x14ac:dyDescent="0.25">
      <c r="A202" s="2">
        <v>43525</v>
      </c>
      <c r="B202" s="4">
        <v>1.7764</v>
      </c>
      <c r="C202">
        <v>714.24300000000005</v>
      </c>
      <c r="D202" s="1">
        <f t="shared" si="12"/>
        <v>177.48474871093993</v>
      </c>
      <c r="E202" s="11">
        <f t="shared" si="13"/>
        <v>0.65555211881670516</v>
      </c>
      <c r="F202" s="1">
        <f t="shared" si="14"/>
        <v>2.4302360137936247</v>
      </c>
      <c r="G202" s="1">
        <f t="shared" si="15"/>
        <v>1.0008747303088725</v>
      </c>
    </row>
    <row r="203" spans="1:7" x14ac:dyDescent="0.25">
      <c r="A203" s="2">
        <v>43556</v>
      </c>
      <c r="B203" s="4">
        <v>1.8148</v>
      </c>
      <c r="C203">
        <v>720.69500000000005</v>
      </c>
      <c r="D203" s="1">
        <f t="shared" si="12"/>
        <v>179.08802882524694</v>
      </c>
      <c r="E203" s="11">
        <f t="shared" si="13"/>
        <v>0.66372735206987699</v>
      </c>
      <c r="F203" s="1">
        <f t="shared" si="14"/>
        <v>2.4605429042798965</v>
      </c>
      <c r="G203" s="1">
        <f t="shared" si="15"/>
        <v>1.0133563990314904</v>
      </c>
    </row>
    <row r="204" spans="1:7" x14ac:dyDescent="0.25">
      <c r="A204" s="2">
        <v>43586</v>
      </c>
      <c r="B204" s="4">
        <v>1.6449</v>
      </c>
      <c r="C204">
        <v>723.577</v>
      </c>
      <c r="D204" s="1">
        <f t="shared" si="12"/>
        <v>179.8041871156116</v>
      </c>
      <c r="E204" s="11">
        <f t="shared" si="13"/>
        <v>0.59919364766984018</v>
      </c>
      <c r="F204" s="1">
        <f t="shared" si="14"/>
        <v>2.2213061936739287</v>
      </c>
      <c r="G204" s="1">
        <f t="shared" si="15"/>
        <v>0.91482852896098144</v>
      </c>
    </row>
    <row r="205" spans="1:7" x14ac:dyDescent="0.25">
      <c r="A205" s="2">
        <v>43617</v>
      </c>
      <c r="B205" s="4">
        <v>1.6176999999999999</v>
      </c>
      <c r="C205">
        <v>728.14200000000005</v>
      </c>
      <c r="D205" s="1">
        <f t="shared" si="12"/>
        <v>180.93855998012052</v>
      </c>
      <c r="E205" s="11">
        <f t="shared" si="13"/>
        <v>0.58559095066621614</v>
      </c>
      <c r="F205" s="1">
        <f t="shared" si="14"/>
        <v>2.1708788314641922</v>
      </c>
      <c r="G205" s="1">
        <f t="shared" si="15"/>
        <v>0.89406039275306182</v>
      </c>
    </row>
    <row r="206" spans="1:7" x14ac:dyDescent="0.25">
      <c r="A206" s="2">
        <v>43647</v>
      </c>
      <c r="B206" s="4">
        <v>1.6736</v>
      </c>
      <c r="C206">
        <v>728.08399999999995</v>
      </c>
      <c r="D206" s="1">
        <f t="shared" si="12"/>
        <v>180.92414735665031</v>
      </c>
      <c r="E206" s="11">
        <f t="shared" si="13"/>
        <v>0.60587444305876803</v>
      </c>
      <c r="F206" s="1">
        <f t="shared" si="14"/>
        <v>2.2460729652073113</v>
      </c>
      <c r="G206" s="1">
        <f t="shared" si="15"/>
        <v>0.92502854066289053</v>
      </c>
    </row>
    <row r="207" spans="1:7" x14ac:dyDescent="0.25">
      <c r="A207" s="2">
        <v>43678</v>
      </c>
      <c r="B207" s="4">
        <v>1.7291000000000001</v>
      </c>
      <c r="C207">
        <v>724.39499999999998</v>
      </c>
      <c r="D207" s="1">
        <f t="shared" si="12"/>
        <v>180.00745480524321</v>
      </c>
      <c r="E207" s="11">
        <f t="shared" si="13"/>
        <v>0.62915422939142318</v>
      </c>
      <c r="F207" s="1">
        <f t="shared" si="14"/>
        <v>2.3323748373470279</v>
      </c>
      <c r="G207" s="1">
        <f t="shared" si="15"/>
        <v>0.9605713284879106</v>
      </c>
    </row>
    <row r="208" spans="1:7" x14ac:dyDescent="0.25">
      <c r="A208" s="2">
        <v>43709</v>
      </c>
      <c r="B208" s="4">
        <v>1.7145999999999999</v>
      </c>
      <c r="C208">
        <v>728.04</v>
      </c>
      <c r="D208" s="1">
        <f t="shared" si="12"/>
        <v>180.91321364229358</v>
      </c>
      <c r="E208" s="11">
        <f t="shared" si="13"/>
        <v>0.62075472226800721</v>
      </c>
      <c r="F208" s="1">
        <f t="shared" si="14"/>
        <v>2.3012365279380256</v>
      </c>
      <c r="G208" s="1">
        <f t="shared" si="15"/>
        <v>0.94774724603043781</v>
      </c>
    </row>
    <row r="209" spans="1:7" x14ac:dyDescent="0.25">
      <c r="A209" s="2">
        <v>43739</v>
      </c>
      <c r="B209" s="4">
        <v>1.8029999999999999</v>
      </c>
      <c r="C209">
        <v>732.04100000000005</v>
      </c>
      <c r="D209" s="1">
        <f t="shared" si="12"/>
        <v>181.90743616823011</v>
      </c>
      <c r="E209" s="11">
        <f t="shared" si="13"/>
        <v>0.64919142507045358</v>
      </c>
      <c r="F209" s="1">
        <f t="shared" si="14"/>
        <v>2.4066559099831837</v>
      </c>
      <c r="G209" s="1">
        <f t="shared" si="15"/>
        <v>0.99116343893306502</v>
      </c>
    </row>
    <row r="210" spans="1:7" x14ac:dyDescent="0.25">
      <c r="A210" s="2">
        <v>43770</v>
      </c>
      <c r="B210" s="4">
        <v>1.9089</v>
      </c>
      <c r="C210">
        <v>738.26400000000001</v>
      </c>
      <c r="D210" s="1">
        <f t="shared" si="12"/>
        <v>183.45381126918059</v>
      </c>
      <c r="E210" s="11">
        <f t="shared" si="13"/>
        <v>0.68152837196450045</v>
      </c>
      <c r="F210" s="1">
        <f t="shared" si="14"/>
        <v>2.5265341174701734</v>
      </c>
      <c r="G210" s="1">
        <f t="shared" si="15"/>
        <v>1.0405343921686552</v>
      </c>
    </row>
    <row r="211" spans="1:7" x14ac:dyDescent="0.25">
      <c r="A211" s="2">
        <v>43800</v>
      </c>
      <c r="B211" s="4">
        <v>1.9984999999999999</v>
      </c>
      <c r="C211">
        <v>751.12099999999998</v>
      </c>
      <c r="D211" s="1">
        <f t="shared" si="12"/>
        <v>186.64869230291356</v>
      </c>
      <c r="E211" s="11">
        <f t="shared" si="13"/>
        <v>0.70130462335629007</v>
      </c>
      <c r="F211" s="1">
        <f t="shared" si="14"/>
        <v>2.5998478281129143</v>
      </c>
      <c r="G211" s="1">
        <f t="shared" si="15"/>
        <v>1.0707281017306132</v>
      </c>
    </row>
    <row r="212" spans="1:7" x14ac:dyDescent="0.25">
      <c r="A212" s="2">
        <v>43831</v>
      </c>
      <c r="B212" s="4">
        <v>2.0676999999999999</v>
      </c>
      <c r="C212">
        <v>751.82</v>
      </c>
      <c r="D212" s="1">
        <f t="shared" si="12"/>
        <v>186.82238926508046</v>
      </c>
      <c r="E212" s="11">
        <f t="shared" si="13"/>
        <v>0.72491336490117297</v>
      </c>
      <c r="F212" s="1">
        <f t="shared" si="14"/>
        <v>2.6873691895666516</v>
      </c>
      <c r="G212" s="1">
        <f t="shared" si="15"/>
        <v>1.1067731272113004</v>
      </c>
    </row>
    <row r="213" spans="1:7" x14ac:dyDescent="0.25">
      <c r="A213" s="2">
        <v>43862</v>
      </c>
      <c r="B213" s="4">
        <v>2.1181999999999999</v>
      </c>
      <c r="C213">
        <v>751.91</v>
      </c>
      <c r="D213" s="1">
        <f t="shared" si="12"/>
        <v>186.84475368081007</v>
      </c>
      <c r="E213" s="11">
        <f t="shared" si="13"/>
        <v>0.74252923355188771</v>
      </c>
      <c r="F213" s="1">
        <f t="shared" si="14"/>
        <v>2.7526740176350892</v>
      </c>
      <c r="G213" s="1">
        <f t="shared" si="15"/>
        <v>1.1336684377119601</v>
      </c>
    </row>
    <row r="214" spans="1:7" x14ac:dyDescent="0.25">
      <c r="A214" s="2">
        <v>43891</v>
      </c>
      <c r="B214" s="4">
        <v>1.8751</v>
      </c>
      <c r="C214">
        <v>764.27599999999995</v>
      </c>
      <c r="D214" s="1">
        <f t="shared" si="12"/>
        <v>189.91762440206247</v>
      </c>
      <c r="E214" s="11">
        <f t="shared" si="13"/>
        <v>0.64667588410469512</v>
      </c>
      <c r="F214" s="1">
        <f t="shared" si="14"/>
        <v>2.3973303993583475</v>
      </c>
      <c r="G214" s="1">
        <f t="shared" si="15"/>
        <v>0.98732279634582287</v>
      </c>
    </row>
    <row r="215" spans="1:7" x14ac:dyDescent="0.25">
      <c r="A215" s="2">
        <v>43922</v>
      </c>
      <c r="B215" s="4">
        <v>1.3606</v>
      </c>
      <c r="C215">
        <v>764.65599999999995</v>
      </c>
      <c r="D215" s="1">
        <f t="shared" si="12"/>
        <v>190.01205193514318</v>
      </c>
      <c r="E215" s="11">
        <f t="shared" si="13"/>
        <v>0.46900429474168781</v>
      </c>
      <c r="F215" s="1">
        <f t="shared" si="14"/>
        <v>1.73867354705907</v>
      </c>
      <c r="G215" s="1">
        <f t="shared" si="15"/>
        <v>0.7160598425958864</v>
      </c>
    </row>
    <row r="216" spans="1:7" x14ac:dyDescent="0.25">
      <c r="A216" s="2">
        <v>43952</v>
      </c>
      <c r="B216" s="4">
        <v>1.4320999999999999</v>
      </c>
      <c r="C216">
        <v>772.84299999999996</v>
      </c>
      <c r="D216" s="1">
        <f t="shared" si="12"/>
        <v>192.04646828601602</v>
      </c>
      <c r="E216" s="11">
        <f t="shared" si="13"/>
        <v>0.48842121621079571</v>
      </c>
      <c r="F216" s="1">
        <f t="shared" si="14"/>
        <v>1.8106551645030105</v>
      </c>
      <c r="G216" s="1">
        <f t="shared" si="15"/>
        <v>0.74570493942495431</v>
      </c>
    </row>
    <row r="217" spans="1:7" x14ac:dyDescent="0.25">
      <c r="A217" s="2">
        <v>43983</v>
      </c>
      <c r="B217" s="4">
        <v>1.6371</v>
      </c>
      <c r="C217">
        <v>785.221</v>
      </c>
      <c r="D217" s="1">
        <f t="shared" si="12"/>
        <v>195.12232092936571</v>
      </c>
      <c r="E217" s="11">
        <f t="shared" si="13"/>
        <v>0.5495355040173403</v>
      </c>
      <c r="F217" s="1">
        <f t="shared" si="14"/>
        <v>2.0372155537103569</v>
      </c>
      <c r="G217" s="1">
        <f t="shared" si="15"/>
        <v>0.83901216027080272</v>
      </c>
    </row>
    <row r="218" spans="1:7" x14ac:dyDescent="0.25">
      <c r="A218" s="2">
        <v>44013</v>
      </c>
      <c r="B218" s="4">
        <v>1.6395999999999999</v>
      </c>
      <c r="C218">
        <v>803.59519999999998</v>
      </c>
      <c r="D218" s="1">
        <f t="shared" si="12"/>
        <v>199.6881903460272</v>
      </c>
      <c r="E218" s="11">
        <f t="shared" si="13"/>
        <v>0.53779038003213553</v>
      </c>
      <c r="F218" s="1">
        <f t="shared" si="14"/>
        <v>1.9936745102509323</v>
      </c>
      <c r="G218" s="1">
        <f t="shared" si="15"/>
        <v>0.82108010351480443</v>
      </c>
    </row>
    <row r="219" spans="1:7" x14ac:dyDescent="0.25">
      <c r="A219" s="2">
        <v>44044</v>
      </c>
      <c r="B219" s="4">
        <v>1.7261</v>
      </c>
      <c r="C219">
        <v>834.71299999999997</v>
      </c>
      <c r="D219" s="1">
        <f t="shared" si="12"/>
        <v>207.42076163260234</v>
      </c>
      <c r="E219" s="11">
        <f t="shared" si="13"/>
        <v>0.54505613067006264</v>
      </c>
      <c r="F219" s="1">
        <f t="shared" si="14"/>
        <v>2.0206098039685498</v>
      </c>
      <c r="G219" s="1">
        <f t="shared" si="15"/>
        <v>0.83217320504173287</v>
      </c>
    </row>
    <row r="220" spans="1:7" x14ac:dyDescent="0.25">
      <c r="A220" s="2">
        <v>44075</v>
      </c>
      <c r="B220" s="4">
        <v>1.7971999999999999</v>
      </c>
      <c r="C220">
        <v>862.25900000000001</v>
      </c>
      <c r="D220" s="1">
        <f t="shared" si="12"/>
        <v>214.26576380692052</v>
      </c>
      <c r="E220" s="11">
        <f t="shared" si="13"/>
        <v>0.54937782731174734</v>
      </c>
      <c r="F220" s="1">
        <f t="shared" si="14"/>
        <v>2.0366310210737146</v>
      </c>
      <c r="G220" s="1">
        <f t="shared" si="15"/>
        <v>0.83877142482711109</v>
      </c>
    </row>
    <row r="221" spans="1:7" x14ac:dyDescent="0.25">
      <c r="A221" s="2">
        <v>44105</v>
      </c>
      <c r="B221" s="4">
        <v>1.9852000000000001</v>
      </c>
      <c r="C221">
        <v>893.99699999999996</v>
      </c>
      <c r="D221" s="1">
        <f t="shared" si="12"/>
        <v>222.15245076722368</v>
      </c>
      <c r="E221" s="11">
        <f t="shared" si="13"/>
        <v>0.58530287685529148</v>
      </c>
      <c r="F221" s="1">
        <f t="shared" si="14"/>
        <v>2.1698108960097184</v>
      </c>
      <c r="G221" s="1">
        <f t="shared" si="15"/>
        <v>0.89362057143368501</v>
      </c>
    </row>
    <row r="222" spans="1:7" x14ac:dyDescent="0.25">
      <c r="A222" s="2">
        <v>44136</v>
      </c>
      <c r="B222" s="4">
        <v>2.0628000000000002</v>
      </c>
      <c r="C222">
        <v>917.53800000000001</v>
      </c>
      <c r="D222" s="1">
        <f t="shared" si="12"/>
        <v>228.00223644157299</v>
      </c>
      <c r="E222" s="11">
        <f t="shared" si="13"/>
        <v>0.59257799023037738</v>
      </c>
      <c r="F222" s="1">
        <f t="shared" si="14"/>
        <v>2.1967808988837523</v>
      </c>
      <c r="G222" s="1">
        <f t="shared" si="15"/>
        <v>0.90472796767000396</v>
      </c>
    </row>
    <row r="223" spans="1:7" x14ac:dyDescent="0.25">
      <c r="A223" s="2">
        <v>44166</v>
      </c>
      <c r="B223" s="4">
        <v>2.0442999999999998</v>
      </c>
      <c r="C223">
        <v>924.50400000000002</v>
      </c>
      <c r="D223" s="1">
        <f t="shared" si="12"/>
        <v>229.73324221904701</v>
      </c>
      <c r="E223" s="11">
        <f t="shared" si="13"/>
        <v>0.58283857506295256</v>
      </c>
      <c r="F223" s="1">
        <f t="shared" si="14"/>
        <v>2.1606753371537604</v>
      </c>
      <c r="G223" s="1">
        <f t="shared" si="15"/>
        <v>0.88985815907773236</v>
      </c>
    </row>
    <row r="224" spans="1:7" x14ac:dyDescent="0.25">
      <c r="A224" s="2">
        <v>44197</v>
      </c>
      <c r="B224" s="4">
        <v>2.0909</v>
      </c>
      <c r="C224">
        <v>951.39499999999998</v>
      </c>
      <c r="D224" s="1">
        <f t="shared" si="12"/>
        <v>236.41548114555505</v>
      </c>
      <c r="E224" s="11">
        <f t="shared" si="13"/>
        <v>0.57927508763447355</v>
      </c>
      <c r="F224" s="1">
        <f t="shared" si="14"/>
        <v>2.1474649222457551</v>
      </c>
      <c r="G224" s="1">
        <f t="shared" si="15"/>
        <v>0.88441754739093648</v>
      </c>
    </row>
    <row r="225" spans="1:7" x14ac:dyDescent="0.25">
      <c r="A225" s="2">
        <v>44228</v>
      </c>
      <c r="B225" s="7">
        <v>2.2808000000000002</v>
      </c>
      <c r="C225">
        <v>977.13300000000004</v>
      </c>
      <c r="D225" s="1">
        <f t="shared" si="12"/>
        <v>242.81120705721563</v>
      </c>
      <c r="E225" s="11">
        <f t="shared" si="13"/>
        <v>0.61524200287985364</v>
      </c>
      <c r="F225" s="1">
        <f t="shared" si="14"/>
        <v>2.2808000000000002</v>
      </c>
      <c r="G225" s="1">
        <f t="shared" si="15"/>
        <v>0.93933061313045418</v>
      </c>
    </row>
    <row r="226" spans="1:7" x14ac:dyDescent="0.25">
      <c r="A226" s="2">
        <v>44256</v>
      </c>
      <c r="B226" s="7">
        <v>2.6768000000000001</v>
      </c>
      <c r="C226">
        <v>998.34400000000005</v>
      </c>
      <c r="D226" s="1">
        <f t="shared" si="12"/>
        <v>248.08200285767535</v>
      </c>
      <c r="E226" s="11">
        <f t="shared" si="13"/>
        <v>0.70672127443045674</v>
      </c>
      <c r="F226" s="1">
        <f t="shared" si="14"/>
        <v>2.6199282155249093</v>
      </c>
      <c r="G226" s="1">
        <f t="shared" si="15"/>
        <v>1.078998060788666</v>
      </c>
    </row>
    <row r="227" spans="1:7" x14ac:dyDescent="0.25">
      <c r="A227" s="2">
        <v>44287</v>
      </c>
      <c r="B227" s="7">
        <v>2.5438999999999998</v>
      </c>
      <c r="C227">
        <v>1020.495</v>
      </c>
      <c r="D227" s="1">
        <f t="shared" si="12"/>
        <v>253.58638255575573</v>
      </c>
      <c r="E227" s="11">
        <f t="shared" si="13"/>
        <v>0.65705482339452903</v>
      </c>
      <c r="F227" s="1">
        <f t="shared" si="14"/>
        <v>2.4358067787691264</v>
      </c>
      <c r="G227" s="1">
        <f t="shared" si="15"/>
        <v>1.0031690086673624</v>
      </c>
    </row>
    <row r="228" spans="1:7" x14ac:dyDescent="0.25">
      <c r="A228" s="2">
        <v>44317</v>
      </c>
      <c r="B228" s="7">
        <v>2.9285000000000001</v>
      </c>
      <c r="C228">
        <v>1055.1669999999999</v>
      </c>
      <c r="D228" s="1">
        <f t="shared" si="12"/>
        <v>262.20214946884511</v>
      </c>
      <c r="E228" s="11">
        <f t="shared" si="13"/>
        <v>0.73153731115548537</v>
      </c>
      <c r="F228" s="1">
        <f t="shared" si="14"/>
        <v>2.7119252123123645</v>
      </c>
      <c r="G228" s="1">
        <f t="shared" si="15"/>
        <v>1.1168863435835277</v>
      </c>
    </row>
    <row r="229" spans="1:7" x14ac:dyDescent="0.25">
      <c r="A229" s="2">
        <v>44348</v>
      </c>
      <c r="B229" s="7">
        <v>2.9224000000000001</v>
      </c>
      <c r="C229">
        <v>1056.3430000000001</v>
      </c>
      <c r="D229" s="1">
        <f t="shared" si="12"/>
        <v>262.49437783437907</v>
      </c>
      <c r="E229" s="11">
        <f t="shared" si="13"/>
        <v>0.72920082965476174</v>
      </c>
      <c r="F229" s="1">
        <f t="shared" si="14"/>
        <v>2.7032635036157764</v>
      </c>
      <c r="G229" s="1">
        <f t="shared" si="15"/>
        <v>1.1133190829115165</v>
      </c>
    </row>
    <row r="230" spans="1:7" x14ac:dyDescent="0.25">
      <c r="A230" s="2"/>
      <c r="D230" s="7"/>
    </row>
    <row r="231" spans="1:7" x14ac:dyDescent="0.25">
      <c r="A231" s="2"/>
      <c r="D231" s="7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anual</vt:lpstr>
      <vt:lpstr>IPCA</vt:lpstr>
      <vt:lpstr>Selic</vt:lpstr>
      <vt:lpstr>IGP-DI</vt:lpstr>
      <vt:lpstr>Soja</vt:lpstr>
      <vt:lpstr>etanol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Andréia Cristina Adami</dc:creator>
  <cp:lastModifiedBy>Andréia Cristina Adami</cp:lastModifiedBy>
  <dcterms:created xsi:type="dcterms:W3CDTF">2021-05-10T14:33:36Z</dcterms:created>
  <dcterms:modified xsi:type="dcterms:W3CDTF">2021-09-10T13:12:14Z</dcterms:modified>
</cp:coreProperties>
</file>