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40" windowWidth="19030" windowHeight="11760" activeTab="0"/>
  </bookViews>
  <sheets>
    <sheet name="Imoveis" sheetId="1" r:id="rId1"/>
    <sheet name="Pequenos Negócios" sheetId="2" r:id="rId2"/>
    <sheet name="Plan2" sheetId="3" r:id="rId3"/>
    <sheet name="Plan3" sheetId="4" r:id="rId4"/>
  </sheets>
  <definedNames>
    <definedName name="_xlnm._FilterDatabase" localSheetId="0" hidden="1">'Imoveis'!$A$3:$F$17</definedName>
    <definedName name="CIQWBGuid" hidden="1">"79d36174-536b-43c8-b01c-6fa211b9082a"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1" hidden="1">42129.818900463</definedName>
    <definedName name="IQ_NAMES_REVISION_DATE_" hidden="1">42160.4395833333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<sst xmlns="http://schemas.openxmlformats.org/spreadsheetml/2006/main" count="38" uniqueCount="25">
  <si>
    <t>Anuncio</t>
  </si>
  <si>
    <t>Área</t>
  </si>
  <si>
    <t>Valor</t>
  </si>
  <si>
    <t>Idade</t>
  </si>
  <si>
    <t>Lazer</t>
  </si>
  <si>
    <t>Completo</t>
  </si>
  <si>
    <t>Básico</t>
  </si>
  <si>
    <t>Sem Lazer</t>
  </si>
  <si>
    <t>Imóveis a venda- Osasco</t>
  </si>
  <si>
    <t>Preço/m2</t>
  </si>
  <si>
    <t>Idade do Imóvel</t>
  </si>
  <si>
    <t xml:space="preserve"> (A) Múltiplos do Patrimônio Líquido</t>
  </si>
  <si>
    <t>http://www.zonasulnegocios.com.br/</t>
  </si>
  <si>
    <t>PET SHOP</t>
  </si>
  <si>
    <t>FAT</t>
  </si>
  <si>
    <t>Preço</t>
  </si>
  <si>
    <t>P/Vendas</t>
  </si>
  <si>
    <t>Ipiranga</t>
  </si>
  <si>
    <t>Sto Amaro</t>
  </si>
  <si>
    <t>Tatuape</t>
  </si>
  <si>
    <t>Aclimação</t>
  </si>
  <si>
    <t>Jardim São Luis</t>
  </si>
  <si>
    <t>Tatuape II</t>
  </si>
  <si>
    <t>Aclimação II</t>
  </si>
  <si>
    <t>Freguesia do Ó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</si>
</sst>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R$&quot;\ #,##0"/>
    <numFmt numFmtId="174" formatCode="###,##0.00"/>
    <numFmt numFmtId="175" formatCode="_(* #,##0.0#_);_(* \(#,##0.0#\)_)\ ;_(* 0_)"/>
    <numFmt numFmtId="176" formatCode="_(* #,##0.0_);_(* \(#,##0.0\)_)\ ;_(* 0_)"/>
    <numFmt numFmtId="177" formatCode="_(* #,##0.0##_);_(* \(#,##0.0##\)_)\ ;_(* 0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4" fillId="29" borderId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Alignment="0"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57" applyFont="1">
      <alignment/>
      <protection/>
    </xf>
    <xf numFmtId="0" fontId="34" fillId="0" borderId="0" xfId="53" applyAlignment="1">
      <alignment/>
    </xf>
    <xf numFmtId="0" fontId="0" fillId="0" borderId="0" xfId="57">
      <alignment/>
      <protection/>
    </xf>
    <xf numFmtId="0" fontId="0" fillId="0" borderId="0" xfId="57" applyFont="1">
      <alignment/>
      <protection/>
    </xf>
    <xf numFmtId="4" fontId="0" fillId="0" borderId="0" xfId="57" applyNumberFormat="1">
      <alignment/>
      <protection/>
    </xf>
    <xf numFmtId="3" fontId="0" fillId="0" borderId="0" xfId="57" applyNumberFormat="1" applyAlignment="1">
      <alignment horizontal="center" vertical="center"/>
      <protection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Norma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extNormal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onasulnegocios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5" max="5" width="12.00390625" style="0" customWidth="1"/>
    <col min="7" max="7" width="15.57421875" style="0" customWidth="1"/>
  </cols>
  <sheetData>
    <row r="2" spans="1:8" ht="12.75">
      <c r="A2" t="s">
        <v>8</v>
      </c>
      <c r="F2" s="4"/>
      <c r="G2" s="11"/>
      <c r="H2" s="11"/>
    </row>
    <row r="3" spans="1:8" s="2" customFormat="1" ht="12.75">
      <c r="A3" s="2" t="s">
        <v>0</v>
      </c>
      <c r="B3" s="3" t="s">
        <v>2</v>
      </c>
      <c r="C3" s="2" t="s">
        <v>1</v>
      </c>
      <c r="D3" s="2" t="s">
        <v>3</v>
      </c>
      <c r="E3" s="2" t="s">
        <v>4</v>
      </c>
      <c r="F3" s="2" t="s">
        <v>9</v>
      </c>
      <c r="G3" s="2" t="s">
        <v>10</v>
      </c>
      <c r="H3" s="2" t="s">
        <v>4</v>
      </c>
    </row>
    <row r="4" spans="1:8" ht="12">
      <c r="A4">
        <v>1</v>
      </c>
      <c r="B4" s="1">
        <v>750000</v>
      </c>
      <c r="C4">
        <v>63.5</v>
      </c>
      <c r="D4">
        <v>1</v>
      </c>
      <c r="E4" t="s">
        <v>5</v>
      </c>
      <c r="F4" s="1">
        <f>B4/C4</f>
        <v>11811.023622047243</v>
      </c>
      <c r="G4">
        <f>D4</f>
        <v>1</v>
      </c>
      <c r="H4">
        <v>3</v>
      </c>
    </row>
    <row r="5" spans="1:8" ht="12">
      <c r="A5">
        <v>2</v>
      </c>
      <c r="B5" s="1">
        <v>515000</v>
      </c>
      <c r="C5">
        <v>52</v>
      </c>
      <c r="D5">
        <f>2014-1988</f>
        <v>26</v>
      </c>
      <c r="E5" t="s">
        <v>6</v>
      </c>
      <c r="F5" s="1">
        <f aca="true" t="shared" si="0" ref="F5:F17">B5/C5</f>
        <v>9903.846153846154</v>
      </c>
      <c r="G5">
        <f aca="true" t="shared" si="1" ref="G5:G17">D5</f>
        <v>26</v>
      </c>
      <c r="H5">
        <v>2</v>
      </c>
    </row>
    <row r="6" spans="1:8" ht="12">
      <c r="A6">
        <v>3</v>
      </c>
      <c r="B6" s="1">
        <v>583000</v>
      </c>
      <c r="C6">
        <v>42</v>
      </c>
      <c r="D6">
        <v>6</v>
      </c>
      <c r="E6" t="s">
        <v>6</v>
      </c>
      <c r="F6" s="1">
        <f t="shared" si="0"/>
        <v>13880.952380952382</v>
      </c>
      <c r="G6">
        <f t="shared" si="1"/>
        <v>6</v>
      </c>
      <c r="H6">
        <v>2</v>
      </c>
    </row>
    <row r="7" spans="1:8" ht="12">
      <c r="A7">
        <v>4</v>
      </c>
      <c r="B7" s="1">
        <v>700000</v>
      </c>
      <c r="C7">
        <v>98</v>
      </c>
      <c r="D7">
        <f>2014-1981</f>
        <v>33</v>
      </c>
      <c r="E7" t="s">
        <v>7</v>
      </c>
      <c r="F7" s="1">
        <f t="shared" si="0"/>
        <v>7142.857142857143</v>
      </c>
      <c r="G7">
        <f t="shared" si="1"/>
        <v>33</v>
      </c>
      <c r="H7">
        <v>1</v>
      </c>
    </row>
    <row r="8" spans="1:8" ht="12">
      <c r="A8">
        <v>5</v>
      </c>
      <c r="B8" s="1">
        <v>650000</v>
      </c>
      <c r="C8">
        <v>75</v>
      </c>
      <c r="D8">
        <f>2014-1975</f>
        <v>39</v>
      </c>
      <c r="E8" t="s">
        <v>7</v>
      </c>
      <c r="F8" s="1">
        <f t="shared" si="0"/>
        <v>8666.666666666666</v>
      </c>
      <c r="G8">
        <f t="shared" si="1"/>
        <v>39</v>
      </c>
      <c r="H8">
        <v>1</v>
      </c>
    </row>
    <row r="9" spans="1:8" ht="12">
      <c r="A9">
        <v>6</v>
      </c>
      <c r="B9" s="1">
        <v>710000</v>
      </c>
      <c r="C9">
        <v>110</v>
      </c>
      <c r="D9">
        <f>2014-1979</f>
        <v>35</v>
      </c>
      <c r="E9" t="s">
        <v>7</v>
      </c>
      <c r="F9" s="1">
        <f t="shared" si="0"/>
        <v>6454.545454545455</v>
      </c>
      <c r="G9">
        <f t="shared" si="1"/>
        <v>35</v>
      </c>
      <c r="H9">
        <v>1</v>
      </c>
    </row>
    <row r="10" spans="1:8" ht="12">
      <c r="A10">
        <v>7</v>
      </c>
      <c r="B10" s="1">
        <v>980000</v>
      </c>
      <c r="C10">
        <v>95</v>
      </c>
      <c r="D10">
        <f>2014-1982</f>
        <v>32</v>
      </c>
      <c r="E10" t="s">
        <v>7</v>
      </c>
      <c r="F10" s="1">
        <f t="shared" si="0"/>
        <v>10315.78947368421</v>
      </c>
      <c r="G10">
        <f t="shared" si="1"/>
        <v>32</v>
      </c>
      <c r="H10">
        <v>1</v>
      </c>
    </row>
    <row r="11" spans="1:8" ht="12">
      <c r="A11">
        <v>8</v>
      </c>
      <c r="B11" s="1">
        <v>850000</v>
      </c>
      <c r="C11">
        <v>97</v>
      </c>
      <c r="D11">
        <f>2014-1981</f>
        <v>33</v>
      </c>
      <c r="E11" t="s">
        <v>7</v>
      </c>
      <c r="F11" s="1">
        <f t="shared" si="0"/>
        <v>8762.886597938144</v>
      </c>
      <c r="G11">
        <f t="shared" si="1"/>
        <v>33</v>
      </c>
      <c r="H11">
        <v>1</v>
      </c>
    </row>
    <row r="12" spans="1:8" ht="12">
      <c r="A12">
        <v>9</v>
      </c>
      <c r="B12" s="1">
        <v>600000</v>
      </c>
      <c r="C12">
        <v>195</v>
      </c>
      <c r="D12">
        <f>2014-1972</f>
        <v>42</v>
      </c>
      <c r="E12" t="s">
        <v>7</v>
      </c>
      <c r="F12" s="1">
        <f t="shared" si="0"/>
        <v>3076.923076923077</v>
      </c>
      <c r="G12">
        <f t="shared" si="1"/>
        <v>42</v>
      </c>
      <c r="H12">
        <v>1</v>
      </c>
    </row>
    <row r="13" spans="1:8" ht="12">
      <c r="A13">
        <v>10</v>
      </c>
      <c r="B13" s="1">
        <v>670000</v>
      </c>
      <c r="C13">
        <v>56</v>
      </c>
      <c r="D13">
        <v>4</v>
      </c>
      <c r="E13" t="s">
        <v>5</v>
      </c>
      <c r="F13" s="1">
        <f t="shared" si="0"/>
        <v>11964.285714285714</v>
      </c>
      <c r="G13">
        <f t="shared" si="1"/>
        <v>4</v>
      </c>
      <c r="H13">
        <v>3</v>
      </c>
    </row>
    <row r="14" spans="1:8" ht="12">
      <c r="A14">
        <v>11</v>
      </c>
      <c r="B14" s="1">
        <v>640000</v>
      </c>
      <c r="C14">
        <v>55</v>
      </c>
      <c r="D14">
        <v>2</v>
      </c>
      <c r="E14" t="s">
        <v>5</v>
      </c>
      <c r="F14" s="1">
        <f t="shared" si="0"/>
        <v>11636.363636363636</v>
      </c>
      <c r="G14">
        <f t="shared" si="1"/>
        <v>2</v>
      </c>
      <c r="H14">
        <v>3</v>
      </c>
    </row>
    <row r="15" spans="1:8" ht="12">
      <c r="A15">
        <v>12</v>
      </c>
      <c r="B15" s="1">
        <v>980000</v>
      </c>
      <c r="C15">
        <v>71</v>
      </c>
      <c r="D15">
        <v>2</v>
      </c>
      <c r="E15" t="s">
        <v>5</v>
      </c>
      <c r="F15" s="1">
        <f t="shared" si="0"/>
        <v>13802.81690140845</v>
      </c>
      <c r="G15">
        <f t="shared" si="1"/>
        <v>2</v>
      </c>
      <c r="H15">
        <v>3</v>
      </c>
    </row>
    <row r="16" spans="1:8" ht="12">
      <c r="A16">
        <v>13</v>
      </c>
      <c r="B16" s="1">
        <v>1100000</v>
      </c>
      <c r="C16">
        <v>105</v>
      </c>
      <c r="D16">
        <f>2014-1991</f>
        <v>23</v>
      </c>
      <c r="E16" t="s">
        <v>6</v>
      </c>
      <c r="F16" s="1">
        <f t="shared" si="0"/>
        <v>10476.190476190477</v>
      </c>
      <c r="G16">
        <f t="shared" si="1"/>
        <v>23</v>
      </c>
      <c r="H16">
        <v>2</v>
      </c>
    </row>
    <row r="17" spans="1:8" ht="12">
      <c r="A17">
        <v>14</v>
      </c>
      <c r="B17" s="1">
        <v>800000</v>
      </c>
      <c r="C17">
        <v>70</v>
      </c>
      <c r="D17">
        <f>2014-1980</f>
        <v>34</v>
      </c>
      <c r="E17" t="s">
        <v>7</v>
      </c>
      <c r="F17" s="1">
        <f t="shared" si="0"/>
        <v>11428.57142857143</v>
      </c>
      <c r="G17">
        <f t="shared" si="1"/>
        <v>34</v>
      </c>
      <c r="H17">
        <v>1</v>
      </c>
    </row>
  </sheetData>
  <sheetProtection/>
  <autoFilter ref="A3:F17"/>
  <mergeCells count="1">
    <mergeCell ref="G2:H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34.421875" style="7" bestFit="1" customWidth="1"/>
    <col min="2" max="2" width="9.421875" style="7" bestFit="1" customWidth="1"/>
    <col min="3" max="3" width="10.140625" style="7" bestFit="1" customWidth="1"/>
    <col min="4" max="5" width="8.8515625" style="7" customWidth="1"/>
    <col min="6" max="7" width="14.421875" style="7" bestFit="1" customWidth="1"/>
    <col min="8" max="16384" width="8.8515625" style="7" customWidth="1"/>
  </cols>
  <sheetData>
    <row r="1" spans="1:4" ht="12.75">
      <c r="A1" s="5" t="s">
        <v>11</v>
      </c>
      <c r="B1" s="6" t="s">
        <v>12</v>
      </c>
      <c r="D1" s="8" t="s">
        <v>13</v>
      </c>
    </row>
    <row r="2" spans="2:4" ht="12">
      <c r="B2" s="8" t="s">
        <v>14</v>
      </c>
      <c r="C2" s="8" t="s">
        <v>15</v>
      </c>
      <c r="D2" s="8" t="s">
        <v>16</v>
      </c>
    </row>
    <row r="3" spans="1:4" ht="12">
      <c r="A3" s="8" t="s">
        <v>17</v>
      </c>
      <c r="B3" s="9">
        <v>13500</v>
      </c>
      <c r="C3" s="9">
        <v>60000</v>
      </c>
      <c r="D3" s="10">
        <f aca="true" t="shared" si="0" ref="D3:D11">C3/B3</f>
        <v>4.444444444444445</v>
      </c>
    </row>
    <row r="4" spans="1:4" ht="12">
      <c r="A4" s="8" t="s">
        <v>18</v>
      </c>
      <c r="B4" s="9">
        <v>15000</v>
      </c>
      <c r="C4" s="9">
        <v>70000</v>
      </c>
      <c r="D4" s="10">
        <f t="shared" si="0"/>
        <v>4.666666666666667</v>
      </c>
    </row>
    <row r="5" spans="1:4" ht="12">
      <c r="A5" s="8" t="s">
        <v>19</v>
      </c>
      <c r="B5" s="9">
        <v>65000</v>
      </c>
      <c r="C5" s="9">
        <v>560000</v>
      </c>
      <c r="D5" s="10">
        <f t="shared" si="0"/>
        <v>8.615384615384615</v>
      </c>
    </row>
    <row r="6" spans="1:4" ht="12">
      <c r="A6" s="8" t="s">
        <v>20</v>
      </c>
      <c r="B6" s="9">
        <v>20000</v>
      </c>
      <c r="C6" s="9">
        <v>200000</v>
      </c>
      <c r="D6" s="10">
        <f t="shared" si="0"/>
        <v>10</v>
      </c>
    </row>
    <row r="7" spans="1:4" ht="12">
      <c r="A7" s="8" t="s">
        <v>21</v>
      </c>
      <c r="B7" s="9">
        <v>28000</v>
      </c>
      <c r="C7" s="9">
        <v>200000</v>
      </c>
      <c r="D7" s="10">
        <f t="shared" si="0"/>
        <v>7.142857142857143</v>
      </c>
    </row>
    <row r="8" spans="1:4" ht="12">
      <c r="A8" s="8" t="s">
        <v>18</v>
      </c>
      <c r="B8" s="9">
        <v>18000</v>
      </c>
      <c r="C8" s="9">
        <v>160000</v>
      </c>
      <c r="D8" s="10">
        <f t="shared" si="0"/>
        <v>8.88888888888889</v>
      </c>
    </row>
    <row r="9" spans="1:4" ht="12">
      <c r="A9" s="8" t="s">
        <v>22</v>
      </c>
      <c r="B9" s="9">
        <v>35000</v>
      </c>
      <c r="C9" s="9">
        <v>375000</v>
      </c>
      <c r="D9" s="10">
        <f t="shared" si="0"/>
        <v>10.714285714285714</v>
      </c>
    </row>
    <row r="10" spans="1:4" ht="12">
      <c r="A10" s="8" t="s">
        <v>23</v>
      </c>
      <c r="B10" s="9">
        <v>65000</v>
      </c>
      <c r="C10" s="9">
        <v>500000</v>
      </c>
      <c r="D10" s="10">
        <f t="shared" si="0"/>
        <v>7.6923076923076925</v>
      </c>
    </row>
    <row r="11" spans="1:4" ht="12">
      <c r="A11" s="8" t="s">
        <v>24</v>
      </c>
      <c r="B11" s="9">
        <v>35000</v>
      </c>
      <c r="C11" s="9">
        <v>250000</v>
      </c>
      <c r="D11" s="10">
        <f t="shared" si="0"/>
        <v>7.142857142857143</v>
      </c>
    </row>
    <row r="12" ht="12">
      <c r="D12" s="10"/>
    </row>
  </sheetData>
  <sheetProtection/>
  <hyperlinks>
    <hyperlink ref="B1" r:id="rId1" display="http://www.zonasulnegocios.com.br/"/>
  </hyperlinks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Instituto de Administração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XXXX</cp:lastModifiedBy>
  <cp:lastPrinted>2016-05-01T20:36:57Z</cp:lastPrinted>
  <dcterms:created xsi:type="dcterms:W3CDTF">2014-04-28T21:57:45Z</dcterms:created>
  <dcterms:modified xsi:type="dcterms:W3CDTF">2021-06-08T23:14:52Z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