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p\Google Drive\Disciplinas\Pós-Graduação\FBF5833\2020\Vídeo-aula_Incerteza de medição\"/>
    </mc:Choice>
  </mc:AlternateContent>
  <xr:revisionPtr revIDLastSave="0" documentId="13_ncr:1_{F96C7E2E-14CF-4010-A355-526AD2C3BA3B}" xr6:coauthVersionLast="45" xr6:coauthVersionMax="45" xr10:uidLastSave="{00000000-0000-0000-0000-000000000000}"/>
  <bookViews>
    <workbookView xWindow="-108" yWindow="-108" windowWidth="23256" windowHeight="12576" xr2:uid="{01EFC08E-DF4C-4336-B13C-65616EF9DD2D}"/>
  </bookViews>
  <sheets>
    <sheet name="Lei da Propagação da Incerteza" sheetId="1" r:id="rId1"/>
    <sheet name="Método de Kragten" sheetId="2" r:id="rId2"/>
    <sheet name="Método de Monte Carlo" sheetId="3" r:id="rId3"/>
    <sheet name="Dados de Validação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5" l="1"/>
  <c r="C9" i="5"/>
  <c r="E15" i="3"/>
  <c r="E14" i="3"/>
  <c r="E13" i="3"/>
  <c r="E12" i="3"/>
  <c r="D14" i="3"/>
  <c r="D13" i="3"/>
  <c r="D12" i="3"/>
  <c r="C14" i="3"/>
  <c r="C13" i="3"/>
  <c r="C12" i="3"/>
  <c r="C15" i="3"/>
  <c r="D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32" i="3"/>
  <c r="D32" i="3"/>
  <c r="E32" i="3"/>
  <c r="C33" i="3"/>
  <c r="D33" i="3"/>
  <c r="E33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1" i="3"/>
  <c r="D41" i="3"/>
  <c r="E41" i="3"/>
  <c r="C42" i="3"/>
  <c r="D42" i="3"/>
  <c r="E42" i="3"/>
  <c r="C43" i="3"/>
  <c r="D43" i="3"/>
  <c r="E43" i="3"/>
  <c r="C44" i="3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C49" i="3"/>
  <c r="D49" i="3"/>
  <c r="E49" i="3"/>
  <c r="C50" i="3"/>
  <c r="D50" i="3"/>
  <c r="E50" i="3"/>
  <c r="C51" i="3"/>
  <c r="D51" i="3"/>
  <c r="E51" i="3"/>
  <c r="C52" i="3"/>
  <c r="D52" i="3"/>
  <c r="E52" i="3"/>
  <c r="C53" i="3"/>
  <c r="D53" i="3"/>
  <c r="E53" i="3"/>
  <c r="C54" i="3"/>
  <c r="D54" i="3"/>
  <c r="E54" i="3"/>
  <c r="C55" i="3"/>
  <c r="D55" i="3"/>
  <c r="E55" i="3"/>
  <c r="C56" i="3"/>
  <c r="D56" i="3"/>
  <c r="E56" i="3"/>
  <c r="C57" i="3"/>
  <c r="D57" i="3"/>
  <c r="E57" i="3"/>
  <c r="C58" i="3"/>
  <c r="D58" i="3"/>
  <c r="E58" i="3"/>
  <c r="C59" i="3"/>
  <c r="D59" i="3"/>
  <c r="E59" i="3"/>
  <c r="C60" i="3"/>
  <c r="D60" i="3"/>
  <c r="E60" i="3"/>
  <c r="C61" i="3"/>
  <c r="D61" i="3"/>
  <c r="E61" i="3"/>
  <c r="C62" i="3"/>
  <c r="D62" i="3"/>
  <c r="E62" i="3"/>
  <c r="C63" i="3"/>
  <c r="D63" i="3"/>
  <c r="E63" i="3"/>
  <c r="C64" i="3"/>
  <c r="D64" i="3"/>
  <c r="E64" i="3"/>
  <c r="C65" i="3"/>
  <c r="D65" i="3"/>
  <c r="E65" i="3"/>
  <c r="C66" i="3"/>
  <c r="D66" i="3"/>
  <c r="E66" i="3"/>
  <c r="C67" i="3"/>
  <c r="D67" i="3"/>
  <c r="E67" i="3"/>
  <c r="C68" i="3"/>
  <c r="D68" i="3"/>
  <c r="E68" i="3"/>
  <c r="C69" i="3"/>
  <c r="D69" i="3"/>
  <c r="E69" i="3"/>
  <c r="C70" i="3"/>
  <c r="D70" i="3"/>
  <c r="E70" i="3"/>
  <c r="C71" i="3"/>
  <c r="D71" i="3"/>
  <c r="E71" i="3"/>
  <c r="C72" i="3"/>
  <c r="D72" i="3"/>
  <c r="E72" i="3"/>
  <c r="C73" i="3"/>
  <c r="D73" i="3"/>
  <c r="E73" i="3"/>
  <c r="C74" i="3"/>
  <c r="D74" i="3"/>
  <c r="E74" i="3"/>
  <c r="C75" i="3"/>
  <c r="D75" i="3"/>
  <c r="E75" i="3"/>
  <c r="C76" i="3"/>
  <c r="D76" i="3"/>
  <c r="E76" i="3"/>
  <c r="C77" i="3"/>
  <c r="D77" i="3"/>
  <c r="E77" i="3"/>
  <c r="C78" i="3"/>
  <c r="D78" i="3"/>
  <c r="E78" i="3"/>
  <c r="C79" i="3"/>
  <c r="D79" i="3"/>
  <c r="E79" i="3"/>
  <c r="C80" i="3"/>
  <c r="D80" i="3"/>
  <c r="E80" i="3"/>
  <c r="C81" i="3"/>
  <c r="D81" i="3"/>
  <c r="E81" i="3"/>
  <c r="C82" i="3"/>
  <c r="D82" i="3"/>
  <c r="E82" i="3"/>
  <c r="C83" i="3"/>
  <c r="D83" i="3"/>
  <c r="E83" i="3"/>
  <c r="C84" i="3"/>
  <c r="D84" i="3"/>
  <c r="E84" i="3"/>
  <c r="C85" i="3"/>
  <c r="D85" i="3"/>
  <c r="E85" i="3"/>
  <c r="C86" i="3"/>
  <c r="D86" i="3"/>
  <c r="E86" i="3"/>
  <c r="C87" i="3"/>
  <c r="D87" i="3"/>
  <c r="E87" i="3"/>
  <c r="C88" i="3"/>
  <c r="D88" i="3"/>
  <c r="E88" i="3"/>
  <c r="C89" i="3"/>
  <c r="D89" i="3"/>
  <c r="E89" i="3"/>
  <c r="C90" i="3"/>
  <c r="D90" i="3"/>
  <c r="E90" i="3"/>
  <c r="C91" i="3"/>
  <c r="D91" i="3"/>
  <c r="E91" i="3"/>
  <c r="C92" i="3"/>
  <c r="D92" i="3"/>
  <c r="E92" i="3"/>
  <c r="C93" i="3"/>
  <c r="D93" i="3"/>
  <c r="E93" i="3"/>
  <c r="C94" i="3"/>
  <c r="D94" i="3"/>
  <c r="E94" i="3"/>
  <c r="C95" i="3"/>
  <c r="D95" i="3"/>
  <c r="E95" i="3"/>
  <c r="C96" i="3"/>
  <c r="D96" i="3"/>
  <c r="E96" i="3"/>
  <c r="C97" i="3"/>
  <c r="D97" i="3"/>
  <c r="E97" i="3"/>
  <c r="C98" i="3"/>
  <c r="D98" i="3"/>
  <c r="E98" i="3"/>
  <c r="C99" i="3"/>
  <c r="D99" i="3"/>
  <c r="E99" i="3"/>
  <c r="C100" i="3"/>
  <c r="D100" i="3"/>
  <c r="E100" i="3"/>
  <c r="C101" i="3"/>
  <c r="D101" i="3"/>
  <c r="E101" i="3"/>
  <c r="C102" i="3"/>
  <c r="D102" i="3"/>
  <c r="E102" i="3"/>
  <c r="C103" i="3"/>
  <c r="D103" i="3"/>
  <c r="E103" i="3"/>
  <c r="C104" i="3"/>
  <c r="D104" i="3"/>
  <c r="E104" i="3"/>
  <c r="C105" i="3"/>
  <c r="D105" i="3"/>
  <c r="E105" i="3"/>
  <c r="C106" i="3"/>
  <c r="D106" i="3"/>
  <c r="E106" i="3"/>
  <c r="C107" i="3"/>
  <c r="D107" i="3"/>
  <c r="E107" i="3"/>
  <c r="C108" i="3"/>
  <c r="D108" i="3"/>
  <c r="E108" i="3"/>
  <c r="C109" i="3"/>
  <c r="D109" i="3"/>
  <c r="E109" i="3"/>
  <c r="C110" i="3"/>
  <c r="D110" i="3"/>
  <c r="E110" i="3"/>
  <c r="E11" i="3"/>
  <c r="D11" i="3"/>
  <c r="C11" i="3"/>
  <c r="L10" i="2"/>
  <c r="L12" i="2" s="1"/>
  <c r="L13" i="2" s="1"/>
  <c r="K9" i="2"/>
  <c r="K12" i="2" s="1"/>
  <c r="K13" i="2" s="1"/>
  <c r="J8" i="2"/>
  <c r="I12" i="2"/>
  <c r="I17" i="2" s="1"/>
  <c r="K10" i="2"/>
  <c r="J10" i="2"/>
  <c r="L9" i="2"/>
  <c r="J9" i="2"/>
  <c r="J12" i="2" s="1"/>
  <c r="J13" i="2" s="1"/>
  <c r="L8" i="2"/>
  <c r="K8" i="2"/>
  <c r="C14" i="2"/>
  <c r="F14" i="2"/>
  <c r="E14" i="2"/>
  <c r="D14" i="2"/>
  <c r="E17" i="2"/>
  <c r="C17" i="2"/>
  <c r="C13" i="2"/>
  <c r="F13" i="2"/>
  <c r="E13" i="2"/>
  <c r="D13" i="2"/>
  <c r="F10" i="2"/>
  <c r="F9" i="2"/>
  <c r="F8" i="2"/>
  <c r="E10" i="2"/>
  <c r="E9" i="2"/>
  <c r="E8" i="2"/>
  <c r="D10" i="2"/>
  <c r="D9" i="2"/>
  <c r="D8" i="2"/>
  <c r="C12" i="2"/>
  <c r="E17" i="1"/>
  <c r="C17" i="1"/>
  <c r="D14" i="1"/>
  <c r="C14" i="1"/>
  <c r="D10" i="1"/>
  <c r="C10" i="1"/>
  <c r="G107" i="3" l="1"/>
  <c r="G91" i="3"/>
  <c r="G75" i="3"/>
  <c r="G59" i="3"/>
  <c r="G43" i="3"/>
  <c r="G27" i="3"/>
  <c r="G110" i="3"/>
  <c r="G106" i="3"/>
  <c r="G94" i="3"/>
  <c r="G90" i="3"/>
  <c r="G78" i="3"/>
  <c r="G70" i="3"/>
  <c r="G103" i="3"/>
  <c r="G99" i="3"/>
  <c r="G95" i="3"/>
  <c r="G87" i="3"/>
  <c r="G83" i="3"/>
  <c r="G79" i="3"/>
  <c r="G71" i="3"/>
  <c r="G67" i="3"/>
  <c r="G63" i="3"/>
  <c r="G55" i="3"/>
  <c r="G51" i="3"/>
  <c r="G47" i="3"/>
  <c r="G39" i="3"/>
  <c r="G35" i="3"/>
  <c r="G31" i="3"/>
  <c r="G23" i="3"/>
  <c r="G19" i="3"/>
  <c r="G102" i="3"/>
  <c r="G86" i="3"/>
  <c r="G98" i="3"/>
  <c r="G82" i="3"/>
  <c r="G74" i="3"/>
  <c r="G66" i="3"/>
  <c r="G62" i="3"/>
  <c r="G58" i="3"/>
  <c r="G54" i="3"/>
  <c r="G50" i="3"/>
  <c r="G46" i="3"/>
  <c r="G42" i="3"/>
  <c r="G38" i="3"/>
  <c r="G34" i="3"/>
  <c r="G30" i="3"/>
  <c r="G26" i="3"/>
  <c r="G22" i="3"/>
  <c r="G18" i="3"/>
  <c r="G12" i="3"/>
  <c r="G104" i="3"/>
  <c r="G100" i="3"/>
  <c r="G96" i="3"/>
  <c r="G92" i="3"/>
  <c r="G88" i="3"/>
  <c r="G84" i="3"/>
  <c r="G80" i="3"/>
  <c r="G76" i="3"/>
  <c r="G72" i="3"/>
  <c r="G68" i="3"/>
  <c r="G64" i="3"/>
  <c r="G60" i="3"/>
  <c r="G56" i="3"/>
  <c r="G52" i="3"/>
  <c r="G48" i="3"/>
  <c r="G44" i="3"/>
  <c r="G40" i="3"/>
  <c r="G36" i="3"/>
  <c r="G32" i="3"/>
  <c r="G28" i="3"/>
  <c r="G24" i="3"/>
  <c r="G20" i="3"/>
  <c r="G16" i="3"/>
  <c r="G13" i="3"/>
  <c r="G108" i="3"/>
  <c r="G109" i="3"/>
  <c r="G105" i="3"/>
  <c r="G101" i="3"/>
  <c r="G97" i="3"/>
  <c r="G93" i="3"/>
  <c r="G89" i="3"/>
  <c r="G85" i="3"/>
  <c r="G81" i="3"/>
  <c r="G77" i="3"/>
  <c r="G73" i="3"/>
  <c r="G69" i="3"/>
  <c r="G65" i="3"/>
  <c r="G61" i="3"/>
  <c r="G57" i="3"/>
  <c r="G53" i="3"/>
  <c r="G49" i="3"/>
  <c r="G45" i="3"/>
  <c r="G41" i="3"/>
  <c r="G37" i="3"/>
  <c r="G33" i="3"/>
  <c r="G29" i="3"/>
  <c r="G25" i="3"/>
  <c r="G21" i="3"/>
  <c r="G17" i="3"/>
  <c r="G14" i="3"/>
  <c r="G15" i="3"/>
  <c r="G11" i="3"/>
  <c r="L14" i="2"/>
  <c r="J14" i="2"/>
  <c r="I13" i="2"/>
  <c r="K17" i="2" s="1"/>
  <c r="K14" i="2"/>
  <c r="F12" i="2"/>
  <c r="E12" i="2"/>
  <c r="D12" i="2"/>
  <c r="G8" i="3" l="1"/>
  <c r="L6" i="3" s="1"/>
  <c r="G7" i="3"/>
  <c r="J6" i="3" s="1"/>
  <c r="I14" i="2"/>
</calcChain>
</file>

<file path=xl/sharedStrings.xml><?xml version="1.0" encoding="utf-8"?>
<sst xmlns="http://schemas.openxmlformats.org/spreadsheetml/2006/main" count="178" uniqueCount="31">
  <si>
    <t>Lei da Propagação da Incerteza</t>
  </si>
  <si>
    <t>Método de Kragten</t>
  </si>
  <si>
    <t>Método de Monte Carlo</t>
  </si>
  <si>
    <t>Dados de Validação</t>
  </si>
  <si>
    <t>Determinação da densidade</t>
  </si>
  <si>
    <t>mPic vazio</t>
  </si>
  <si>
    <t>mPic cheio</t>
  </si>
  <si>
    <t>VPic</t>
  </si>
  <si>
    <t>valor</t>
  </si>
  <si>
    <t>u</t>
  </si>
  <si>
    <t>dm</t>
  </si>
  <si>
    <t>densidade</t>
  </si>
  <si>
    <t>valor \ u</t>
  </si>
  <si>
    <t>Soma</t>
  </si>
  <si>
    <t>#</t>
  </si>
  <si>
    <t>=&gt;</t>
  </si>
  <si>
    <t>Determinação do teor de princípio ativo em forma farmacêutica</t>
  </si>
  <si>
    <t>Precisão (sPrec)</t>
  </si>
  <si>
    <t>±</t>
  </si>
  <si>
    <t>g/mL</t>
  </si>
  <si>
    <t>Fator de abrangência (k)</t>
  </si>
  <si>
    <t>Teor (%)</t>
  </si>
  <si>
    <t>%</t>
  </si>
  <si>
    <t>Nível de confiança de 95%</t>
  </si>
  <si>
    <t>Exatidão (Ex)</t>
  </si>
  <si>
    <t>u mPic vazio</t>
  </si>
  <si>
    <t>u mPic cheio</t>
  </si>
  <si>
    <t>u VPic</t>
  </si>
  <si>
    <t>u densidade</t>
  </si>
  <si>
    <t>contribuição</t>
  </si>
  <si>
    <t>Subtração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</si>
</sst>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7" formatCode="0.00000"/>
    <numFmt numFmtId="168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quotePrefix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1" applyNumberFormat="1" applyFont="1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0" applyNumberForma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25400</xdr:colOff>
      <xdr:row>1</xdr:row>
      <xdr:rowOff>168275</xdr:rowOff>
    </xdr:from>
    <xdr:ext cx="1193800" cy="2191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9B386918-EA31-4E26-B41F-DEEBE080009E}"/>
                </a:ext>
              </a:extLst>
            </xdr:cNvPr>
            <xdr:cNvSpPr txBox="1"/>
          </xdr:nvSpPr>
          <xdr:spPr>
            <a:xfrm>
              <a:off x="5816600" y="352425"/>
              <a:ext cx="1193800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400" b="0" i="1">
                        <a:latin typeface="Cambria Math" panose="02040503050406030204" pitchFamily="18" charset="0"/>
                      </a:rPr>
                      <m:t>𝑌</m:t>
                    </m:r>
                    <m:r>
                      <a:rPr lang="pt-BR" sz="14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pt-BR" sz="14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pt-BR" sz="1400" b="0" i="1">
                        <a:latin typeface="Cambria Math" panose="02040503050406030204" pitchFamily="18" charset="0"/>
                      </a:rPr>
                      <m:t>+/−</m:t>
                    </m:r>
                    <m:r>
                      <a:rPr lang="pt-BR" sz="1400" b="0" i="1">
                        <a:latin typeface="Cambria Math" panose="02040503050406030204" pitchFamily="18" charset="0"/>
                      </a:rPr>
                      <m:t>𝐵</m:t>
                    </m:r>
                  </m:oMath>
                </m:oMathPara>
              </a14:m>
              <a:endParaRPr lang="pt-BR" sz="1400"/>
            </a:p>
          </xdr:txBody>
        </xdr:sp>
      </mc:Choice>
      <mc:Fallback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9B386918-EA31-4E26-B41F-DEEBE080009E}"/>
                </a:ext>
              </a:extLst>
            </xdr:cNvPr>
            <xdr:cNvSpPr txBox="1"/>
          </xdr:nvSpPr>
          <xdr:spPr>
            <a:xfrm>
              <a:off x="5816600" y="352425"/>
              <a:ext cx="1193800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t-BR" sz="1400" b="0" i="0">
                  <a:latin typeface="Cambria Math" panose="02040503050406030204" pitchFamily="18" charset="0"/>
                </a:rPr>
                <a:t>𝑌=𝐴+/−𝐵</a:t>
              </a:r>
              <a:endParaRPr lang="pt-BR" sz="1400"/>
            </a:p>
          </xdr:txBody>
        </xdr:sp>
      </mc:Fallback>
    </mc:AlternateContent>
    <xdr:clientData/>
  </xdr:oneCellAnchor>
  <xdr:oneCellAnchor>
    <xdr:from>
      <xdr:col>10</xdr:col>
      <xdr:colOff>215900</xdr:colOff>
      <xdr:row>1</xdr:row>
      <xdr:rowOff>47625</xdr:rowOff>
    </xdr:from>
    <xdr:ext cx="1211935" cy="43839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A7697665-DC1B-4CBC-8EFF-0D1B5770CE27}"/>
                </a:ext>
              </a:extLst>
            </xdr:cNvPr>
            <xdr:cNvSpPr txBox="1"/>
          </xdr:nvSpPr>
          <xdr:spPr>
            <a:xfrm>
              <a:off x="7454900" y="231775"/>
              <a:ext cx="1211935" cy="4383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4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pt-BR" sz="1400" b="0" i="1">
                            <a:latin typeface="Cambria Math" panose="02040503050406030204" pitchFamily="18" charset="0"/>
                          </a:rPr>
                          <m:t>𝑌</m:t>
                        </m:r>
                      </m:sub>
                    </m:sSub>
                    <m:r>
                      <a:rPr lang="pt-BR" sz="1400" b="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pt-BR" sz="14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Sup>
                          <m:sSubSupPr>
                            <m:ctrlPr>
                              <a:rPr lang="pt-BR" sz="1400" b="0" i="1">
                                <a:latin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pt-BR" sz="1400" b="0" i="1">
                                <a:latin typeface="Cambria Math" panose="02040503050406030204" pitchFamily="18" charset="0"/>
                              </a:rPr>
                              <m:t>𝑢</m:t>
                            </m:r>
                          </m:e>
                          <m:sub>
                            <m:r>
                              <a:rPr lang="pt-BR" sz="14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sub>
                          <m:sup>
                            <m:r>
                              <a:rPr lang="pt-BR" sz="14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bSup>
                        <m:r>
                          <a:rPr lang="pt-BR" sz="1400" b="0" i="1">
                            <a:latin typeface="Cambria Math" panose="02040503050406030204" pitchFamily="18" charset="0"/>
                          </a:rPr>
                          <m:t>+</m:t>
                        </m:r>
                        <m:sSubSup>
                          <m:sSubSupPr>
                            <m:ctrlPr>
                              <a:rPr lang="pt-BR" sz="14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t-BR" sz="14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b>
                            <m:r>
                              <a:rPr lang="pt-BR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sub>
                          <m:sup>
                            <m:r>
                              <a:rPr lang="pt-BR" sz="14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bSup>
                      </m:e>
                    </m:rad>
                  </m:oMath>
                </m:oMathPara>
              </a14:m>
              <a:endParaRPr lang="pt-BR" sz="1400"/>
            </a:p>
          </xdr:txBody>
        </xdr:sp>
      </mc:Choice>
      <mc:Fallback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A7697665-DC1B-4CBC-8EFF-0D1B5770CE27}"/>
                </a:ext>
              </a:extLst>
            </xdr:cNvPr>
            <xdr:cNvSpPr txBox="1"/>
          </xdr:nvSpPr>
          <xdr:spPr>
            <a:xfrm>
              <a:off x="7454900" y="231775"/>
              <a:ext cx="1211935" cy="4383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400" b="0" i="0">
                  <a:latin typeface="Cambria Math" panose="02040503050406030204" pitchFamily="18" charset="0"/>
                </a:rPr>
                <a:t>𝑢_𝑌=√(𝑢_𝐴^2+</a:t>
              </a:r>
              <a:r>
                <a:rPr lang="pt-BR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𝑢_</a:t>
              </a:r>
              <a:r>
                <a:rPr lang="pt-BR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𝐵</a:t>
              </a:r>
              <a:r>
                <a:rPr lang="pt-BR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^2</a:t>
              </a:r>
              <a:r>
                <a:rPr lang="pt-BR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endParaRPr lang="pt-BR" sz="1400"/>
            </a:p>
          </xdr:txBody>
        </xdr:sp>
      </mc:Fallback>
    </mc:AlternateContent>
    <xdr:clientData/>
  </xdr:oneCellAnchor>
  <xdr:oneCellAnchor>
    <xdr:from>
      <xdr:col>8</xdr:col>
      <xdr:colOff>25400</xdr:colOff>
      <xdr:row>6</xdr:row>
      <xdr:rowOff>168275</xdr:rowOff>
    </xdr:from>
    <xdr:ext cx="1193800" cy="2191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E6157A3B-573A-48CA-9269-9E8A050010BB}"/>
                </a:ext>
              </a:extLst>
            </xdr:cNvPr>
            <xdr:cNvSpPr txBox="1"/>
          </xdr:nvSpPr>
          <xdr:spPr>
            <a:xfrm>
              <a:off x="5816600" y="1273175"/>
              <a:ext cx="1193800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400" b="0" i="1">
                        <a:latin typeface="Cambria Math" panose="02040503050406030204" pitchFamily="18" charset="0"/>
                      </a:rPr>
                      <m:t>𝑌</m:t>
                    </m:r>
                    <m:r>
                      <a:rPr lang="pt-BR" sz="14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pt-BR" sz="1400" b="0" i="1">
                        <a:latin typeface="Cambria Math" panose="02040503050406030204" pitchFamily="18" charset="0"/>
                      </a:rPr>
                      <m:t>𝐶</m:t>
                    </m:r>
                    <m:r>
                      <a:rPr lang="pt-BR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×/÷</m:t>
                    </m:r>
                    <m:r>
                      <a:rPr lang="pt-BR" sz="1400" b="0" i="1">
                        <a:latin typeface="Cambria Math" panose="02040503050406030204" pitchFamily="18" charset="0"/>
                      </a:rPr>
                      <m:t>𝐷</m:t>
                    </m:r>
                  </m:oMath>
                </m:oMathPara>
              </a14:m>
              <a:endParaRPr lang="pt-BR" sz="1400"/>
            </a:p>
          </xdr:txBody>
        </xdr:sp>
      </mc:Choice>
      <mc:Fallback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E6157A3B-573A-48CA-9269-9E8A050010BB}"/>
                </a:ext>
              </a:extLst>
            </xdr:cNvPr>
            <xdr:cNvSpPr txBox="1"/>
          </xdr:nvSpPr>
          <xdr:spPr>
            <a:xfrm>
              <a:off x="5816600" y="1273175"/>
              <a:ext cx="1193800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t-BR" sz="1400" b="0" i="0">
                  <a:latin typeface="Cambria Math" panose="02040503050406030204" pitchFamily="18" charset="0"/>
                </a:rPr>
                <a:t>𝑌=𝐶</a:t>
              </a:r>
              <a:r>
                <a:rPr lang="pt-BR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×/÷</a:t>
              </a:r>
              <a:r>
                <a:rPr lang="pt-BR" sz="1400" b="0" i="0">
                  <a:latin typeface="Cambria Math" panose="02040503050406030204" pitchFamily="18" charset="0"/>
                </a:rPr>
                <a:t>𝐷</a:t>
              </a:r>
              <a:endParaRPr lang="pt-BR" sz="1400"/>
            </a:p>
          </xdr:txBody>
        </xdr:sp>
      </mc:Fallback>
    </mc:AlternateContent>
    <xdr:clientData/>
  </xdr:oneCellAnchor>
  <xdr:oneCellAnchor>
    <xdr:from>
      <xdr:col>10</xdr:col>
      <xdr:colOff>215900</xdr:colOff>
      <xdr:row>6</xdr:row>
      <xdr:rowOff>47625</xdr:rowOff>
    </xdr:from>
    <xdr:ext cx="2102819" cy="43839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CaixaDeTexto 4">
              <a:extLst>
                <a:ext uri="{FF2B5EF4-FFF2-40B4-BE49-F238E27FC236}">
                  <a16:creationId xmlns:a16="http://schemas.microsoft.com/office/drawing/2014/main" id="{24166CDB-F1E1-467D-9E43-6AA8914DA7B8}"/>
                </a:ext>
              </a:extLst>
            </xdr:cNvPr>
            <xdr:cNvSpPr txBox="1"/>
          </xdr:nvSpPr>
          <xdr:spPr>
            <a:xfrm>
              <a:off x="7454900" y="1152525"/>
              <a:ext cx="2102819" cy="4383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4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pt-BR" sz="1400" b="0" i="1">
                            <a:latin typeface="Cambria Math" panose="02040503050406030204" pitchFamily="18" charset="0"/>
                          </a:rPr>
                          <m:t>𝑌</m:t>
                        </m:r>
                      </m:sub>
                    </m:sSub>
                    <m:r>
                      <a:rPr lang="pt-BR" sz="14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pt-BR" sz="1400" b="0" i="1">
                        <a:latin typeface="Cambria Math" panose="02040503050406030204" pitchFamily="18" charset="0"/>
                      </a:rPr>
                      <m:t>𝑌</m:t>
                    </m:r>
                    <m:rad>
                      <m:radPr>
                        <m:degHide m:val="on"/>
                        <m:ctrlPr>
                          <a:rPr lang="pt-BR" sz="14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pt-BR" sz="14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pt-BR" sz="14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type m:val="skw"/>
                                    <m:ctrlPr>
                                      <a:rPr lang="pt-BR" sz="14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pt-BR" sz="14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pt-BR" sz="1400" b="0" i="1">
                                            <a:latin typeface="Cambria Math" panose="02040503050406030204" pitchFamily="18" charset="0"/>
                                          </a:rPr>
                                          <m:t>𝑢</m:t>
                                        </m:r>
                                      </m:e>
                                      <m:sub>
                                        <m:r>
                                          <a:rPr lang="pt-BR" sz="1400" b="0" i="1">
                                            <a:latin typeface="Cambria Math" panose="02040503050406030204" pitchFamily="18" charset="0"/>
                                          </a:rPr>
                                          <m:t>𝐶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pt-BR" sz="1400" b="0" i="1">
                                        <a:latin typeface="Cambria Math" panose="02040503050406030204" pitchFamily="18" charset="0"/>
                                      </a:rPr>
                                      <m:t>𝐶</m:t>
                                    </m:r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pt-BR" sz="14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r>
                          <a:rPr lang="pt-BR" sz="1400" b="0" i="1">
                            <a:latin typeface="Cambria Math" panose="02040503050406030204" pitchFamily="18" charset="0"/>
                          </a:rPr>
                          <m:t>+</m:t>
                        </m:r>
                        <m:sSup>
                          <m:sSupPr>
                            <m:ctrlP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pt-B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type m:val="skw"/>
                                    <m:ctrlPr>
                                      <a:rPr lang="pt-B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pt-B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pt-B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  <m:t>𝑢</m:t>
                                        </m:r>
                                      </m:e>
                                      <m:sub>
                                        <m:r>
                                          <a:rPr lang="pt-B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𝐷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pt-B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</m:rad>
                  </m:oMath>
                </m:oMathPara>
              </a14:m>
              <a:endParaRPr lang="pt-BR" sz="1400"/>
            </a:p>
          </xdr:txBody>
        </xdr:sp>
      </mc:Choice>
      <mc:Fallback>
        <xdr:sp macro="" textlink="">
          <xdr:nvSpPr>
            <xdr:cNvPr id="5" name="CaixaDeTexto 4">
              <a:extLst>
                <a:ext uri="{FF2B5EF4-FFF2-40B4-BE49-F238E27FC236}">
                  <a16:creationId xmlns:a16="http://schemas.microsoft.com/office/drawing/2014/main" id="{24166CDB-F1E1-467D-9E43-6AA8914DA7B8}"/>
                </a:ext>
              </a:extLst>
            </xdr:cNvPr>
            <xdr:cNvSpPr txBox="1"/>
          </xdr:nvSpPr>
          <xdr:spPr>
            <a:xfrm>
              <a:off x="7454900" y="1152525"/>
              <a:ext cx="2102819" cy="4383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400" b="0" i="0">
                  <a:latin typeface="Cambria Math" panose="02040503050406030204" pitchFamily="18" charset="0"/>
                </a:rPr>
                <a:t>𝑢_𝑌=𝑌√((𝑢_𝐶⁄𝐶)^2+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(𝑢_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⁄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)^2</a:t>
              </a:r>
              <a:r>
                <a:rPr lang="pt-BR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endParaRPr lang="pt-BR" sz="14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419100</xdr:colOff>
      <xdr:row>3</xdr:row>
      <xdr:rowOff>79375</xdr:rowOff>
    </xdr:from>
    <xdr:ext cx="2375266" cy="50109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BA1B4A5F-DF48-43C9-9B7D-C8DEC7CF8B0D}"/>
                </a:ext>
              </a:extLst>
            </xdr:cNvPr>
            <xdr:cNvSpPr txBox="1"/>
          </xdr:nvSpPr>
          <xdr:spPr>
            <a:xfrm>
              <a:off x="6997700" y="631825"/>
              <a:ext cx="2375266" cy="501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6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pt-BR" sz="1600" b="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pt-BR" sz="16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pt-BR" sz="16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pt-BR" sz="16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1600" b="0" i="1">
                                    <a:latin typeface="Cambria Math" panose="02040503050406030204" pitchFamily="18" charset="0"/>
                                  </a:rPr>
                                  <m:t>100−</m:t>
                                </m:r>
                                <m:r>
                                  <a:rPr lang="pt-BR" sz="1600" b="0" i="1">
                                    <a:latin typeface="Cambria Math" panose="02040503050406030204" pitchFamily="18" charset="0"/>
                                  </a:rPr>
                                  <m:t>𝐸𝑥</m:t>
                                </m:r>
                              </m:e>
                            </m:d>
                          </m:e>
                          <m:sup>
                            <m:r>
                              <a:rPr lang="pt-BR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r>
                          <a:rPr lang="pt-BR" sz="1600" b="0" i="1">
                            <a:latin typeface="Cambria Math" panose="02040503050406030204" pitchFamily="18" charset="0"/>
                          </a:rPr>
                          <m:t>+</m:t>
                        </m:r>
                        <m:sSubSup>
                          <m:sSubSupPr>
                            <m:ctrlPr>
                              <a:rPr lang="pt-BR" sz="1600" b="0" i="1">
                                <a:latin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pt-BR" sz="16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r>
                              <a:rPr lang="pt-BR" sz="1600" b="0" i="1">
                                <a:latin typeface="Cambria Math" panose="02040503050406030204" pitchFamily="18" charset="0"/>
                              </a:rPr>
                              <m:t>𝑃𝑟𝑒𝑐</m:t>
                            </m:r>
                          </m:sub>
                          <m:sup>
                            <m:r>
                              <a:rPr lang="pt-BR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bSup>
                      </m:e>
                    </m:rad>
                  </m:oMath>
                </m:oMathPara>
              </a14:m>
              <a:endParaRPr lang="pt-BR" sz="1600"/>
            </a:p>
          </xdr:txBody>
        </xdr:sp>
      </mc:Choice>
      <mc:Fallback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BA1B4A5F-DF48-43C9-9B7D-C8DEC7CF8B0D}"/>
                </a:ext>
              </a:extLst>
            </xdr:cNvPr>
            <xdr:cNvSpPr txBox="1"/>
          </xdr:nvSpPr>
          <xdr:spPr>
            <a:xfrm>
              <a:off x="6997700" y="631825"/>
              <a:ext cx="2375266" cy="501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600" b="0" i="0">
                  <a:latin typeface="Cambria Math" panose="02040503050406030204" pitchFamily="18" charset="0"/>
                </a:rPr>
                <a:t>𝑢=√((100−𝐸𝑥)^2+𝑆_𝑃𝑟𝑒𝑐^2 )</a:t>
              </a:r>
              <a:endParaRPr lang="pt-BR" sz="16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45577-40A2-4ECE-9F42-4E7204F96719}">
  <dimension ref="B2:F19"/>
  <sheetViews>
    <sheetView tabSelected="1" zoomScale="120" zoomScaleNormal="120" workbookViewId="0">
      <selection activeCell="B2" sqref="B2"/>
    </sheetView>
  </sheetViews>
  <sheetFormatPr defaultColWidth="10.5546875" defaultRowHeight="14.4" x14ac:dyDescent="0.3"/>
  <cols>
    <col min="1" max="16384" width="10.5546875" style="1"/>
  </cols>
  <sheetData>
    <row r="2" spans="2:4" x14ac:dyDescent="0.3">
      <c r="B2" s="3" t="s">
        <v>0</v>
      </c>
    </row>
    <row r="3" spans="2:4" x14ac:dyDescent="0.3">
      <c r="B3" s="2"/>
    </row>
    <row r="4" spans="2:4" x14ac:dyDescent="0.3">
      <c r="B4" s="2" t="s">
        <v>4</v>
      </c>
    </row>
    <row r="6" spans="2:4" x14ac:dyDescent="0.3">
      <c r="C6" s="1" t="s">
        <v>8</v>
      </c>
      <c r="D6" s="1" t="s">
        <v>9</v>
      </c>
    </row>
    <row r="7" spans="2:4" x14ac:dyDescent="0.3">
      <c r="B7" s="1" t="s">
        <v>5</v>
      </c>
      <c r="C7" s="4">
        <v>15</v>
      </c>
      <c r="D7" s="1">
        <v>0.1</v>
      </c>
    </row>
    <row r="8" spans="2:4" x14ac:dyDescent="0.3">
      <c r="B8" s="1" t="s">
        <v>6</v>
      </c>
      <c r="C8" s="4">
        <v>25</v>
      </c>
      <c r="D8" s="1">
        <v>0.1</v>
      </c>
    </row>
    <row r="10" spans="2:4" x14ac:dyDescent="0.3">
      <c r="B10" s="1" t="s">
        <v>10</v>
      </c>
      <c r="C10" s="5">
        <f>(C8-C7)</f>
        <v>10</v>
      </c>
      <c r="D10" s="5">
        <f>SQRT((D8^2)+(D7^2))</f>
        <v>0.14142135623730953</v>
      </c>
    </row>
    <row r="12" spans="2:4" x14ac:dyDescent="0.3">
      <c r="B12" s="1" t="s">
        <v>7</v>
      </c>
      <c r="C12" s="5">
        <v>10</v>
      </c>
      <c r="D12" s="1">
        <v>0.15</v>
      </c>
    </row>
    <row r="14" spans="2:4" x14ac:dyDescent="0.3">
      <c r="B14" s="1" t="s">
        <v>11</v>
      </c>
      <c r="C14" s="6">
        <f>C10/C12</f>
        <v>1</v>
      </c>
      <c r="D14" s="6">
        <f>C14*SQRT((D10/C10)^2+(D12/C12)^2)</f>
        <v>2.0615528128088305E-2</v>
      </c>
    </row>
    <row r="17" spans="2:6" x14ac:dyDescent="0.3">
      <c r="B17" s="1" t="s">
        <v>11</v>
      </c>
      <c r="C17" s="6">
        <f>C14</f>
        <v>1</v>
      </c>
      <c r="D17" s="9" t="s">
        <v>18</v>
      </c>
      <c r="E17" s="6">
        <f>D14*D18</f>
        <v>4.123105625617661E-2</v>
      </c>
      <c r="F17" s="1" t="s">
        <v>19</v>
      </c>
    </row>
    <row r="18" spans="2:6" x14ac:dyDescent="0.3">
      <c r="B18" s="2" t="s">
        <v>20</v>
      </c>
      <c r="D18" s="1">
        <v>2</v>
      </c>
    </row>
    <row r="19" spans="2:6" x14ac:dyDescent="0.3">
      <c r="B19" s="2" t="s">
        <v>23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383EE-7517-4D76-84F4-A11C7A00F6AD}">
  <dimension ref="B2:L19"/>
  <sheetViews>
    <sheetView zoomScale="120" zoomScaleNormal="120" workbookViewId="0">
      <selection activeCell="B2" sqref="B2"/>
    </sheetView>
  </sheetViews>
  <sheetFormatPr defaultColWidth="11.77734375" defaultRowHeight="14.4" x14ac:dyDescent="0.3"/>
  <sheetData>
    <row r="2" spans="2:12" x14ac:dyDescent="0.3">
      <c r="B2" s="7" t="s">
        <v>1</v>
      </c>
    </row>
    <row r="4" spans="2:12" x14ac:dyDescent="0.3">
      <c r="B4" s="2" t="s">
        <v>4</v>
      </c>
      <c r="C4" s="1"/>
      <c r="D4" s="1"/>
    </row>
    <row r="5" spans="2:12" x14ac:dyDescent="0.3">
      <c r="B5" s="1"/>
      <c r="C5" s="1"/>
      <c r="D5" s="1"/>
    </row>
    <row r="6" spans="2:12" x14ac:dyDescent="0.3">
      <c r="B6" s="1" t="s">
        <v>13</v>
      </c>
      <c r="D6" s="1" t="s">
        <v>25</v>
      </c>
      <c r="E6" s="1" t="s">
        <v>26</v>
      </c>
      <c r="F6" s="1" t="s">
        <v>27</v>
      </c>
      <c r="H6" s="1" t="s">
        <v>30</v>
      </c>
      <c r="J6" s="1" t="s">
        <v>25</v>
      </c>
      <c r="K6" s="1" t="s">
        <v>26</v>
      </c>
      <c r="L6" s="1" t="s">
        <v>27</v>
      </c>
    </row>
    <row r="7" spans="2:12" x14ac:dyDescent="0.3">
      <c r="B7" s="1"/>
      <c r="C7" s="1" t="s">
        <v>12</v>
      </c>
      <c r="D7" s="1">
        <v>0.1</v>
      </c>
      <c r="E7" s="1">
        <v>0.1</v>
      </c>
      <c r="F7" s="1">
        <v>0.15</v>
      </c>
      <c r="H7" s="1"/>
      <c r="I7" s="1" t="s">
        <v>12</v>
      </c>
      <c r="J7" s="1">
        <v>0.1</v>
      </c>
      <c r="K7" s="1">
        <v>0.1</v>
      </c>
      <c r="L7" s="1">
        <v>0.15</v>
      </c>
    </row>
    <row r="8" spans="2:12" x14ac:dyDescent="0.3">
      <c r="B8" s="1" t="s">
        <v>5</v>
      </c>
      <c r="C8" s="4">
        <v>15</v>
      </c>
      <c r="D8" s="4">
        <f>C8+D7</f>
        <v>15.1</v>
      </c>
      <c r="E8" s="4">
        <f>C8</f>
        <v>15</v>
      </c>
      <c r="F8" s="4">
        <f>C8</f>
        <v>15</v>
      </c>
      <c r="H8" s="1" t="s">
        <v>5</v>
      </c>
      <c r="I8" s="4">
        <v>15</v>
      </c>
      <c r="J8" s="4">
        <f>I8-J7</f>
        <v>14.9</v>
      </c>
      <c r="K8" s="4">
        <f>I8</f>
        <v>15</v>
      </c>
      <c r="L8" s="4">
        <f>I8</f>
        <v>15</v>
      </c>
    </row>
    <row r="9" spans="2:12" x14ac:dyDescent="0.3">
      <c r="B9" s="1" t="s">
        <v>6</v>
      </c>
      <c r="C9" s="4">
        <v>25</v>
      </c>
      <c r="D9" s="4">
        <f>C9</f>
        <v>25</v>
      </c>
      <c r="E9" s="4">
        <f>C9+E7</f>
        <v>25.1</v>
      </c>
      <c r="F9" s="4">
        <f>C9</f>
        <v>25</v>
      </c>
      <c r="H9" s="1" t="s">
        <v>6</v>
      </c>
      <c r="I9" s="4">
        <v>25</v>
      </c>
      <c r="J9" s="4">
        <f>I9</f>
        <v>25</v>
      </c>
      <c r="K9" s="4">
        <f>I9-K7</f>
        <v>24.9</v>
      </c>
      <c r="L9" s="4">
        <f>I9</f>
        <v>25</v>
      </c>
    </row>
    <row r="10" spans="2:12" x14ac:dyDescent="0.3">
      <c r="B10" s="1" t="s">
        <v>7</v>
      </c>
      <c r="C10" s="5">
        <v>10</v>
      </c>
      <c r="D10" s="5">
        <f>C10</f>
        <v>10</v>
      </c>
      <c r="E10" s="5">
        <f>C10</f>
        <v>10</v>
      </c>
      <c r="F10" s="5">
        <f>C10+F7</f>
        <v>10.15</v>
      </c>
      <c r="H10" s="1" t="s">
        <v>7</v>
      </c>
      <c r="I10" s="5">
        <v>10</v>
      </c>
      <c r="J10" s="5">
        <f>I10</f>
        <v>10</v>
      </c>
      <c r="K10" s="5">
        <f>I10</f>
        <v>10</v>
      </c>
      <c r="L10" s="5">
        <f>I10-L7</f>
        <v>9.85</v>
      </c>
    </row>
    <row r="11" spans="2:12" x14ac:dyDescent="0.3">
      <c r="B11" s="1"/>
      <c r="C11" s="1"/>
      <c r="D11" s="1"/>
      <c r="H11" s="1"/>
      <c r="I11" s="1"/>
      <c r="J11" s="1"/>
    </row>
    <row r="12" spans="2:12" x14ac:dyDescent="0.3">
      <c r="B12" s="1" t="s">
        <v>11</v>
      </c>
      <c r="C12" s="6">
        <f>(C9-C8)/C10</f>
        <v>1</v>
      </c>
      <c r="D12" s="6">
        <f t="shared" ref="D12:F12" si="0">(D9-D8)/D10</f>
        <v>0.99</v>
      </c>
      <c r="E12" s="6">
        <f t="shared" si="0"/>
        <v>1.0100000000000002</v>
      </c>
      <c r="F12" s="6">
        <f t="shared" si="0"/>
        <v>0.98522167487684731</v>
      </c>
      <c r="H12" s="1" t="s">
        <v>11</v>
      </c>
      <c r="I12" s="6">
        <f>(I9-I8)/I10</f>
        <v>1</v>
      </c>
      <c r="J12" s="6">
        <f t="shared" ref="J12:L12" si="1">(J9-J8)/J10</f>
        <v>1.01</v>
      </c>
      <c r="K12" s="6">
        <f t="shared" si="1"/>
        <v>0.98999999999999988</v>
      </c>
      <c r="L12" s="6">
        <f t="shared" si="1"/>
        <v>1.015228426395939</v>
      </c>
    </row>
    <row r="13" spans="2:12" x14ac:dyDescent="0.3">
      <c r="B13" s="1" t="s">
        <v>28</v>
      </c>
      <c r="C13" s="6">
        <f>SQRT(SUM(D13:F13))</f>
        <v>2.0454801232121785E-2</v>
      </c>
      <c r="D13" s="11">
        <f>(D12-C12)^2</f>
        <v>1.0000000000000018E-4</v>
      </c>
      <c r="E13" s="11">
        <f>(E12-C12)^2</f>
        <v>1.0000000000000461E-4</v>
      </c>
      <c r="F13" s="10">
        <f>(F12-C12)^2</f>
        <v>2.1839889344560601E-4</v>
      </c>
      <c r="H13" s="1" t="s">
        <v>28</v>
      </c>
      <c r="I13" s="6">
        <f>SQRT(SUM(J13:L13))</f>
        <v>2.0782323510534977E-2</v>
      </c>
      <c r="J13" s="11">
        <f>(J12-I12)^2</f>
        <v>1.0000000000000018E-4</v>
      </c>
      <c r="K13" s="11">
        <f>(K12-I12)^2</f>
        <v>1.000000000000024E-4</v>
      </c>
      <c r="L13" s="10">
        <f>(L12-I12)^2</f>
        <v>2.3190497049653232E-4</v>
      </c>
    </row>
    <row r="14" spans="2:12" x14ac:dyDescent="0.3">
      <c r="B14" s="1" t="s">
        <v>29</v>
      </c>
      <c r="C14" s="14">
        <f>SUM(D14:F14)</f>
        <v>1</v>
      </c>
      <c r="D14" s="12">
        <f>D13/SUM(D13:F13)</f>
        <v>0.2390063682446128</v>
      </c>
      <c r="E14" s="13">
        <f>E13/SUM(D13:F13)</f>
        <v>0.2390063682446234</v>
      </c>
      <c r="F14" s="13">
        <f>F13/SUM(D13:F13)</f>
        <v>0.52198726351076374</v>
      </c>
      <c r="H14" s="1" t="s">
        <v>29</v>
      </c>
      <c r="I14" s="14">
        <f>SUM(J14:L14)</f>
        <v>1</v>
      </c>
      <c r="J14" s="12">
        <f>J13/SUM(J13:L13)</f>
        <v>0.23153241298667218</v>
      </c>
      <c r="K14" s="13">
        <f>K13/SUM(J13:L13)</f>
        <v>0.23153241298667732</v>
      </c>
      <c r="L14" s="13">
        <f>L13/SUM(J13:L13)</f>
        <v>0.53693517402665047</v>
      </c>
    </row>
    <row r="17" spans="2:12" x14ac:dyDescent="0.3">
      <c r="B17" s="1" t="s">
        <v>11</v>
      </c>
      <c r="C17" s="6">
        <f>C12</f>
        <v>1</v>
      </c>
      <c r="D17" s="9" t="s">
        <v>18</v>
      </c>
      <c r="E17" s="6">
        <f>C13*D18</f>
        <v>4.090960246424357E-2</v>
      </c>
      <c r="F17" s="1" t="s">
        <v>19</v>
      </c>
      <c r="H17" s="1" t="s">
        <v>11</v>
      </c>
      <c r="I17" s="6">
        <f>I12</f>
        <v>1</v>
      </c>
      <c r="J17" s="9" t="s">
        <v>18</v>
      </c>
      <c r="K17" s="6">
        <f>I13*J18</f>
        <v>4.1564647021069955E-2</v>
      </c>
      <c r="L17" s="1" t="s">
        <v>19</v>
      </c>
    </row>
    <row r="18" spans="2:12" x14ac:dyDescent="0.3">
      <c r="B18" s="2" t="s">
        <v>20</v>
      </c>
      <c r="C18" s="1"/>
      <c r="D18" s="1">
        <v>2</v>
      </c>
      <c r="E18" s="1"/>
      <c r="F18" s="1"/>
      <c r="H18" s="2" t="s">
        <v>20</v>
      </c>
      <c r="I18" s="1"/>
      <c r="J18" s="1">
        <v>2</v>
      </c>
      <c r="K18" s="1"/>
      <c r="L18" s="1"/>
    </row>
    <row r="19" spans="2:12" x14ac:dyDescent="0.3">
      <c r="B19" s="2" t="s">
        <v>23</v>
      </c>
      <c r="H19" s="2" t="s">
        <v>23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6407B-96E6-415B-BDB0-97D1F7787D34}">
  <dimension ref="B2:M112"/>
  <sheetViews>
    <sheetView zoomScale="120" zoomScaleNormal="120" workbookViewId="0">
      <selection activeCell="B2" sqref="B2"/>
    </sheetView>
  </sheetViews>
  <sheetFormatPr defaultColWidth="10.88671875" defaultRowHeight="14.4" x14ac:dyDescent="0.3"/>
  <sheetData>
    <row r="2" spans="2:13" x14ac:dyDescent="0.3">
      <c r="B2" s="7" t="s">
        <v>2</v>
      </c>
    </row>
    <row r="4" spans="2:13" x14ac:dyDescent="0.3">
      <c r="B4" s="2" t="s">
        <v>4</v>
      </c>
      <c r="C4" s="1"/>
      <c r="D4" s="1"/>
    </row>
    <row r="5" spans="2:13" x14ac:dyDescent="0.3">
      <c r="B5" s="1"/>
      <c r="C5" s="1"/>
      <c r="D5" s="1"/>
    </row>
    <row r="6" spans="2:13" x14ac:dyDescent="0.3">
      <c r="C6" s="1" t="s">
        <v>5</v>
      </c>
      <c r="D6" s="1" t="s">
        <v>6</v>
      </c>
      <c r="E6" s="1" t="s">
        <v>7</v>
      </c>
      <c r="F6" s="8" t="s">
        <v>15</v>
      </c>
      <c r="G6" s="1" t="s">
        <v>11</v>
      </c>
      <c r="I6" s="1" t="s">
        <v>11</v>
      </c>
      <c r="J6" s="6">
        <f ca="1">G7</f>
        <v>0.9972943079342883</v>
      </c>
      <c r="K6" s="9" t="s">
        <v>18</v>
      </c>
      <c r="L6" s="6">
        <f ca="1">G8*K7</f>
        <v>4.0168325166249123E-2</v>
      </c>
      <c r="M6" s="1" t="s">
        <v>19</v>
      </c>
    </row>
    <row r="7" spans="2:13" x14ac:dyDescent="0.3">
      <c r="B7" s="1" t="s">
        <v>8</v>
      </c>
      <c r="C7" s="4">
        <v>15</v>
      </c>
      <c r="D7" s="4">
        <v>25</v>
      </c>
      <c r="E7" s="5">
        <v>10</v>
      </c>
      <c r="G7" s="6">
        <f ca="1">AVERAGE(G11:G110)</f>
        <v>0.9972943079342883</v>
      </c>
      <c r="I7" s="2" t="s">
        <v>20</v>
      </c>
      <c r="J7" s="1"/>
      <c r="K7" s="1">
        <v>2</v>
      </c>
      <c r="L7" s="1"/>
      <c r="M7" s="1"/>
    </row>
    <row r="8" spans="2:13" x14ac:dyDescent="0.3">
      <c r="B8" s="1" t="s">
        <v>9</v>
      </c>
      <c r="C8" s="1">
        <v>0.1</v>
      </c>
      <c r="D8" s="1">
        <v>0.1</v>
      </c>
      <c r="E8" s="1">
        <v>0.15</v>
      </c>
      <c r="G8" s="6">
        <f ca="1">STDEV(G11:G110)</f>
        <v>2.0084162583124562E-2</v>
      </c>
      <c r="I8" s="2" t="s">
        <v>23</v>
      </c>
    </row>
    <row r="9" spans="2:13" x14ac:dyDescent="0.3">
      <c r="C9" s="1"/>
      <c r="D9" s="1"/>
    </row>
    <row r="10" spans="2:13" x14ac:dyDescent="0.3">
      <c r="B10" s="1" t="s">
        <v>14</v>
      </c>
      <c r="C10" s="1" t="s">
        <v>5</v>
      </c>
      <c r="D10" s="1" t="s">
        <v>6</v>
      </c>
      <c r="E10" s="1" t="s">
        <v>7</v>
      </c>
      <c r="F10" s="8" t="s">
        <v>15</v>
      </c>
      <c r="G10" s="1" t="s">
        <v>11</v>
      </c>
    </row>
    <row r="11" spans="2:13" x14ac:dyDescent="0.3">
      <c r="B11" s="1">
        <v>1</v>
      </c>
      <c r="C11" s="1">
        <f ca="1">NORMINV(RAND(),C$7,C$8)</f>
        <v>15.062781712931146</v>
      </c>
      <c r="D11" s="1">
        <f ca="1">NORMINV(RAND(),D$7,D$8)</f>
        <v>24.970560187084327</v>
      </c>
      <c r="E11" s="1">
        <f ca="1">NORMINV(RAND(),E$7,E$8)</f>
        <v>9.9137608492432321</v>
      </c>
      <c r="F11" s="8" t="s">
        <v>15</v>
      </c>
      <c r="G11">
        <f ca="1">(D11-C11)/E11</f>
        <v>0.9993965584624217</v>
      </c>
      <c r="I11" s="6"/>
      <c r="J11" s="6"/>
      <c r="K11" s="6"/>
    </row>
    <row r="12" spans="2:13" x14ac:dyDescent="0.3">
      <c r="B12" s="1">
        <v>2</v>
      </c>
      <c r="C12" s="1">
        <f ca="1">NORMINV(RAND(),C$7,C$8)</f>
        <v>14.88466782148444</v>
      </c>
      <c r="D12" s="1">
        <f ca="1">NORMINV(RAND(),D$7,D$8)</f>
        <v>24.991497857116762</v>
      </c>
      <c r="E12" s="1">
        <f ca="1">NORMINV(RAND(),E$7,E$8)</f>
        <v>10.292475770551118</v>
      </c>
      <c r="F12" s="8" t="s">
        <v>15</v>
      </c>
      <c r="G12">
        <f t="shared" ref="G12:G75" ca="1" si="0">(D12-C12)/E12</f>
        <v>0.98196296604846367</v>
      </c>
      <c r="I12" s="6"/>
      <c r="J12" s="6"/>
      <c r="K12" s="6"/>
    </row>
    <row r="13" spans="2:13" x14ac:dyDescent="0.3">
      <c r="B13" s="1">
        <v>3</v>
      </c>
      <c r="C13" s="1">
        <f ca="1">NORMINV(RAND(),C$7,C$8)</f>
        <v>15.035380102245849</v>
      </c>
      <c r="D13" s="1">
        <f ca="1">NORMINV(RAND(),D$7,D$8)</f>
        <v>24.984457388421713</v>
      </c>
      <c r="E13" s="1">
        <f ca="1">NORMINV(RAND(),E$7,E$8)</f>
        <v>9.9005527341117343</v>
      </c>
      <c r="F13" s="8" t="s">
        <v>15</v>
      </c>
      <c r="G13">
        <f t="shared" ca="1" si="0"/>
        <v>1.0049011962632088</v>
      </c>
    </row>
    <row r="14" spans="2:13" x14ac:dyDescent="0.3">
      <c r="B14" s="1">
        <v>4</v>
      </c>
      <c r="C14" s="1">
        <f ca="1">NORMINV(RAND(),C$7,C$8)</f>
        <v>15.131308171534537</v>
      </c>
      <c r="D14" s="1">
        <f ca="1">NORMINV(RAND(),D$7,D$8)</f>
        <v>24.809761508896049</v>
      </c>
      <c r="E14" s="1">
        <f ca="1">NORMINV(RAND(),E$7,E$8)</f>
        <v>10.022997385589544</v>
      </c>
      <c r="F14" s="8" t="s">
        <v>15</v>
      </c>
      <c r="G14">
        <f t="shared" ca="1" si="0"/>
        <v>0.96562464949622784</v>
      </c>
    </row>
    <row r="15" spans="2:13" x14ac:dyDescent="0.3">
      <c r="B15" s="1">
        <v>5</v>
      </c>
      <c r="C15" s="1">
        <f t="shared" ref="C12:E43" ca="1" si="1">NORMINV(RAND(),C$7,C$8)</f>
        <v>14.92515293988488</v>
      </c>
      <c r="D15" s="1">
        <f t="shared" ca="1" si="1"/>
        <v>25.135188454778771</v>
      </c>
      <c r="E15" s="1">
        <f ca="1">NORMINV(RAND(),E$7,E$8)</f>
        <v>10.088811589324152</v>
      </c>
      <c r="F15" s="8" t="s">
        <v>15</v>
      </c>
      <c r="G15">
        <f t="shared" ca="1" si="0"/>
        <v>1.0120156793985544</v>
      </c>
    </row>
    <row r="16" spans="2:13" x14ac:dyDescent="0.3">
      <c r="B16" s="1">
        <v>6</v>
      </c>
      <c r="C16" s="1">
        <f t="shared" ca="1" si="1"/>
        <v>14.863073304266209</v>
      </c>
      <c r="D16" s="1">
        <f t="shared" ca="1" si="1"/>
        <v>24.986653183147087</v>
      </c>
      <c r="E16" s="1">
        <f t="shared" ca="1" si="1"/>
        <v>10.1211845365254</v>
      </c>
      <c r="F16" s="8" t="s">
        <v>15</v>
      </c>
      <c r="G16">
        <f t="shared" ca="1" si="0"/>
        <v>1.0002366662070863</v>
      </c>
    </row>
    <row r="17" spans="2:7" x14ac:dyDescent="0.3">
      <c r="B17" s="1">
        <v>7</v>
      </c>
      <c r="C17" s="1">
        <f t="shared" ca="1" si="1"/>
        <v>15.0103769513094</v>
      </c>
      <c r="D17" s="1">
        <f t="shared" ca="1" si="1"/>
        <v>25.04773799133352</v>
      </c>
      <c r="E17" s="1">
        <f t="shared" ca="1" si="1"/>
        <v>9.9549661572013086</v>
      </c>
      <c r="F17" s="8" t="s">
        <v>15</v>
      </c>
      <c r="G17">
        <f t="shared" ca="1" si="0"/>
        <v>1.0082767617209032</v>
      </c>
    </row>
    <row r="18" spans="2:7" x14ac:dyDescent="0.3">
      <c r="B18" s="1">
        <v>8</v>
      </c>
      <c r="C18" s="1">
        <f t="shared" ca="1" si="1"/>
        <v>15.030411834913439</v>
      </c>
      <c r="D18" s="1">
        <f t="shared" ca="1" si="1"/>
        <v>24.680010814115697</v>
      </c>
      <c r="E18" s="1">
        <f t="shared" ca="1" si="1"/>
        <v>10.084484384253301</v>
      </c>
      <c r="F18" s="8" t="s">
        <v>15</v>
      </c>
      <c r="G18">
        <f t="shared" ca="1" si="0"/>
        <v>0.95687579171324744</v>
      </c>
    </row>
    <row r="19" spans="2:7" x14ac:dyDescent="0.3">
      <c r="B19" s="1">
        <v>9</v>
      </c>
      <c r="C19" s="1">
        <f t="shared" ca="1" si="1"/>
        <v>14.9337466994336</v>
      </c>
      <c r="D19" s="1">
        <f t="shared" ca="1" si="1"/>
        <v>25.049964025727366</v>
      </c>
      <c r="E19" s="1">
        <f t="shared" ca="1" si="1"/>
        <v>10.117181862059329</v>
      </c>
      <c r="F19" s="8" t="s">
        <v>15</v>
      </c>
      <c r="G19">
        <f t="shared" ca="1" si="0"/>
        <v>0.99990466359321062</v>
      </c>
    </row>
    <row r="20" spans="2:7" x14ac:dyDescent="0.3">
      <c r="B20" s="1">
        <v>10</v>
      </c>
      <c r="C20" s="1">
        <f t="shared" ca="1" si="1"/>
        <v>15.008563478501578</v>
      </c>
      <c r="D20" s="1">
        <f t="shared" ca="1" si="1"/>
        <v>25.178265324566954</v>
      </c>
      <c r="E20" s="1">
        <f t="shared" ca="1" si="1"/>
        <v>10.043669291219587</v>
      </c>
      <c r="F20" s="8" t="s">
        <v>15</v>
      </c>
      <c r="G20">
        <f t="shared" ca="1" si="0"/>
        <v>1.0125484572611296</v>
      </c>
    </row>
    <row r="21" spans="2:7" x14ac:dyDescent="0.3">
      <c r="B21" s="1">
        <v>11</v>
      </c>
      <c r="C21" s="1">
        <f t="shared" ca="1" si="1"/>
        <v>14.821667253163195</v>
      </c>
      <c r="D21" s="1">
        <f t="shared" ca="1" si="1"/>
        <v>24.995316435946354</v>
      </c>
      <c r="E21" s="1">
        <f t="shared" ca="1" si="1"/>
        <v>9.9978860703255386</v>
      </c>
      <c r="F21" s="8" t="s">
        <v>15</v>
      </c>
      <c r="G21">
        <f t="shared" ca="1" si="0"/>
        <v>1.0175800275399514</v>
      </c>
    </row>
    <row r="22" spans="2:7" x14ac:dyDescent="0.3">
      <c r="B22" s="1">
        <v>12</v>
      </c>
      <c r="C22" s="1">
        <f t="shared" ca="1" si="1"/>
        <v>14.958067146973665</v>
      </c>
      <c r="D22" s="1">
        <f t="shared" ca="1" si="1"/>
        <v>25.049811908883559</v>
      </c>
      <c r="E22" s="1">
        <f t="shared" ca="1" si="1"/>
        <v>10.055420634753574</v>
      </c>
      <c r="F22" s="8" t="s">
        <v>15</v>
      </c>
      <c r="G22">
        <f t="shared" ca="1" si="0"/>
        <v>1.0036123926065088</v>
      </c>
    </row>
    <row r="23" spans="2:7" x14ac:dyDescent="0.3">
      <c r="B23" s="1">
        <v>13</v>
      </c>
      <c r="C23" s="1">
        <f t="shared" ca="1" si="1"/>
        <v>15.022163180310956</v>
      </c>
      <c r="D23" s="1">
        <f t="shared" ca="1" si="1"/>
        <v>25.052966163515684</v>
      </c>
      <c r="E23" s="1">
        <f t="shared" ca="1" si="1"/>
        <v>10.264564658319548</v>
      </c>
      <c r="F23" s="8" t="s">
        <v>15</v>
      </c>
      <c r="G23">
        <f t="shared" ca="1" si="0"/>
        <v>0.97722634296766264</v>
      </c>
    </row>
    <row r="24" spans="2:7" x14ac:dyDescent="0.3">
      <c r="B24" s="1">
        <v>14</v>
      </c>
      <c r="C24" s="1">
        <f t="shared" ca="1" si="1"/>
        <v>15.010164762371074</v>
      </c>
      <c r="D24" s="1">
        <f t="shared" ca="1" si="1"/>
        <v>24.957060610386691</v>
      </c>
      <c r="E24" s="1">
        <f t="shared" ca="1" si="1"/>
        <v>10.080421443953181</v>
      </c>
      <c r="F24" s="8" t="s">
        <v>15</v>
      </c>
      <c r="G24">
        <f t="shared" ca="1" si="0"/>
        <v>0.98675396691696249</v>
      </c>
    </row>
    <row r="25" spans="2:7" x14ac:dyDescent="0.3">
      <c r="B25" s="1">
        <v>15</v>
      </c>
      <c r="C25" s="1">
        <f t="shared" ca="1" si="1"/>
        <v>15.128476147873855</v>
      </c>
      <c r="D25" s="1">
        <f t="shared" ca="1" si="1"/>
        <v>25.018335226796971</v>
      </c>
      <c r="E25" s="1">
        <f t="shared" ca="1" si="1"/>
        <v>9.9544581001086829</v>
      </c>
      <c r="F25" s="8" t="s">
        <v>15</v>
      </c>
      <c r="G25">
        <f t="shared" ca="1" si="0"/>
        <v>0.99351054366436464</v>
      </c>
    </row>
    <row r="26" spans="2:7" x14ac:dyDescent="0.3">
      <c r="B26" s="1">
        <v>16</v>
      </c>
      <c r="C26" s="1">
        <f t="shared" ca="1" si="1"/>
        <v>14.973652235738964</v>
      </c>
      <c r="D26" s="1">
        <f t="shared" ca="1" si="1"/>
        <v>24.978301649009651</v>
      </c>
      <c r="E26" s="1">
        <f t="shared" ca="1" si="1"/>
        <v>9.871783351996708</v>
      </c>
      <c r="F26" s="8" t="s">
        <v>15</v>
      </c>
      <c r="G26">
        <f t="shared" ca="1" si="0"/>
        <v>1.0134591751597857</v>
      </c>
    </row>
    <row r="27" spans="2:7" x14ac:dyDescent="0.3">
      <c r="B27" s="1">
        <v>17</v>
      </c>
      <c r="C27" s="1">
        <f t="shared" ca="1" si="1"/>
        <v>14.989797965778239</v>
      </c>
      <c r="D27" s="1">
        <f t="shared" ca="1" si="1"/>
        <v>24.964900863601049</v>
      </c>
      <c r="E27" s="1">
        <f t="shared" ca="1" si="1"/>
        <v>10.069927735666855</v>
      </c>
      <c r="F27" s="8" t="s">
        <v>15</v>
      </c>
      <c r="G27">
        <f t="shared" ca="1" si="0"/>
        <v>0.9905833646146055</v>
      </c>
    </row>
    <row r="28" spans="2:7" x14ac:dyDescent="0.3">
      <c r="B28" s="1">
        <v>18</v>
      </c>
      <c r="C28" s="1">
        <f t="shared" ca="1" si="1"/>
        <v>15.063054322492937</v>
      </c>
      <c r="D28" s="1">
        <f t="shared" ca="1" si="1"/>
        <v>24.911927124218774</v>
      </c>
      <c r="E28" s="1">
        <f t="shared" ca="1" si="1"/>
        <v>9.9703707652123121</v>
      </c>
      <c r="F28" s="8" t="s">
        <v>15</v>
      </c>
      <c r="G28">
        <f t="shared" ca="1" si="0"/>
        <v>0.98781409775548235</v>
      </c>
    </row>
    <row r="29" spans="2:7" x14ac:dyDescent="0.3">
      <c r="B29" s="1">
        <v>19</v>
      </c>
      <c r="C29" s="1">
        <f t="shared" ca="1" si="1"/>
        <v>14.998243821688098</v>
      </c>
      <c r="D29" s="1">
        <f t="shared" ca="1" si="1"/>
        <v>24.810936498887116</v>
      </c>
      <c r="E29" s="1">
        <f t="shared" ca="1" si="1"/>
        <v>10.059288006704946</v>
      </c>
      <c r="F29" s="8" t="s">
        <v>15</v>
      </c>
      <c r="G29">
        <f t="shared" ca="1" si="0"/>
        <v>0.97548580681440267</v>
      </c>
    </row>
    <row r="30" spans="2:7" x14ac:dyDescent="0.3">
      <c r="B30" s="1">
        <v>20</v>
      </c>
      <c r="C30" s="1">
        <f t="shared" ca="1" si="1"/>
        <v>14.898162475492093</v>
      </c>
      <c r="D30" s="1">
        <f t="shared" ca="1" si="1"/>
        <v>24.958170640396528</v>
      </c>
      <c r="E30" s="1">
        <f t="shared" ca="1" si="1"/>
        <v>10.014737324430724</v>
      </c>
      <c r="F30" s="8" t="s">
        <v>15</v>
      </c>
      <c r="G30">
        <f t="shared" ca="1" si="0"/>
        <v>1.0045204221545854</v>
      </c>
    </row>
    <row r="31" spans="2:7" x14ac:dyDescent="0.3">
      <c r="B31" s="1">
        <v>21</v>
      </c>
      <c r="C31" s="1">
        <f t="shared" ca="1" si="1"/>
        <v>14.928111973626345</v>
      </c>
      <c r="D31" s="1">
        <f t="shared" ca="1" si="1"/>
        <v>24.978857610183649</v>
      </c>
      <c r="E31" s="1">
        <f t="shared" ca="1" si="1"/>
        <v>9.851162985719105</v>
      </c>
      <c r="F31" s="8" t="s">
        <v>15</v>
      </c>
      <c r="G31">
        <f t="shared" ca="1" si="0"/>
        <v>1.0202598059871233</v>
      </c>
    </row>
    <row r="32" spans="2:7" x14ac:dyDescent="0.3">
      <c r="B32" s="1">
        <v>22</v>
      </c>
      <c r="C32" s="1">
        <f t="shared" ca="1" si="1"/>
        <v>15.028755842574824</v>
      </c>
      <c r="D32" s="1">
        <f t="shared" ca="1" si="1"/>
        <v>24.925427104971675</v>
      </c>
      <c r="E32" s="1">
        <f t="shared" ca="1" si="1"/>
        <v>9.9453280349453923</v>
      </c>
      <c r="F32" s="8" t="s">
        <v>15</v>
      </c>
      <c r="G32">
        <f t="shared" ca="1" si="0"/>
        <v>0.99510757489571244</v>
      </c>
    </row>
    <row r="33" spans="2:7" x14ac:dyDescent="0.3">
      <c r="B33" s="1">
        <v>23</v>
      </c>
      <c r="C33" s="1">
        <f t="shared" ca="1" si="1"/>
        <v>14.923105849081265</v>
      </c>
      <c r="D33" s="1">
        <f t="shared" ca="1" si="1"/>
        <v>24.95327849364638</v>
      </c>
      <c r="E33" s="1">
        <f t="shared" ca="1" si="1"/>
        <v>10.183877519900898</v>
      </c>
      <c r="F33" s="8" t="s">
        <v>15</v>
      </c>
      <c r="G33">
        <f t="shared" ca="1" si="0"/>
        <v>0.98490703810651492</v>
      </c>
    </row>
    <row r="34" spans="2:7" x14ac:dyDescent="0.3">
      <c r="B34" s="1">
        <v>24</v>
      </c>
      <c r="C34" s="1">
        <f t="shared" ca="1" si="1"/>
        <v>14.937323191034244</v>
      </c>
      <c r="D34" s="1">
        <f t="shared" ca="1" si="1"/>
        <v>24.921935300123856</v>
      </c>
      <c r="E34" s="1">
        <f t="shared" ca="1" si="1"/>
        <v>9.8917684881375507</v>
      </c>
      <c r="F34" s="8" t="s">
        <v>15</v>
      </c>
      <c r="G34">
        <f t="shared" ca="1" si="0"/>
        <v>1.0093859476253819</v>
      </c>
    </row>
    <row r="35" spans="2:7" x14ac:dyDescent="0.3">
      <c r="B35" s="1">
        <v>25</v>
      </c>
      <c r="C35" s="1">
        <f t="shared" ca="1" si="1"/>
        <v>15.025233793628674</v>
      </c>
      <c r="D35" s="1">
        <f t="shared" ca="1" si="1"/>
        <v>24.961903387489532</v>
      </c>
      <c r="E35" s="1">
        <f t="shared" ca="1" si="1"/>
        <v>9.8681204518206336</v>
      </c>
      <c r="F35" s="8" t="s">
        <v>15</v>
      </c>
      <c r="G35">
        <f t="shared" ca="1" si="0"/>
        <v>1.0069465246573452</v>
      </c>
    </row>
    <row r="36" spans="2:7" x14ac:dyDescent="0.3">
      <c r="B36" s="1">
        <v>26</v>
      </c>
      <c r="C36" s="1">
        <f t="shared" ca="1" si="1"/>
        <v>14.939315701900581</v>
      </c>
      <c r="D36" s="1">
        <f t="shared" ca="1" si="1"/>
        <v>24.939213784349285</v>
      </c>
      <c r="E36" s="1">
        <f t="shared" ca="1" si="1"/>
        <v>9.9624624389075755</v>
      </c>
      <c r="F36" s="8" t="s">
        <v>15</v>
      </c>
      <c r="G36">
        <f t="shared" ca="1" si="0"/>
        <v>1.0037576697298176</v>
      </c>
    </row>
    <row r="37" spans="2:7" x14ac:dyDescent="0.3">
      <c r="B37" s="1">
        <v>27</v>
      </c>
      <c r="C37" s="1">
        <f t="shared" ca="1" si="1"/>
        <v>15.00376921459808</v>
      </c>
      <c r="D37" s="1">
        <f t="shared" ca="1" si="1"/>
        <v>24.957750169168406</v>
      </c>
      <c r="E37" s="1">
        <f t="shared" ca="1" si="1"/>
        <v>9.8928174198640892</v>
      </c>
      <c r="F37" s="8" t="s">
        <v>15</v>
      </c>
      <c r="G37">
        <f t="shared" ca="1" si="0"/>
        <v>1.0061826203911763</v>
      </c>
    </row>
    <row r="38" spans="2:7" x14ac:dyDescent="0.3">
      <c r="B38" s="1">
        <v>28</v>
      </c>
      <c r="C38" s="1">
        <f t="shared" ca="1" si="1"/>
        <v>14.895696273614494</v>
      </c>
      <c r="D38" s="1">
        <f t="shared" ca="1" si="1"/>
        <v>24.839274576440225</v>
      </c>
      <c r="E38" s="1">
        <f t="shared" ca="1" si="1"/>
        <v>9.9790423107623774</v>
      </c>
      <c r="F38" s="8" t="s">
        <v>15</v>
      </c>
      <c r="G38">
        <f t="shared" ca="1" si="0"/>
        <v>0.9964461511603776</v>
      </c>
    </row>
    <row r="39" spans="2:7" x14ac:dyDescent="0.3">
      <c r="B39" s="1">
        <v>29</v>
      </c>
      <c r="C39" s="1">
        <f t="shared" ca="1" si="1"/>
        <v>15.034981416106259</v>
      </c>
      <c r="D39" s="1">
        <f t="shared" ca="1" si="1"/>
        <v>24.987892841995489</v>
      </c>
      <c r="E39" s="1">
        <f t="shared" ca="1" si="1"/>
        <v>10.243134678502372</v>
      </c>
      <c r="F39" s="8" t="s">
        <v>15</v>
      </c>
      <c r="G39">
        <f t="shared" ca="1" si="0"/>
        <v>0.97166655894681886</v>
      </c>
    </row>
    <row r="40" spans="2:7" x14ac:dyDescent="0.3">
      <c r="B40" s="1">
        <v>30</v>
      </c>
      <c r="C40" s="1">
        <f t="shared" ca="1" si="1"/>
        <v>15.067345317255088</v>
      </c>
      <c r="D40" s="1">
        <f t="shared" ca="1" si="1"/>
        <v>24.935926969278256</v>
      </c>
      <c r="E40" s="1">
        <f t="shared" ca="1" si="1"/>
        <v>10.101703046951702</v>
      </c>
      <c r="F40" s="8" t="s">
        <v>15</v>
      </c>
      <c r="G40">
        <f t="shared" ca="1" si="0"/>
        <v>0.97692256505214925</v>
      </c>
    </row>
    <row r="41" spans="2:7" x14ac:dyDescent="0.3">
      <c r="B41" s="1">
        <v>31</v>
      </c>
      <c r="C41" s="1">
        <f t="shared" ca="1" si="1"/>
        <v>15.145249663855909</v>
      </c>
      <c r="D41" s="1">
        <f t="shared" ca="1" si="1"/>
        <v>25.092649002781894</v>
      </c>
      <c r="E41" s="1">
        <f t="shared" ca="1" si="1"/>
        <v>9.9753196094196728</v>
      </c>
      <c r="F41" s="8" t="s">
        <v>15</v>
      </c>
      <c r="G41">
        <f t="shared" ca="1" si="0"/>
        <v>0.9972010650699028</v>
      </c>
    </row>
    <row r="42" spans="2:7" x14ac:dyDescent="0.3">
      <c r="B42" s="1">
        <v>32</v>
      </c>
      <c r="C42" s="1">
        <f t="shared" ca="1" si="1"/>
        <v>15.08708771736894</v>
      </c>
      <c r="D42" s="1">
        <f t="shared" ca="1" si="1"/>
        <v>24.782533762259483</v>
      </c>
      <c r="E42" s="1">
        <f t="shared" ca="1" si="1"/>
        <v>10.190780652508483</v>
      </c>
      <c r="F42" s="8" t="s">
        <v>15</v>
      </c>
      <c r="G42">
        <f t="shared" ca="1" si="0"/>
        <v>0.95139385052939862</v>
      </c>
    </row>
    <row r="43" spans="2:7" x14ac:dyDescent="0.3">
      <c r="B43" s="1">
        <v>33</v>
      </c>
      <c r="C43" s="1">
        <f t="shared" ca="1" si="1"/>
        <v>15.017745721527026</v>
      </c>
      <c r="D43" s="1">
        <f t="shared" ca="1" si="1"/>
        <v>24.914704950147058</v>
      </c>
      <c r="E43" s="1">
        <f t="shared" ca="1" si="1"/>
        <v>9.9076568702816985</v>
      </c>
      <c r="F43" s="8" t="s">
        <v>15</v>
      </c>
      <c r="G43">
        <f t="shared" ca="1" si="0"/>
        <v>0.99892026522499444</v>
      </c>
    </row>
    <row r="44" spans="2:7" x14ac:dyDescent="0.3">
      <c r="B44" s="1">
        <v>34</v>
      </c>
      <c r="C44" s="1">
        <f t="shared" ref="C44:E75" ca="1" si="2">NORMINV(RAND(),C$7,C$8)</f>
        <v>14.970116573085217</v>
      </c>
      <c r="D44" s="1">
        <f t="shared" ca="1" si="2"/>
        <v>24.94152571451604</v>
      </c>
      <c r="E44" s="1">
        <f t="shared" ca="1" si="2"/>
        <v>9.8627862007628444</v>
      </c>
      <c r="F44" s="8" t="s">
        <v>15</v>
      </c>
      <c r="G44">
        <f t="shared" ca="1" si="0"/>
        <v>1.0110134132948736</v>
      </c>
    </row>
    <row r="45" spans="2:7" x14ac:dyDescent="0.3">
      <c r="B45" s="1">
        <v>35</v>
      </c>
      <c r="C45" s="1">
        <f t="shared" ca="1" si="2"/>
        <v>15.054907616583263</v>
      </c>
      <c r="D45" s="1">
        <f t="shared" ca="1" si="2"/>
        <v>25.078627339296162</v>
      </c>
      <c r="E45" s="1">
        <f t="shared" ca="1" si="2"/>
        <v>10.01068903356088</v>
      </c>
      <c r="F45" s="8" t="s">
        <v>15</v>
      </c>
      <c r="G45">
        <f t="shared" ca="1" si="0"/>
        <v>1.0013016775477026</v>
      </c>
    </row>
    <row r="46" spans="2:7" x14ac:dyDescent="0.3">
      <c r="B46" s="1">
        <v>36</v>
      </c>
      <c r="C46" s="1">
        <f t="shared" ca="1" si="2"/>
        <v>15.088052721377228</v>
      </c>
      <c r="D46" s="1">
        <f t="shared" ca="1" si="2"/>
        <v>24.975920236255782</v>
      </c>
      <c r="E46" s="1">
        <f t="shared" ca="1" si="2"/>
        <v>10.066498643227686</v>
      </c>
      <c r="F46" s="8" t="s">
        <v>15</v>
      </c>
      <c r="G46">
        <f t="shared" ca="1" si="0"/>
        <v>0.98225488974070374</v>
      </c>
    </row>
    <row r="47" spans="2:7" x14ac:dyDescent="0.3">
      <c r="B47" s="1">
        <v>37</v>
      </c>
      <c r="C47" s="1">
        <f t="shared" ca="1" si="2"/>
        <v>15.033710040042012</v>
      </c>
      <c r="D47" s="1">
        <f t="shared" ca="1" si="2"/>
        <v>25.257897493143219</v>
      </c>
      <c r="E47" s="1">
        <f t="shared" ca="1" si="2"/>
        <v>9.9863431120469457</v>
      </c>
      <c r="F47" s="8" t="s">
        <v>15</v>
      </c>
      <c r="G47">
        <f t="shared" ca="1" si="0"/>
        <v>1.02381696066174</v>
      </c>
    </row>
    <row r="48" spans="2:7" x14ac:dyDescent="0.3">
      <c r="B48" s="1">
        <v>38</v>
      </c>
      <c r="C48" s="1">
        <f t="shared" ca="1" si="2"/>
        <v>15.003160506311362</v>
      </c>
      <c r="D48" s="1">
        <f t="shared" ca="1" si="2"/>
        <v>24.950196804995613</v>
      </c>
      <c r="E48" s="1">
        <f t="shared" ca="1" si="2"/>
        <v>9.9571744803820348</v>
      </c>
      <c r="F48" s="8" t="s">
        <v>15</v>
      </c>
      <c r="G48">
        <f t="shared" ca="1" si="0"/>
        <v>0.99898182142757885</v>
      </c>
    </row>
    <row r="49" spans="2:7" x14ac:dyDescent="0.3">
      <c r="B49" s="1">
        <v>39</v>
      </c>
      <c r="C49" s="1">
        <f t="shared" ca="1" si="2"/>
        <v>15.068404262090276</v>
      </c>
      <c r="D49" s="1">
        <f t="shared" ca="1" si="2"/>
        <v>24.970058690474978</v>
      </c>
      <c r="E49" s="1">
        <f t="shared" ca="1" si="2"/>
        <v>9.8932592666347468</v>
      </c>
      <c r="F49" s="8" t="s">
        <v>15</v>
      </c>
      <c r="G49">
        <f t="shared" ca="1" si="0"/>
        <v>1.0008485739151978</v>
      </c>
    </row>
    <row r="50" spans="2:7" x14ac:dyDescent="0.3">
      <c r="B50" s="1">
        <v>40</v>
      </c>
      <c r="C50" s="1">
        <f t="shared" ca="1" si="2"/>
        <v>15.183936395214205</v>
      </c>
      <c r="D50" s="1">
        <f t="shared" ca="1" si="2"/>
        <v>25.064971818082874</v>
      </c>
      <c r="E50" s="1">
        <f t="shared" ca="1" si="2"/>
        <v>9.774651663446333</v>
      </c>
      <c r="F50" s="8" t="s">
        <v>15</v>
      </c>
      <c r="G50">
        <f t="shared" ca="1" si="0"/>
        <v>1.0108836368890948</v>
      </c>
    </row>
    <row r="51" spans="2:7" x14ac:dyDescent="0.3">
      <c r="B51" s="1">
        <v>41</v>
      </c>
      <c r="C51" s="1">
        <f t="shared" ca="1" si="2"/>
        <v>15.002855757893737</v>
      </c>
      <c r="D51" s="1">
        <f t="shared" ca="1" si="2"/>
        <v>24.874956608175321</v>
      </c>
      <c r="E51" s="1">
        <f t="shared" ca="1" si="2"/>
        <v>10.106387167658397</v>
      </c>
      <c r="F51" s="8" t="s">
        <v>15</v>
      </c>
      <c r="G51">
        <f t="shared" ca="1" si="0"/>
        <v>0.97681799504707711</v>
      </c>
    </row>
    <row r="52" spans="2:7" x14ac:dyDescent="0.3">
      <c r="B52" s="1">
        <v>42</v>
      </c>
      <c r="C52" s="1">
        <f t="shared" ca="1" si="2"/>
        <v>15.249045768018696</v>
      </c>
      <c r="D52" s="1">
        <f t="shared" ca="1" si="2"/>
        <v>24.942495291450836</v>
      </c>
      <c r="E52" s="1">
        <f t="shared" ca="1" si="2"/>
        <v>10.11675598851388</v>
      </c>
      <c r="F52" s="8" t="s">
        <v>15</v>
      </c>
      <c r="G52">
        <f t="shared" ca="1" si="0"/>
        <v>0.95815788523887069</v>
      </c>
    </row>
    <row r="53" spans="2:7" x14ac:dyDescent="0.3">
      <c r="B53" s="1">
        <v>43</v>
      </c>
      <c r="C53" s="1">
        <f t="shared" ca="1" si="2"/>
        <v>14.936645215679903</v>
      </c>
      <c r="D53" s="1">
        <f t="shared" ca="1" si="2"/>
        <v>25.120371914919897</v>
      </c>
      <c r="E53" s="1">
        <f t="shared" ca="1" si="2"/>
        <v>9.8688926097280572</v>
      </c>
      <c r="F53" s="8" t="s">
        <v>15</v>
      </c>
      <c r="G53">
        <f t="shared" ca="1" si="0"/>
        <v>1.0319016633336953</v>
      </c>
    </row>
    <row r="54" spans="2:7" x14ac:dyDescent="0.3">
      <c r="B54" s="1">
        <v>44</v>
      </c>
      <c r="C54" s="1">
        <f t="shared" ca="1" si="2"/>
        <v>15.138105899699489</v>
      </c>
      <c r="D54" s="1">
        <f t="shared" ca="1" si="2"/>
        <v>25.008111303478817</v>
      </c>
      <c r="E54" s="1">
        <f t="shared" ca="1" si="2"/>
        <v>10.001717851487378</v>
      </c>
      <c r="F54" s="8" t="s">
        <v>15</v>
      </c>
      <c r="G54">
        <f t="shared" ca="1" si="0"/>
        <v>0.98683101746481849</v>
      </c>
    </row>
    <row r="55" spans="2:7" x14ac:dyDescent="0.3">
      <c r="B55" s="1">
        <v>45</v>
      </c>
      <c r="C55" s="1">
        <f t="shared" ca="1" si="2"/>
        <v>15.098336328718901</v>
      </c>
      <c r="D55" s="1">
        <f t="shared" ca="1" si="2"/>
        <v>24.84835934371241</v>
      </c>
      <c r="E55" s="1">
        <f t="shared" ca="1" si="2"/>
        <v>10.064457627162266</v>
      </c>
      <c r="F55" s="8" t="s">
        <v>15</v>
      </c>
      <c r="G55">
        <f t="shared" ca="1" si="0"/>
        <v>0.96875791783154308</v>
      </c>
    </row>
    <row r="56" spans="2:7" x14ac:dyDescent="0.3">
      <c r="B56" s="1">
        <v>46</v>
      </c>
      <c r="C56" s="1">
        <f t="shared" ca="1" si="2"/>
        <v>15.086782670061877</v>
      </c>
      <c r="D56" s="1">
        <f t="shared" ca="1" si="2"/>
        <v>24.947654257044714</v>
      </c>
      <c r="E56" s="1">
        <f t="shared" ca="1" si="2"/>
        <v>10.157175351234654</v>
      </c>
      <c r="F56" s="8" t="s">
        <v>15</v>
      </c>
      <c r="G56">
        <f t="shared" ca="1" si="0"/>
        <v>0.97082813341252394</v>
      </c>
    </row>
    <row r="57" spans="2:7" x14ac:dyDescent="0.3">
      <c r="B57" s="1">
        <v>47</v>
      </c>
      <c r="C57" s="1">
        <f t="shared" ca="1" si="2"/>
        <v>15.061508207548654</v>
      </c>
      <c r="D57" s="1">
        <f t="shared" ca="1" si="2"/>
        <v>24.963215571623618</v>
      </c>
      <c r="E57" s="1">
        <f t="shared" ca="1" si="2"/>
        <v>9.7764743893822885</v>
      </c>
      <c r="F57" s="8" t="s">
        <v>15</v>
      </c>
      <c r="G57">
        <f t="shared" ca="1" si="0"/>
        <v>1.0128096254032726</v>
      </c>
    </row>
    <row r="58" spans="2:7" x14ac:dyDescent="0.3">
      <c r="B58" s="1">
        <v>48</v>
      </c>
      <c r="C58" s="1">
        <f t="shared" ca="1" si="2"/>
        <v>14.992877521500439</v>
      </c>
      <c r="D58" s="1">
        <f t="shared" ca="1" si="2"/>
        <v>25.064449283957067</v>
      </c>
      <c r="E58" s="1">
        <f t="shared" ca="1" si="2"/>
        <v>9.8804692874860383</v>
      </c>
      <c r="F58" s="8" t="s">
        <v>15</v>
      </c>
      <c r="G58">
        <f t="shared" ca="1" si="0"/>
        <v>1.0193414370724909</v>
      </c>
    </row>
    <row r="59" spans="2:7" x14ac:dyDescent="0.3">
      <c r="B59" s="1">
        <v>49</v>
      </c>
      <c r="C59" s="1">
        <f t="shared" ca="1" si="2"/>
        <v>14.989901872858743</v>
      </c>
      <c r="D59" s="1">
        <f t="shared" ca="1" si="2"/>
        <v>25.03252646311967</v>
      </c>
      <c r="E59" s="1">
        <f t="shared" ca="1" si="2"/>
        <v>9.922420277558043</v>
      </c>
      <c r="F59" s="8" t="s">
        <v>15</v>
      </c>
      <c r="G59">
        <f t="shared" ca="1" si="0"/>
        <v>1.0121144145622167</v>
      </c>
    </row>
    <row r="60" spans="2:7" x14ac:dyDescent="0.3">
      <c r="B60" s="1">
        <v>50</v>
      </c>
      <c r="C60" s="1">
        <f t="shared" ca="1" si="2"/>
        <v>15.025081662865791</v>
      </c>
      <c r="D60" s="1">
        <f t="shared" ca="1" si="2"/>
        <v>24.990329196842566</v>
      </c>
      <c r="E60" s="1">
        <f t="shared" ca="1" si="2"/>
        <v>9.8756719809757669</v>
      </c>
      <c r="F60" s="8" t="s">
        <v>15</v>
      </c>
      <c r="G60">
        <f t="shared" ca="1" si="0"/>
        <v>1.0090703248521786</v>
      </c>
    </row>
    <row r="61" spans="2:7" x14ac:dyDescent="0.3">
      <c r="B61" s="1">
        <v>51</v>
      </c>
      <c r="C61" s="1">
        <f t="shared" ca="1" si="2"/>
        <v>14.946066434843246</v>
      </c>
      <c r="D61" s="1">
        <f t="shared" ca="1" si="2"/>
        <v>25.022519205308019</v>
      </c>
      <c r="E61" s="1">
        <f t="shared" ca="1" si="2"/>
        <v>10.287498586943688</v>
      </c>
      <c r="F61" s="8" t="s">
        <v>15</v>
      </c>
      <c r="G61">
        <f t="shared" ca="1" si="0"/>
        <v>0.97948521550741574</v>
      </c>
    </row>
    <row r="62" spans="2:7" x14ac:dyDescent="0.3">
      <c r="B62" s="1">
        <v>52</v>
      </c>
      <c r="C62" s="1">
        <f t="shared" ca="1" si="2"/>
        <v>14.890899406433148</v>
      </c>
      <c r="D62" s="1">
        <f t="shared" ca="1" si="2"/>
        <v>24.945605884342967</v>
      </c>
      <c r="E62" s="1">
        <f t="shared" ca="1" si="2"/>
        <v>9.857216998509605</v>
      </c>
      <c r="F62" s="8" t="s">
        <v>15</v>
      </c>
      <c r="G62">
        <f t="shared" ca="1" si="0"/>
        <v>1.0200350138817147</v>
      </c>
    </row>
    <row r="63" spans="2:7" x14ac:dyDescent="0.3">
      <c r="B63" s="1">
        <v>53</v>
      </c>
      <c r="C63" s="1">
        <f t="shared" ca="1" si="2"/>
        <v>15.093881858588125</v>
      </c>
      <c r="D63" s="1">
        <f t="shared" ca="1" si="2"/>
        <v>24.951578852229478</v>
      </c>
      <c r="E63" s="1">
        <f t="shared" ca="1" si="2"/>
        <v>9.978735752854325</v>
      </c>
      <c r="F63" s="8" t="s">
        <v>15</v>
      </c>
      <c r="G63">
        <f t="shared" ca="1" si="0"/>
        <v>0.98787033125129609</v>
      </c>
    </row>
    <row r="64" spans="2:7" x14ac:dyDescent="0.3">
      <c r="B64" s="1">
        <v>54</v>
      </c>
      <c r="C64" s="1">
        <f t="shared" ca="1" si="2"/>
        <v>14.918884126432344</v>
      </c>
      <c r="D64" s="1">
        <f t="shared" ca="1" si="2"/>
        <v>25.016887940060244</v>
      </c>
      <c r="E64" s="1">
        <f t="shared" ca="1" si="2"/>
        <v>10.069959886856703</v>
      </c>
      <c r="F64" s="8" t="s">
        <v>15</v>
      </c>
      <c r="G64">
        <f t="shared" ca="1" si="0"/>
        <v>1.0027849094818937</v>
      </c>
    </row>
    <row r="65" spans="2:7" x14ac:dyDescent="0.3">
      <c r="B65" s="1">
        <v>55</v>
      </c>
      <c r="C65" s="1">
        <f t="shared" ca="1" si="2"/>
        <v>14.885956402580094</v>
      </c>
      <c r="D65" s="1">
        <f t="shared" ca="1" si="2"/>
        <v>24.797484241446295</v>
      </c>
      <c r="E65" s="1">
        <f t="shared" ca="1" si="2"/>
        <v>10.019295886916986</v>
      </c>
      <c r="F65" s="8" t="s">
        <v>15</v>
      </c>
      <c r="G65">
        <f t="shared" ca="1" si="0"/>
        <v>0.98924394994747022</v>
      </c>
    </row>
    <row r="66" spans="2:7" x14ac:dyDescent="0.3">
      <c r="B66" s="1">
        <v>56</v>
      </c>
      <c r="C66" s="1">
        <f t="shared" ca="1" si="2"/>
        <v>15.032434964656046</v>
      </c>
      <c r="D66" s="1">
        <f t="shared" ca="1" si="2"/>
        <v>25.113156000276124</v>
      </c>
      <c r="E66" s="1">
        <f t="shared" ca="1" si="2"/>
        <v>9.8334597183620147</v>
      </c>
      <c r="F66" s="8" t="s">
        <v>15</v>
      </c>
      <c r="G66">
        <f t="shared" ca="1" si="0"/>
        <v>1.0251448955240394</v>
      </c>
    </row>
    <row r="67" spans="2:7" x14ac:dyDescent="0.3">
      <c r="B67" s="1">
        <v>57</v>
      </c>
      <c r="C67" s="1">
        <f t="shared" ca="1" si="2"/>
        <v>14.897686172444805</v>
      </c>
      <c r="D67" s="1">
        <f t="shared" ca="1" si="2"/>
        <v>25.001187085513781</v>
      </c>
      <c r="E67" s="1">
        <f t="shared" ca="1" si="2"/>
        <v>9.9219165433722907</v>
      </c>
      <c r="F67" s="8" t="s">
        <v>15</v>
      </c>
      <c r="G67">
        <f t="shared" ca="1" si="0"/>
        <v>1.0183013401597276</v>
      </c>
    </row>
    <row r="68" spans="2:7" x14ac:dyDescent="0.3">
      <c r="B68" s="1">
        <v>58</v>
      </c>
      <c r="C68" s="1">
        <f t="shared" ca="1" si="2"/>
        <v>15.006092514629051</v>
      </c>
      <c r="D68" s="1">
        <f t="shared" ca="1" si="2"/>
        <v>24.942205945553297</v>
      </c>
      <c r="E68" s="1">
        <f t="shared" ca="1" si="2"/>
        <v>9.793423298730259</v>
      </c>
      <c r="F68" s="8" t="s">
        <v>15</v>
      </c>
      <c r="G68">
        <f t="shared" ca="1" si="0"/>
        <v>1.0145699953776619</v>
      </c>
    </row>
    <row r="69" spans="2:7" x14ac:dyDescent="0.3">
      <c r="B69" s="1">
        <v>59</v>
      </c>
      <c r="C69" s="1">
        <f t="shared" ca="1" si="2"/>
        <v>15.041544518827438</v>
      </c>
      <c r="D69" s="1">
        <f t="shared" ca="1" si="2"/>
        <v>25.01660644350417</v>
      </c>
      <c r="E69" s="1">
        <f t="shared" ca="1" si="2"/>
        <v>9.9408943919050969</v>
      </c>
      <c r="F69" s="8" t="s">
        <v>15</v>
      </c>
      <c r="G69">
        <f t="shared" ca="1" si="0"/>
        <v>1.0034370682782283</v>
      </c>
    </row>
    <row r="70" spans="2:7" x14ac:dyDescent="0.3">
      <c r="B70" s="1">
        <v>60</v>
      </c>
      <c r="C70" s="1">
        <f t="shared" ca="1" si="2"/>
        <v>14.932660301791842</v>
      </c>
      <c r="D70" s="1">
        <f t="shared" ca="1" si="2"/>
        <v>25.087413037958239</v>
      </c>
      <c r="E70" s="1">
        <f t="shared" ca="1" si="2"/>
        <v>9.9899441659637702</v>
      </c>
      <c r="F70" s="8" t="s">
        <v>15</v>
      </c>
      <c r="G70">
        <f t="shared" ca="1" si="0"/>
        <v>1.0164974465787444</v>
      </c>
    </row>
    <row r="71" spans="2:7" x14ac:dyDescent="0.3">
      <c r="B71" s="1">
        <v>61</v>
      </c>
      <c r="C71" s="1">
        <f t="shared" ca="1" si="2"/>
        <v>15.055687081711355</v>
      </c>
      <c r="D71" s="1">
        <f t="shared" ca="1" si="2"/>
        <v>24.94467463456542</v>
      </c>
      <c r="E71" s="1">
        <f t="shared" ca="1" si="2"/>
        <v>9.9941151054878308</v>
      </c>
      <c r="F71" s="8" t="s">
        <v>15</v>
      </c>
      <c r="G71">
        <f t="shared" ca="1" si="0"/>
        <v>0.98948105444812817</v>
      </c>
    </row>
    <row r="72" spans="2:7" x14ac:dyDescent="0.3">
      <c r="B72" s="1">
        <v>62</v>
      </c>
      <c r="C72" s="1">
        <f t="shared" ca="1" si="2"/>
        <v>14.807591570513083</v>
      </c>
      <c r="D72" s="1">
        <f t="shared" ca="1" si="2"/>
        <v>25.104911402328522</v>
      </c>
      <c r="E72" s="1">
        <f t="shared" ca="1" si="2"/>
        <v>10.009288760864884</v>
      </c>
      <c r="F72" s="8" t="s">
        <v>15</v>
      </c>
      <c r="G72">
        <f t="shared" ca="1" si="0"/>
        <v>1.0287763774062271</v>
      </c>
    </row>
    <row r="73" spans="2:7" x14ac:dyDescent="0.3">
      <c r="B73" s="1">
        <v>63</v>
      </c>
      <c r="C73" s="1">
        <f t="shared" ca="1" si="2"/>
        <v>15.000567142891036</v>
      </c>
      <c r="D73" s="1">
        <f t="shared" ca="1" si="2"/>
        <v>25.084274613071884</v>
      </c>
      <c r="E73" s="1">
        <f t="shared" ca="1" si="2"/>
        <v>10.202458156565946</v>
      </c>
      <c r="F73" s="8" t="s">
        <v>15</v>
      </c>
      <c r="G73">
        <f t="shared" ca="1" si="0"/>
        <v>0.98836058089503909</v>
      </c>
    </row>
    <row r="74" spans="2:7" x14ac:dyDescent="0.3">
      <c r="B74" s="1">
        <v>64</v>
      </c>
      <c r="C74" s="1">
        <f t="shared" ca="1" si="2"/>
        <v>14.874287119995259</v>
      </c>
      <c r="D74" s="1">
        <f t="shared" ca="1" si="2"/>
        <v>24.949029210692885</v>
      </c>
      <c r="E74" s="1">
        <f t="shared" ca="1" si="2"/>
        <v>9.9490653653844809</v>
      </c>
      <c r="F74" s="8" t="s">
        <v>15</v>
      </c>
      <c r="G74">
        <f t="shared" ca="1" si="0"/>
        <v>1.0126320132291431</v>
      </c>
    </row>
    <row r="75" spans="2:7" x14ac:dyDescent="0.3">
      <c r="B75" s="1">
        <v>65</v>
      </c>
      <c r="C75" s="1">
        <f t="shared" ca="1" si="2"/>
        <v>14.941588785186232</v>
      </c>
      <c r="D75" s="1">
        <f t="shared" ca="1" si="2"/>
        <v>25.124045489571717</v>
      </c>
      <c r="E75" s="1">
        <f t="shared" ca="1" si="2"/>
        <v>10.076475798232481</v>
      </c>
      <c r="F75" s="8" t="s">
        <v>15</v>
      </c>
      <c r="G75">
        <f t="shared" ca="1" si="0"/>
        <v>1.0105176560014757</v>
      </c>
    </row>
    <row r="76" spans="2:7" x14ac:dyDescent="0.3">
      <c r="B76" s="1">
        <v>66</v>
      </c>
      <c r="C76" s="1">
        <f t="shared" ref="C76:E110" ca="1" si="3">NORMINV(RAND(),C$7,C$8)</f>
        <v>14.925701281967129</v>
      </c>
      <c r="D76" s="1">
        <f t="shared" ca="1" si="3"/>
        <v>25.077331839100523</v>
      </c>
      <c r="E76" s="1">
        <f t="shared" ca="1" si="3"/>
        <v>10.01192194809504</v>
      </c>
      <c r="F76" s="8" t="s">
        <v>15</v>
      </c>
      <c r="G76">
        <f t="shared" ref="G76:G110" ca="1" si="4">(D76-C76)/E76</f>
        <v>1.0139542247495184</v>
      </c>
    </row>
    <row r="77" spans="2:7" x14ac:dyDescent="0.3">
      <c r="B77" s="1">
        <v>67</v>
      </c>
      <c r="C77" s="1">
        <f t="shared" ca="1" si="3"/>
        <v>15.030252411769268</v>
      </c>
      <c r="D77" s="1">
        <f t="shared" ca="1" si="3"/>
        <v>25.009894801336664</v>
      </c>
      <c r="E77" s="1">
        <f t="shared" ca="1" si="3"/>
        <v>10.114914888995395</v>
      </c>
      <c r="F77" s="8" t="s">
        <v>15</v>
      </c>
      <c r="G77">
        <f t="shared" ca="1" si="4"/>
        <v>0.98662643226240387</v>
      </c>
    </row>
    <row r="78" spans="2:7" x14ac:dyDescent="0.3">
      <c r="B78" s="1">
        <v>68</v>
      </c>
      <c r="C78" s="1">
        <f t="shared" ca="1" si="3"/>
        <v>15.34090845659361</v>
      </c>
      <c r="D78" s="1">
        <f t="shared" ca="1" si="3"/>
        <v>24.908507379083371</v>
      </c>
      <c r="E78" s="1">
        <f t="shared" ca="1" si="3"/>
        <v>10.043291902787939</v>
      </c>
      <c r="F78" s="8" t="s">
        <v>15</v>
      </c>
      <c r="G78">
        <f t="shared" ca="1" si="4"/>
        <v>0.95263575081730634</v>
      </c>
    </row>
    <row r="79" spans="2:7" x14ac:dyDescent="0.3">
      <c r="B79" s="1">
        <v>69</v>
      </c>
      <c r="C79" s="1">
        <f t="shared" ca="1" si="3"/>
        <v>15.036558199091921</v>
      </c>
      <c r="D79" s="1">
        <f t="shared" ca="1" si="3"/>
        <v>24.906856763669168</v>
      </c>
      <c r="E79" s="1">
        <f t="shared" ca="1" si="3"/>
        <v>9.9588013676704001</v>
      </c>
      <c r="F79" s="8" t="s">
        <v>15</v>
      </c>
      <c r="G79">
        <f t="shared" ca="1" si="4"/>
        <v>0.99111310690657384</v>
      </c>
    </row>
    <row r="80" spans="2:7" x14ac:dyDescent="0.3">
      <c r="B80" s="1">
        <v>70</v>
      </c>
      <c r="C80" s="1">
        <f t="shared" ca="1" si="3"/>
        <v>14.978930987838485</v>
      </c>
      <c r="D80" s="1">
        <f t="shared" ca="1" si="3"/>
        <v>24.93895334070703</v>
      </c>
      <c r="E80" s="1">
        <f t="shared" ca="1" si="3"/>
        <v>10.088120696999853</v>
      </c>
      <c r="F80" s="8" t="s">
        <v>15</v>
      </c>
      <c r="G80">
        <f t="shared" ca="1" si="4"/>
        <v>0.98730206071291315</v>
      </c>
    </row>
    <row r="81" spans="2:7" x14ac:dyDescent="0.3">
      <c r="B81" s="1">
        <v>71</v>
      </c>
      <c r="C81" s="1">
        <f t="shared" ca="1" si="3"/>
        <v>14.835252483799071</v>
      </c>
      <c r="D81" s="1">
        <f t="shared" ca="1" si="3"/>
        <v>25.022694803685219</v>
      </c>
      <c r="E81" s="1">
        <f t="shared" ca="1" si="3"/>
        <v>10.021760882874595</v>
      </c>
      <c r="F81" s="8" t="s">
        <v>15</v>
      </c>
      <c r="G81">
        <f t="shared" ca="1" si="4"/>
        <v>1.0165321682434745</v>
      </c>
    </row>
    <row r="82" spans="2:7" x14ac:dyDescent="0.3">
      <c r="B82" s="1">
        <v>72</v>
      </c>
      <c r="C82" s="1">
        <f t="shared" ca="1" si="3"/>
        <v>14.940915152033682</v>
      </c>
      <c r="D82" s="1">
        <f t="shared" ca="1" si="3"/>
        <v>24.897843482857116</v>
      </c>
      <c r="E82" s="1">
        <f t="shared" ca="1" si="3"/>
        <v>10.209630408504569</v>
      </c>
      <c r="F82" s="8" t="s">
        <v>15</v>
      </c>
      <c r="G82">
        <f t="shared" ca="1" si="4"/>
        <v>0.97524865567409413</v>
      </c>
    </row>
    <row r="83" spans="2:7" x14ac:dyDescent="0.3">
      <c r="B83" s="1">
        <v>73</v>
      </c>
      <c r="C83" s="1">
        <f t="shared" ca="1" si="3"/>
        <v>15.140560675642845</v>
      </c>
      <c r="D83" s="1">
        <f t="shared" ca="1" si="3"/>
        <v>24.987164346354405</v>
      </c>
      <c r="E83" s="1">
        <f t="shared" ca="1" si="3"/>
        <v>9.7202253025526559</v>
      </c>
      <c r="F83" s="8" t="s">
        <v>15</v>
      </c>
      <c r="G83">
        <f t="shared" ca="1" si="4"/>
        <v>1.0130015883608907</v>
      </c>
    </row>
    <row r="84" spans="2:7" x14ac:dyDescent="0.3">
      <c r="B84" s="1">
        <v>74</v>
      </c>
      <c r="C84" s="1">
        <f t="shared" ca="1" si="3"/>
        <v>14.932757346419372</v>
      </c>
      <c r="D84" s="1">
        <f t="shared" ca="1" si="3"/>
        <v>24.927001364447584</v>
      </c>
      <c r="E84" s="1">
        <f t="shared" ca="1" si="3"/>
        <v>10.114028139543398</v>
      </c>
      <c r="F84" s="8" t="s">
        <v>15</v>
      </c>
      <c r="G84">
        <f t="shared" ca="1" si="4"/>
        <v>0.98815663553012478</v>
      </c>
    </row>
    <row r="85" spans="2:7" x14ac:dyDescent="0.3">
      <c r="B85" s="1">
        <v>75</v>
      </c>
      <c r="C85" s="1">
        <f t="shared" ca="1" si="3"/>
        <v>15.067365312947922</v>
      </c>
      <c r="D85" s="1">
        <f t="shared" ca="1" si="3"/>
        <v>25.096649876746461</v>
      </c>
      <c r="E85" s="1">
        <f t="shared" ca="1" si="3"/>
        <v>10.018222810514123</v>
      </c>
      <c r="F85" s="8" t="s">
        <v>15</v>
      </c>
      <c r="G85">
        <f t="shared" ca="1" si="4"/>
        <v>1.0011041632327049</v>
      </c>
    </row>
    <row r="86" spans="2:7" x14ac:dyDescent="0.3">
      <c r="B86" s="1">
        <v>76</v>
      </c>
      <c r="C86" s="1">
        <f t="shared" ca="1" si="3"/>
        <v>15.174035450471743</v>
      </c>
      <c r="D86" s="1">
        <f t="shared" ca="1" si="3"/>
        <v>24.797707990351896</v>
      </c>
      <c r="E86" s="1">
        <f t="shared" ca="1" si="3"/>
        <v>10.170669536824297</v>
      </c>
      <c r="F86" s="8" t="s">
        <v>15</v>
      </c>
      <c r="G86">
        <f t="shared" ca="1" si="4"/>
        <v>0.9462181919328253</v>
      </c>
    </row>
    <row r="87" spans="2:7" x14ac:dyDescent="0.3">
      <c r="B87" s="1">
        <v>77</v>
      </c>
      <c r="C87" s="1">
        <f t="shared" ca="1" si="3"/>
        <v>14.879094851608034</v>
      </c>
      <c r="D87" s="1">
        <f t="shared" ca="1" si="3"/>
        <v>24.831116358662282</v>
      </c>
      <c r="E87" s="1">
        <f t="shared" ca="1" si="3"/>
        <v>9.8775806580013246</v>
      </c>
      <c r="F87" s="8" t="s">
        <v>15</v>
      </c>
      <c r="G87">
        <f t="shared" ca="1" si="4"/>
        <v>1.0075363443367706</v>
      </c>
    </row>
    <row r="88" spans="2:7" x14ac:dyDescent="0.3">
      <c r="B88" s="1">
        <v>78</v>
      </c>
      <c r="C88" s="1">
        <f t="shared" ca="1" si="3"/>
        <v>15.051928919547263</v>
      </c>
      <c r="D88" s="1">
        <f t="shared" ca="1" si="3"/>
        <v>24.966071005866791</v>
      </c>
      <c r="E88" s="1">
        <f t="shared" ca="1" si="3"/>
        <v>10.30698011199163</v>
      </c>
      <c r="F88" s="8" t="s">
        <v>15</v>
      </c>
      <c r="G88">
        <f t="shared" ca="1" si="4"/>
        <v>0.96188621483657899</v>
      </c>
    </row>
    <row r="89" spans="2:7" x14ac:dyDescent="0.3">
      <c r="B89" s="1">
        <v>79</v>
      </c>
      <c r="C89" s="1">
        <f t="shared" ca="1" si="3"/>
        <v>15.093506063797234</v>
      </c>
      <c r="D89" s="1">
        <f t="shared" ca="1" si="3"/>
        <v>24.997651633218211</v>
      </c>
      <c r="E89" s="1">
        <f t="shared" ca="1" si="3"/>
        <v>10.254820737468402</v>
      </c>
      <c r="F89" s="8" t="s">
        <v>15</v>
      </c>
      <c r="G89">
        <f t="shared" ca="1" si="4"/>
        <v>0.96580387146445679</v>
      </c>
    </row>
    <row r="90" spans="2:7" x14ac:dyDescent="0.3">
      <c r="B90" s="1">
        <v>80</v>
      </c>
      <c r="C90" s="1">
        <f t="shared" ca="1" si="3"/>
        <v>14.937159583873596</v>
      </c>
      <c r="D90" s="1">
        <f t="shared" ca="1" si="3"/>
        <v>25.024566121366568</v>
      </c>
      <c r="E90" s="1">
        <f t="shared" ca="1" si="3"/>
        <v>9.9477266736536034</v>
      </c>
      <c r="F90" s="8" t="s">
        <v>15</v>
      </c>
      <c r="G90">
        <f t="shared" ca="1" si="4"/>
        <v>1.0140413853759482</v>
      </c>
    </row>
    <row r="91" spans="2:7" x14ac:dyDescent="0.3">
      <c r="B91" s="1">
        <v>81</v>
      </c>
      <c r="C91" s="1">
        <f t="shared" ca="1" si="3"/>
        <v>14.997549758055637</v>
      </c>
      <c r="D91" s="1">
        <f t="shared" ca="1" si="3"/>
        <v>24.806830859930908</v>
      </c>
      <c r="E91" s="1">
        <f t="shared" ca="1" si="3"/>
        <v>9.7575247772320353</v>
      </c>
      <c r="F91" s="8" t="s">
        <v>15</v>
      </c>
      <c r="G91">
        <f t="shared" ca="1" si="4"/>
        <v>1.0053042473193614</v>
      </c>
    </row>
    <row r="92" spans="2:7" x14ac:dyDescent="0.3">
      <c r="B92" s="1">
        <v>82</v>
      </c>
      <c r="C92" s="1">
        <f t="shared" ca="1" si="3"/>
        <v>14.84120884027721</v>
      </c>
      <c r="D92" s="1">
        <f t="shared" ca="1" si="3"/>
        <v>24.996791175444795</v>
      </c>
      <c r="E92" s="1">
        <f t="shared" ca="1" si="3"/>
        <v>9.9802363308857558</v>
      </c>
      <c r="F92" s="8" t="s">
        <v>15</v>
      </c>
      <c r="G92">
        <f t="shared" ca="1" si="4"/>
        <v>1.0175693238585131</v>
      </c>
    </row>
    <row r="93" spans="2:7" x14ac:dyDescent="0.3">
      <c r="B93" s="1">
        <v>83</v>
      </c>
      <c r="C93" s="1">
        <f t="shared" ca="1" si="3"/>
        <v>14.870793730789055</v>
      </c>
      <c r="D93" s="1">
        <f t="shared" ca="1" si="3"/>
        <v>24.953228446980216</v>
      </c>
      <c r="E93" s="1">
        <f t="shared" ca="1" si="3"/>
        <v>10.001064119458789</v>
      </c>
      <c r="F93" s="8" t="s">
        <v>15</v>
      </c>
      <c r="G93">
        <f t="shared" ca="1" si="4"/>
        <v>1.0081361938850137</v>
      </c>
    </row>
    <row r="94" spans="2:7" x14ac:dyDescent="0.3">
      <c r="B94" s="1">
        <v>84</v>
      </c>
      <c r="C94" s="1">
        <f t="shared" ca="1" si="3"/>
        <v>14.809643592881061</v>
      </c>
      <c r="D94" s="1">
        <f t="shared" ca="1" si="3"/>
        <v>24.89336695680203</v>
      </c>
      <c r="E94" s="1">
        <f t="shared" ca="1" si="3"/>
        <v>10.04797121882668</v>
      </c>
      <c r="F94" s="8" t="s">
        <v>15</v>
      </c>
      <c r="G94">
        <f t="shared" ca="1" si="4"/>
        <v>1.0035581456510645</v>
      </c>
    </row>
    <row r="95" spans="2:7" x14ac:dyDescent="0.3">
      <c r="B95" s="1">
        <v>85</v>
      </c>
      <c r="C95" s="1">
        <f t="shared" ca="1" si="3"/>
        <v>15.051474726868559</v>
      </c>
      <c r="D95" s="1">
        <f t="shared" ca="1" si="3"/>
        <v>24.853890545212192</v>
      </c>
      <c r="E95" s="1">
        <f t="shared" ca="1" si="3"/>
        <v>10.132409614854147</v>
      </c>
      <c r="F95" s="8" t="s">
        <v>15</v>
      </c>
      <c r="G95">
        <f t="shared" ca="1" si="4"/>
        <v>0.96743185391688646</v>
      </c>
    </row>
    <row r="96" spans="2:7" x14ac:dyDescent="0.3">
      <c r="B96" s="1">
        <v>86</v>
      </c>
      <c r="C96" s="1">
        <f t="shared" ca="1" si="3"/>
        <v>14.890320758862327</v>
      </c>
      <c r="D96" s="1">
        <f t="shared" ca="1" si="3"/>
        <v>25.059105624954839</v>
      </c>
      <c r="E96" s="1">
        <f t="shared" ca="1" si="3"/>
        <v>9.6882853363928003</v>
      </c>
      <c r="F96" s="8" t="s">
        <v>15</v>
      </c>
      <c r="G96">
        <f t="shared" ca="1" si="4"/>
        <v>1.0495959308604152</v>
      </c>
    </row>
    <row r="97" spans="2:7" x14ac:dyDescent="0.3">
      <c r="B97" s="1">
        <v>87</v>
      </c>
      <c r="C97" s="1">
        <f t="shared" ca="1" si="3"/>
        <v>15.064959036853573</v>
      </c>
      <c r="D97" s="1">
        <f t="shared" ca="1" si="3"/>
        <v>25.103603829148071</v>
      </c>
      <c r="E97" s="1">
        <f t="shared" ca="1" si="3"/>
        <v>10.028612821774107</v>
      </c>
      <c r="F97" s="8" t="s">
        <v>15</v>
      </c>
      <c r="G97">
        <f t="shared" ca="1" si="4"/>
        <v>1.0010003348118703</v>
      </c>
    </row>
    <row r="98" spans="2:7" x14ac:dyDescent="0.3">
      <c r="B98" s="1">
        <v>88</v>
      </c>
      <c r="C98" s="1">
        <f t="shared" ca="1" si="3"/>
        <v>15.250518644671521</v>
      </c>
      <c r="D98" s="1">
        <f t="shared" ca="1" si="3"/>
        <v>24.908408888728371</v>
      </c>
      <c r="E98" s="1">
        <f t="shared" ca="1" si="3"/>
        <v>9.8692772730929317</v>
      </c>
      <c r="F98" s="8" t="s">
        <v>15</v>
      </c>
      <c r="G98">
        <f t="shared" ca="1" si="4"/>
        <v>0.97858130608890714</v>
      </c>
    </row>
    <row r="99" spans="2:7" x14ac:dyDescent="0.3">
      <c r="B99" s="1">
        <v>89</v>
      </c>
      <c r="C99" s="1">
        <f t="shared" ca="1" si="3"/>
        <v>14.881957738013886</v>
      </c>
      <c r="D99" s="1">
        <f t="shared" ca="1" si="3"/>
        <v>24.899220011640761</v>
      </c>
      <c r="E99" s="1">
        <f t="shared" ca="1" si="3"/>
        <v>9.8961419536797326</v>
      </c>
      <c r="F99" s="8" t="s">
        <v>15</v>
      </c>
      <c r="G99">
        <f t="shared" ca="1" si="4"/>
        <v>1.0122391453673627</v>
      </c>
    </row>
    <row r="100" spans="2:7" x14ac:dyDescent="0.3">
      <c r="B100" s="1">
        <v>90</v>
      </c>
      <c r="C100" s="1">
        <f t="shared" ca="1" si="3"/>
        <v>14.750345764674227</v>
      </c>
      <c r="D100" s="1">
        <f t="shared" ca="1" si="3"/>
        <v>24.898991706704702</v>
      </c>
      <c r="E100" s="1">
        <f t="shared" ca="1" si="3"/>
        <v>10.077187518209145</v>
      </c>
      <c r="F100" s="8" t="s">
        <v>15</v>
      </c>
      <c r="G100">
        <f t="shared" ca="1" si="4"/>
        <v>1.0070911078802698</v>
      </c>
    </row>
    <row r="101" spans="2:7" x14ac:dyDescent="0.3">
      <c r="B101" s="1">
        <v>91</v>
      </c>
      <c r="C101" s="1">
        <f t="shared" ca="1" si="3"/>
        <v>14.929864584475368</v>
      </c>
      <c r="D101" s="1">
        <f t="shared" ca="1" si="3"/>
        <v>24.889440920499929</v>
      </c>
      <c r="E101" s="1">
        <f t="shared" ca="1" si="3"/>
        <v>9.7790616242250117</v>
      </c>
      <c r="F101" s="8" t="s">
        <v>15</v>
      </c>
      <c r="G101">
        <f t="shared" ca="1" si="4"/>
        <v>1.0184593081356981</v>
      </c>
    </row>
    <row r="102" spans="2:7" x14ac:dyDescent="0.3">
      <c r="B102" s="1">
        <v>92</v>
      </c>
      <c r="C102" s="1">
        <f t="shared" ca="1" si="3"/>
        <v>14.972155323761598</v>
      </c>
      <c r="D102" s="1">
        <f t="shared" ca="1" si="3"/>
        <v>24.899839877712367</v>
      </c>
      <c r="E102" s="1">
        <f t="shared" ca="1" si="3"/>
        <v>9.9133617815525454</v>
      </c>
      <c r="F102" s="8" t="s">
        <v>15</v>
      </c>
      <c r="G102">
        <f t="shared" ca="1" si="4"/>
        <v>1.001444794683563</v>
      </c>
    </row>
    <row r="103" spans="2:7" x14ac:dyDescent="0.3">
      <c r="B103" s="1">
        <v>93</v>
      </c>
      <c r="C103" s="1">
        <f t="shared" ca="1" si="3"/>
        <v>14.922625062937602</v>
      </c>
      <c r="D103" s="1">
        <f t="shared" ca="1" si="3"/>
        <v>25.027216415689566</v>
      </c>
      <c r="E103" s="1">
        <f t="shared" ca="1" si="3"/>
        <v>9.8144983921379794</v>
      </c>
      <c r="F103" s="8" t="s">
        <v>15</v>
      </c>
      <c r="G103">
        <f t="shared" ca="1" si="4"/>
        <v>1.029557594186002</v>
      </c>
    </row>
    <row r="104" spans="2:7" x14ac:dyDescent="0.3">
      <c r="B104" s="1">
        <v>94</v>
      </c>
      <c r="C104" s="1">
        <f t="shared" ca="1" si="3"/>
        <v>15.005379959099223</v>
      </c>
      <c r="D104" s="1">
        <f t="shared" ca="1" si="3"/>
        <v>24.909471530901552</v>
      </c>
      <c r="E104" s="1">
        <f t="shared" ca="1" si="3"/>
        <v>10.147452396930117</v>
      </c>
      <c r="F104" s="8" t="s">
        <v>15</v>
      </c>
      <c r="G104">
        <f t="shared" ca="1" si="4"/>
        <v>0.97601754454138545</v>
      </c>
    </row>
    <row r="105" spans="2:7" x14ac:dyDescent="0.3">
      <c r="B105" s="1">
        <v>95</v>
      </c>
      <c r="C105" s="1">
        <f t="shared" ca="1" si="3"/>
        <v>14.911438262971576</v>
      </c>
      <c r="D105" s="1">
        <f t="shared" ca="1" si="3"/>
        <v>24.885228825864733</v>
      </c>
      <c r="E105" s="1">
        <f t="shared" ca="1" si="3"/>
        <v>10.080216677794603</v>
      </c>
      <c r="F105" s="8" t="s">
        <v>15</v>
      </c>
      <c r="G105">
        <f t="shared" ca="1" si="4"/>
        <v>0.9894420806314721</v>
      </c>
    </row>
    <row r="106" spans="2:7" x14ac:dyDescent="0.3">
      <c r="B106" s="1">
        <v>96</v>
      </c>
      <c r="C106" s="1">
        <f t="shared" ca="1" si="3"/>
        <v>15.01227980382663</v>
      </c>
      <c r="D106" s="1">
        <f t="shared" ca="1" si="3"/>
        <v>25.035981081953182</v>
      </c>
      <c r="E106" s="1">
        <f t="shared" ca="1" si="3"/>
        <v>10.00190038034907</v>
      </c>
      <c r="F106" s="8" t="s">
        <v>15</v>
      </c>
      <c r="G106">
        <f t="shared" ca="1" si="4"/>
        <v>1.0021796755564887</v>
      </c>
    </row>
    <row r="107" spans="2:7" x14ac:dyDescent="0.3">
      <c r="B107" s="1">
        <v>97</v>
      </c>
      <c r="C107" s="1">
        <f t="shared" ca="1" si="3"/>
        <v>15.01805972262664</v>
      </c>
      <c r="D107" s="1">
        <f t="shared" ca="1" si="3"/>
        <v>24.925263127737828</v>
      </c>
      <c r="E107" s="1">
        <f t="shared" ca="1" si="3"/>
        <v>9.6596765878104414</v>
      </c>
      <c r="F107" s="8" t="s">
        <v>15</v>
      </c>
      <c r="G107">
        <f t="shared" ca="1" si="4"/>
        <v>1.0256247520349802</v>
      </c>
    </row>
    <row r="108" spans="2:7" x14ac:dyDescent="0.3">
      <c r="B108" s="1">
        <v>98</v>
      </c>
      <c r="C108" s="1">
        <f t="shared" ca="1" si="3"/>
        <v>15.11501941578635</v>
      </c>
      <c r="D108" s="1">
        <f t="shared" ca="1" si="3"/>
        <v>25.113284840635586</v>
      </c>
      <c r="E108" s="1">
        <f t="shared" ca="1" si="3"/>
        <v>10.18479560833647</v>
      </c>
      <c r="F108" s="8" t="s">
        <v>15</v>
      </c>
      <c r="G108">
        <f t="shared" ca="1" si="4"/>
        <v>0.98168542691867522</v>
      </c>
    </row>
    <row r="109" spans="2:7" x14ac:dyDescent="0.3">
      <c r="B109" s="1">
        <v>99</v>
      </c>
      <c r="C109" s="1">
        <f t="shared" ca="1" si="3"/>
        <v>15.087079641756231</v>
      </c>
      <c r="D109" s="1">
        <f t="shared" ca="1" si="3"/>
        <v>25.169534998487393</v>
      </c>
      <c r="E109" s="1">
        <f t="shared" ca="1" si="3"/>
        <v>10.065293330765217</v>
      </c>
      <c r="F109" s="8" t="s">
        <v>15</v>
      </c>
      <c r="G109">
        <f t="shared" ca="1" si="4"/>
        <v>1.0017050696290677</v>
      </c>
    </row>
    <row r="110" spans="2:7" x14ac:dyDescent="0.3">
      <c r="B110" s="1">
        <v>100</v>
      </c>
      <c r="C110" s="1">
        <f t="shared" ca="1" si="3"/>
        <v>15.118094339084244</v>
      </c>
      <c r="D110" s="1">
        <f t="shared" ca="1" si="3"/>
        <v>24.879079066078443</v>
      </c>
      <c r="E110" s="1">
        <f t="shared" ca="1" si="3"/>
        <v>10.19541375782639</v>
      </c>
      <c r="F110" s="8" t="s">
        <v>15</v>
      </c>
      <c r="G110">
        <f t="shared" ca="1" si="4"/>
        <v>0.95738975963592388</v>
      </c>
    </row>
    <row r="111" spans="2:7" x14ac:dyDescent="0.3">
      <c r="B111" s="1"/>
    </row>
    <row r="112" spans="2:7" x14ac:dyDescent="0.3">
      <c r="B112" s="1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A8698-F182-491A-B350-9B1A7CC98D85}">
  <dimension ref="B2:F14"/>
  <sheetViews>
    <sheetView zoomScale="120" zoomScaleNormal="120" workbookViewId="0">
      <selection activeCell="B2" sqref="B2"/>
    </sheetView>
  </sheetViews>
  <sheetFormatPr defaultColWidth="13.6640625" defaultRowHeight="14.4" x14ac:dyDescent="0.3"/>
  <sheetData>
    <row r="2" spans="2:6" x14ac:dyDescent="0.3">
      <c r="B2" s="7" t="s">
        <v>3</v>
      </c>
    </row>
    <row r="4" spans="2:6" x14ac:dyDescent="0.3">
      <c r="B4" s="2" t="s">
        <v>16</v>
      </c>
      <c r="C4" s="1"/>
      <c r="D4" s="1"/>
    </row>
    <row r="5" spans="2:6" x14ac:dyDescent="0.3">
      <c r="B5" s="1"/>
      <c r="C5" s="1"/>
      <c r="D5" s="1"/>
    </row>
    <row r="6" spans="2:6" x14ac:dyDescent="0.3">
      <c r="B6" s="1" t="s">
        <v>24</v>
      </c>
      <c r="C6" s="1">
        <v>99.7</v>
      </c>
      <c r="D6" s="1"/>
    </row>
    <row r="7" spans="2:6" x14ac:dyDescent="0.3">
      <c r="B7" s="1" t="s">
        <v>17</v>
      </c>
      <c r="C7" s="4">
        <v>1.7</v>
      </c>
      <c r="D7" s="1"/>
    </row>
    <row r="8" spans="2:6" x14ac:dyDescent="0.3">
      <c r="B8" s="1"/>
      <c r="C8" s="4"/>
      <c r="D8" s="1"/>
    </row>
    <row r="9" spans="2:6" x14ac:dyDescent="0.3">
      <c r="B9" s="1" t="s">
        <v>9</v>
      </c>
      <c r="C9" s="5">
        <f>SQRT((100-C6)^2+C7^2)</f>
        <v>1.7262676501632062</v>
      </c>
      <c r="D9" s="1"/>
    </row>
    <row r="10" spans="2:6" x14ac:dyDescent="0.3">
      <c r="B10" s="1"/>
      <c r="C10" s="1"/>
      <c r="D10" s="1"/>
    </row>
    <row r="11" spans="2:6" x14ac:dyDescent="0.3">
      <c r="B11" s="1"/>
      <c r="C11" s="1"/>
      <c r="D11" s="1"/>
    </row>
    <row r="12" spans="2:6" x14ac:dyDescent="0.3">
      <c r="B12" s="1" t="s">
        <v>21</v>
      </c>
      <c r="C12" s="1">
        <v>107.2</v>
      </c>
      <c r="D12" s="9" t="s">
        <v>18</v>
      </c>
      <c r="E12" s="4">
        <f>C9*C12/100*D13</f>
        <v>3.7011178419499142</v>
      </c>
      <c r="F12" s="1" t="s">
        <v>22</v>
      </c>
    </row>
    <row r="13" spans="2:6" x14ac:dyDescent="0.3">
      <c r="B13" s="2" t="s">
        <v>20</v>
      </c>
      <c r="C13" s="1"/>
      <c r="D13" s="1">
        <v>2</v>
      </c>
      <c r="E13" s="1"/>
      <c r="F13" s="1"/>
    </row>
    <row r="14" spans="2:6" x14ac:dyDescent="0.3">
      <c r="B14" s="2" t="s">
        <v>23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Lei da Propagação da Incerteza</vt:lpstr>
      <vt:lpstr>Método de Kragten</vt:lpstr>
      <vt:lpstr>Método de Monte Carlo</vt:lpstr>
      <vt:lpstr>Dados de Validação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Lourenço</dc:creator>
  <cp:lastModifiedBy>Felipe Lourenço</cp:lastModifiedBy>
  <dcterms:created xsi:type="dcterms:W3CDTF">2020-03-29T10:27:32Z</dcterms:created>
  <dcterms:modified xsi:type="dcterms:W3CDTF">2020-03-29T12:03:47Z</dcterms:modified>
</cp:coreProperties>
</file>