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52" activeTab="0"/>
  </bookViews>
  <sheets>
    <sheet name="Determinantes Risco - ALunos" sheetId="1" r:id="rId1"/>
    <sheet name="Gráfico Alavancagem Operacional" sheetId="2" r:id="rId2"/>
  </sheets>
  <definedNames/>
  <calcPr fullCalcOnLoad="1"/>
</workbook>
</file>

<file path=xl/sharedStrings.xml><?xml version="1.0" encoding="utf-8"?>
<sst xmlns="http://schemas.openxmlformats.org/spreadsheetml/2006/main" count="81" uniqueCount="41">
  <si>
    <t>Com Endividamento, Alta Alavancagem Operacional</t>
  </si>
  <si>
    <t>DRE ano 1</t>
  </si>
  <si>
    <t>Quantidade</t>
  </si>
  <si>
    <t>Custo Variável</t>
  </si>
  <si>
    <t>Custo Total</t>
  </si>
  <si>
    <t xml:space="preserve">Custo Total </t>
  </si>
  <si>
    <t>CPV (65% das vendas)</t>
  </si>
  <si>
    <t>CPV (50% das Vendas)</t>
  </si>
  <si>
    <t>CPV (65% das vendas)</t>
  </si>
  <si>
    <t>CPV (50% das Vendas)</t>
  </si>
  <si>
    <t>Baixa Alavancagem-Custo Fixo:</t>
  </si>
  <si>
    <t>Baixa Alavancagem-Custo Variável:</t>
  </si>
  <si>
    <t>Alta Alavancagem-Custo Variável:</t>
  </si>
  <si>
    <t>Capital Total Investido</t>
  </si>
  <si>
    <t>Preço Venda Unitário:</t>
  </si>
  <si>
    <t>Qtde Vendas:</t>
  </si>
  <si>
    <t>Provável</t>
  </si>
  <si>
    <t>Pessimista</t>
  </si>
  <si>
    <t>Otimista</t>
  </si>
  <si>
    <t>Baixa Alavancagem</t>
  </si>
  <si>
    <t>Alta Alavancagem</t>
  </si>
  <si>
    <t>ANÁLISE DETERMINANTES DE RISCO- BETA</t>
  </si>
  <si>
    <t>Custo Fixo ($200.000)</t>
  </si>
  <si>
    <t>Custo Fixo ($350.000)</t>
  </si>
  <si>
    <t>(-) Juros (12% sobre dívida de $600.000)</t>
  </si>
  <si>
    <t>Vendas</t>
  </si>
  <si>
    <t>Custo Fixo</t>
  </si>
  <si>
    <t>(=) Lajir</t>
  </si>
  <si>
    <t>(-) IR</t>
  </si>
  <si>
    <t>(-) Juros</t>
  </si>
  <si>
    <t>(=) LAIR</t>
  </si>
  <si>
    <t>(=) LL</t>
  </si>
  <si>
    <t>INVESTIMENTO INICIAL DO ACIONISTA</t>
  </si>
  <si>
    <t>RETORNO ACIONISTA</t>
  </si>
  <si>
    <t>PROVÁVEL</t>
  </si>
  <si>
    <t>PESSIMISTA</t>
  </si>
  <si>
    <t>OTIMISTA</t>
  </si>
  <si>
    <t>Sem Endividamento, Baixa Alavancagem Operacional</t>
  </si>
  <si>
    <t>Sem Endividamento, Alta Alavancagem Operacional</t>
  </si>
  <si>
    <t>Com Endividamento, Baixa Alavancagem Operacional</t>
  </si>
  <si>
    <t>Alta Alavancagem-Custo Fixo: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</si>
</sst>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#,##0.00;[Red]\(#,##0.00\)"/>
    <numFmt numFmtId="185" formatCode="#,##0.00_ ;[Red]\-#,##0.00\ "/>
    <numFmt numFmtId="186" formatCode="#,##0.00;[Red]#,##0.00"/>
    <numFmt numFmtId="187" formatCode="#,##0;[Red]#,##0"/>
    <numFmt numFmtId="188" formatCode="#,##0_ ;[Red]\-#,##0\ "/>
    <numFmt numFmtId="189" formatCode="#,##0.0;[Red]#,##0.0"/>
    <numFmt numFmtId="190" formatCode="#,##0.0_ ;[Red]\-#,##0.0\ "/>
    <numFmt numFmtId="191" formatCode="#,##0.0"/>
    <numFmt numFmtId="192" formatCode="#,##0.000"/>
    <numFmt numFmtId="193" formatCode="#,##0.0000"/>
    <numFmt numFmtId="194" formatCode="0.0000%"/>
    <numFmt numFmtId="195" formatCode="&quot;R$&quot;#,##0.00;[Red]&quot;R$&quot;#,##0.00"/>
    <numFmt numFmtId="196" formatCode="&quot;R$&quot;\ #,##0.00;[Red]&quot;R$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19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8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84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84" fontId="3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3" fillId="0" borderId="16" xfId="0" applyNumberFormat="1" applyFont="1" applyBorder="1" applyAlignment="1">
      <alignment/>
    </xf>
    <xf numFmtId="10" fontId="3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0" fillId="0" borderId="17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left"/>
    </xf>
    <xf numFmtId="3" fontId="10" fillId="0" borderId="21" xfId="0" applyNumberFormat="1" applyFont="1" applyBorder="1" applyAlignment="1">
      <alignment horizontal="lef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left"/>
    </xf>
    <xf numFmtId="9" fontId="10" fillId="0" borderId="20" xfId="0" applyNumberFormat="1" applyFont="1" applyBorder="1" applyAlignment="1">
      <alignment horizontal="left"/>
    </xf>
    <xf numFmtId="9" fontId="10" fillId="0" borderId="24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right" wrapText="1"/>
    </xf>
    <xf numFmtId="195" fontId="10" fillId="0" borderId="21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07"/>
          <c:w val="0.906"/>
          <c:h val="0.866"/>
        </c:manualLayout>
      </c:layout>
      <c:scatterChart>
        <c:scatterStyle val="smoothMarker"/>
        <c:varyColors val="0"/>
        <c:ser>
          <c:idx val="0"/>
          <c:order val="0"/>
          <c:tx>
            <c:v>Vendas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'Gráfico Alavancagem Operacional'!$A$3:$A$23</c:f>
              <c:numCache/>
            </c:numRef>
          </c:xVal>
          <c:yVal>
            <c:numRef>
              <c:f>'Gráfico Alavancagem Operacional'!$B$3:$B$23</c:f>
              <c:numCache/>
            </c:numRef>
          </c:yVal>
          <c:smooth val="1"/>
        </c:ser>
        <c:ser>
          <c:idx val="1"/>
          <c:order val="1"/>
          <c:tx>
            <c:v>CT1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'Gráfico Alavancagem Operacional'!$A$3:$A$23</c:f>
              <c:numCache/>
            </c:numRef>
          </c:xVal>
          <c:yVal>
            <c:numRef>
              <c:f>'Gráfico Alavancagem Operacional'!$E$3:$E$23</c:f>
              <c:numCache/>
            </c:numRef>
          </c:yVal>
          <c:smooth val="1"/>
        </c:ser>
        <c:ser>
          <c:idx val="2"/>
          <c:order val="2"/>
          <c:tx>
            <c:v>CT2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'Gráfico Alavancagem Operacional'!$A$3:$A$23</c:f>
              <c:numCache/>
            </c:numRef>
          </c:xVal>
          <c:yVal>
            <c:numRef>
              <c:f>'Gráfico Alavancagem Operacional'!$H$3:$H$23</c:f>
              <c:numCache/>
            </c:numRef>
          </c:yVal>
          <c:smooth val="1"/>
        </c:ser>
        <c:axId val="53059934"/>
        <c:axId val="7777359"/>
      </c:scatterChart>
      <c:valAx>
        <c:axId val="53059934"/>
        <c:scaling>
          <c:orientation val="minMax"/>
          <c:max val="5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Quantidade Vendas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7359"/>
        <c:crosses val="autoZero"/>
        <c:crossBetween val="midCat"/>
        <c:dispUnits/>
      </c:valAx>
      <c:valAx>
        <c:axId val="7777359"/>
        <c:scaling>
          <c:orientation val="minMax"/>
          <c:max val="25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99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775"/>
          <c:y val="0.88075"/>
          <c:w val="0.50975"/>
          <c:h val="0.1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0.43</cdr:y>
    </cdr:from>
    <cdr:to>
      <cdr:x>0.51525</cdr:x>
      <cdr:y>0.4955</cdr:y>
    </cdr:to>
    <cdr:sp>
      <cdr:nvSpPr>
        <cdr:cNvPr id="1" name="TextBox 2"/>
        <cdr:cNvSpPr txBox="1">
          <a:spLocks noChangeArrowheads="1"/>
        </cdr:cNvSpPr>
      </cdr:nvSpPr>
      <cdr:spPr>
        <a:xfrm>
          <a:off x="2676525" y="2305050"/>
          <a:ext cx="1028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Ponto de Equilibrio 2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 Alavancagem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20</xdr:col>
      <xdr:colOff>352425</xdr:colOff>
      <xdr:row>29</xdr:row>
      <xdr:rowOff>19050</xdr:rowOff>
    </xdr:to>
    <xdr:graphicFrame>
      <xdr:nvGraphicFramePr>
        <xdr:cNvPr id="1" name="Gráfico 1"/>
        <xdr:cNvGraphicFramePr/>
      </xdr:nvGraphicFramePr>
      <xdr:xfrm>
        <a:off x="6200775" y="0"/>
        <a:ext cx="71913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533400</xdr:colOff>
      <xdr:row>16</xdr:row>
      <xdr:rowOff>180975</xdr:rowOff>
    </xdr:from>
    <xdr:to>
      <xdr:col>12</xdr:col>
      <xdr:colOff>533400</xdr:colOff>
      <xdr:row>25</xdr:row>
      <xdr:rowOff>123825</xdr:rowOff>
    </xdr:to>
    <xdr:sp>
      <xdr:nvSpPr>
        <xdr:cNvPr id="2" name="Straight Connector 3"/>
        <xdr:cNvSpPr>
          <a:spLocks/>
        </xdr:cNvSpPr>
      </xdr:nvSpPr>
      <xdr:spPr>
        <a:xfrm rot="5400000">
          <a:off x="8924925" y="30956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209550</xdr:colOff>
      <xdr:row>15</xdr:row>
      <xdr:rowOff>114300</xdr:rowOff>
    </xdr:from>
    <xdr:ext cx="1038225" cy="352425"/>
    <xdr:sp>
      <xdr:nvSpPr>
        <xdr:cNvPr id="3" name="TextBox 4"/>
        <xdr:cNvSpPr txBox="1">
          <a:spLocks noChangeArrowheads="1"/>
        </xdr:cNvSpPr>
      </xdr:nvSpPr>
      <xdr:spPr>
        <a:xfrm>
          <a:off x="8020050" y="2838450"/>
          <a:ext cx="1038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Ponto de Equilibrio 1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 Alavancagem</a:t>
          </a:r>
        </a:p>
      </xdr:txBody>
    </xdr:sp>
    <xdr:clientData/>
  </xdr:oneCellAnchor>
  <xdr:twoCellAnchor>
    <xdr:from>
      <xdr:col>13</xdr:col>
      <xdr:colOff>304800</xdr:colOff>
      <xdr:row>16</xdr:row>
      <xdr:rowOff>57150</xdr:rowOff>
    </xdr:from>
    <xdr:to>
      <xdr:col>13</xdr:col>
      <xdr:colOff>304800</xdr:colOff>
      <xdr:row>24</xdr:row>
      <xdr:rowOff>171450</xdr:rowOff>
    </xdr:to>
    <xdr:sp>
      <xdr:nvSpPr>
        <xdr:cNvPr id="4" name="Straight Connector 5"/>
        <xdr:cNvSpPr>
          <a:spLocks/>
        </xdr:cNvSpPr>
      </xdr:nvSpPr>
      <xdr:spPr>
        <a:xfrm rot="5400000">
          <a:off x="9277350" y="29718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="140" zoomScaleNormal="140" zoomScalePageLayoutView="0" workbookViewId="0" topLeftCell="A1">
      <selection activeCell="C6" sqref="C6"/>
    </sheetView>
  </sheetViews>
  <sheetFormatPr defaultColWidth="8.7109375" defaultRowHeight="15"/>
  <cols>
    <col min="1" max="1" width="35.28125" style="0" customWidth="1"/>
    <col min="2" max="5" width="14.140625" style="0" customWidth="1"/>
  </cols>
  <sheetData>
    <row r="1" spans="1:5" ht="15">
      <c r="A1" s="34" t="s">
        <v>21</v>
      </c>
      <c r="B1" s="34"/>
      <c r="C1" s="34"/>
      <c r="D1" s="34"/>
      <c r="E1" s="34"/>
    </row>
    <row r="2" spans="1:5" s="18" customFormat="1" ht="27">
      <c r="A2" s="20" t="s">
        <v>13</v>
      </c>
      <c r="B2" s="23">
        <v>1300000</v>
      </c>
      <c r="C2" s="28" t="s">
        <v>14</v>
      </c>
      <c r="D2" s="29">
        <v>40</v>
      </c>
      <c r="E2" s="21"/>
    </row>
    <row r="3" spans="1:5" s="18" customFormat="1" ht="15">
      <c r="A3" s="19" t="s">
        <v>10</v>
      </c>
      <c r="B3" s="22">
        <v>200000</v>
      </c>
      <c r="C3" s="35" t="s">
        <v>15</v>
      </c>
      <c r="D3" s="36"/>
      <c r="E3" s="17"/>
    </row>
    <row r="4" spans="1:5" s="18" customFormat="1" ht="15.75" thickTop="1">
      <c r="A4" s="19" t="s">
        <v>11</v>
      </c>
      <c r="B4" s="26">
        <v>0.65</v>
      </c>
      <c r="C4" s="19" t="s">
        <v>16</v>
      </c>
      <c r="D4" s="25">
        <v>25000</v>
      </c>
      <c r="E4" s="17"/>
    </row>
    <row r="5" spans="1:5" s="18" customFormat="1" ht="15.75" thickTop="1">
      <c r="A5" s="19" t="s">
        <v>40</v>
      </c>
      <c r="B5" s="22">
        <v>350000</v>
      </c>
      <c r="C5" s="19" t="s">
        <v>17</v>
      </c>
      <c r="D5" s="25">
        <v>17500</v>
      </c>
      <c r="E5" s="17"/>
    </row>
    <row r="6" spans="1:5" s="18" customFormat="1" ht="15.75" thickTop="1">
      <c r="A6" s="24" t="s">
        <v>12</v>
      </c>
      <c r="B6" s="27">
        <v>0.65</v>
      </c>
      <c r="C6" s="19" t="s">
        <v>18</v>
      </c>
      <c r="D6" s="25">
        <v>37500</v>
      </c>
      <c r="E6" s="17"/>
    </row>
    <row r="7" spans="1:5" s="18" customFormat="1" ht="15.75" thickBot="1">
      <c r="A7" s="17"/>
      <c r="B7" s="17"/>
      <c r="C7" s="17"/>
      <c r="D7" s="17"/>
      <c r="E7" s="17"/>
    </row>
    <row r="8" spans="1:5" ht="15" thickTop="1">
      <c r="A8" s="30" t="s">
        <v>1</v>
      </c>
      <c r="B8" s="32" t="s">
        <v>37</v>
      </c>
      <c r="C8" s="33"/>
      <c r="D8" s="33"/>
      <c r="E8" s="33"/>
    </row>
    <row r="9" spans="1:5" ht="14.25">
      <c r="A9" s="31"/>
      <c r="B9" s="3"/>
      <c r="C9" s="3" t="s">
        <v>34</v>
      </c>
      <c r="D9" s="3" t="s">
        <v>35</v>
      </c>
      <c r="E9" s="3" t="s">
        <v>36</v>
      </c>
    </row>
    <row r="10" spans="1:5" ht="14.25">
      <c r="A10" s="4" t="s">
        <v>25</v>
      </c>
      <c r="B10" s="5"/>
      <c r="C10" s="5">
        <f>D4*D2</f>
        <v>1000000</v>
      </c>
      <c r="D10" s="5">
        <f>D5*D2</f>
        <v>700000</v>
      </c>
      <c r="E10" s="5">
        <f>D6*D2</f>
        <v>1500000</v>
      </c>
    </row>
    <row r="11" spans="1:5" ht="14.25">
      <c r="A11" s="4" t="s">
        <v>6</v>
      </c>
      <c r="B11" s="5"/>
      <c r="C11" s="5"/>
      <c r="D11" s="5"/>
      <c r="E11" s="5"/>
    </row>
    <row r="12" spans="1:5" ht="14.25">
      <c r="A12" s="6" t="s">
        <v>22</v>
      </c>
      <c r="B12" s="7"/>
      <c r="C12" s="7">
        <v>-200000</v>
      </c>
      <c r="D12" s="7">
        <v>-200000</v>
      </c>
      <c r="E12" s="7">
        <v>-200000</v>
      </c>
    </row>
    <row r="13" spans="1:5" ht="14.25">
      <c r="A13" s="8" t="s">
        <v>27</v>
      </c>
      <c r="B13" s="9"/>
      <c r="C13" s="9"/>
      <c r="D13" s="9"/>
      <c r="E13" s="9"/>
    </row>
    <row r="14" spans="1:5" ht="14.25">
      <c r="A14" s="4" t="s">
        <v>29</v>
      </c>
      <c r="B14" s="5"/>
      <c r="C14" s="5"/>
      <c r="D14" s="5"/>
      <c r="E14" s="5"/>
    </row>
    <row r="15" spans="1:5" ht="14.25">
      <c r="A15" s="10" t="s">
        <v>30</v>
      </c>
      <c r="B15" s="11"/>
      <c r="C15" s="11"/>
      <c r="D15" s="11"/>
      <c r="E15" s="11"/>
    </row>
    <row r="16" spans="1:5" ht="14.25">
      <c r="A16" s="6" t="s">
        <v>28</v>
      </c>
      <c r="B16" s="7"/>
      <c r="C16" s="7"/>
      <c r="D16" s="7"/>
      <c r="E16" s="7"/>
    </row>
    <row r="17" spans="1:5" ht="14.25">
      <c r="A17" s="8" t="s">
        <v>31</v>
      </c>
      <c r="B17" s="9"/>
      <c r="C17" s="9"/>
      <c r="D17" s="9"/>
      <c r="E17" s="9"/>
    </row>
    <row r="18" spans="1:5" ht="14.25">
      <c r="A18" s="12" t="s">
        <v>32</v>
      </c>
      <c r="B18" s="5">
        <v>1300000</v>
      </c>
      <c r="C18" s="5"/>
      <c r="D18" s="5"/>
      <c r="E18" s="5"/>
    </row>
    <row r="19" spans="1:5" s="13" customFormat="1" ht="14.25">
      <c r="A19" s="14" t="s">
        <v>33</v>
      </c>
      <c r="B19" s="15"/>
      <c r="C19" s="15"/>
      <c r="D19" s="15"/>
      <c r="E19" s="15"/>
    </row>
    <row r="20" ht="15" thickBot="1"/>
    <row r="21" spans="1:5" ht="15" thickTop="1">
      <c r="A21" s="30" t="s">
        <v>1</v>
      </c>
      <c r="B21" s="32" t="s">
        <v>38</v>
      </c>
      <c r="C21" s="33"/>
      <c r="D21" s="33"/>
      <c r="E21" s="33"/>
    </row>
    <row r="22" spans="1:5" ht="14.25">
      <c r="A22" s="31"/>
      <c r="B22" s="3"/>
      <c r="C22" s="3" t="s">
        <v>34</v>
      </c>
      <c r="D22" s="3" t="s">
        <v>35</v>
      </c>
      <c r="E22" s="3" t="s">
        <v>36</v>
      </c>
    </row>
    <row r="23" spans="1:5" ht="14.25">
      <c r="A23" s="4" t="s">
        <v>25</v>
      </c>
      <c r="B23" s="5"/>
      <c r="C23" s="5">
        <v>1000000</v>
      </c>
      <c r="D23" s="5">
        <v>700000</v>
      </c>
      <c r="E23" s="5">
        <v>1500000</v>
      </c>
    </row>
    <row r="24" spans="1:5" ht="14.25">
      <c r="A24" s="4" t="s">
        <v>7</v>
      </c>
      <c r="B24" s="5"/>
      <c r="C24" s="5"/>
      <c r="D24" s="5"/>
      <c r="E24" s="5"/>
    </row>
    <row r="25" spans="1:5" ht="14.25">
      <c r="A25" s="6" t="s">
        <v>23</v>
      </c>
      <c r="B25" s="7"/>
      <c r="C25" s="7">
        <v>-350000</v>
      </c>
      <c r="D25" s="7">
        <v>-350000</v>
      </c>
      <c r="E25" s="7">
        <v>-350000</v>
      </c>
    </row>
    <row r="26" spans="1:5" ht="14.25">
      <c r="A26" s="8" t="s">
        <v>27</v>
      </c>
      <c r="B26" s="9"/>
      <c r="C26" s="9"/>
      <c r="D26" s="9"/>
      <c r="E26" s="9"/>
    </row>
    <row r="27" spans="1:5" ht="14.25">
      <c r="A27" s="4" t="s">
        <v>29</v>
      </c>
      <c r="B27" s="5"/>
      <c r="C27" s="5"/>
      <c r="D27" s="5"/>
      <c r="E27" s="5"/>
    </row>
    <row r="28" spans="1:5" ht="14.25">
      <c r="A28" s="10" t="s">
        <v>30</v>
      </c>
      <c r="B28" s="11"/>
      <c r="C28" s="11"/>
      <c r="D28" s="11"/>
      <c r="E28" s="11"/>
    </row>
    <row r="29" spans="1:5" ht="14.25">
      <c r="A29" s="6" t="s">
        <v>28</v>
      </c>
      <c r="B29" s="7"/>
      <c r="C29" s="7"/>
      <c r="D29" s="7"/>
      <c r="E29" s="7"/>
    </row>
    <row r="30" spans="1:5" ht="14.25">
      <c r="A30" s="8" t="s">
        <v>31</v>
      </c>
      <c r="B30" s="9"/>
      <c r="C30" s="9"/>
      <c r="D30" s="9"/>
      <c r="E30" s="9"/>
    </row>
    <row r="31" spans="1:5" ht="14.25">
      <c r="A31" s="12" t="s">
        <v>32</v>
      </c>
      <c r="B31" s="5">
        <v>1300000</v>
      </c>
      <c r="C31" s="5"/>
      <c r="D31" s="5"/>
      <c r="E31" s="5"/>
    </row>
    <row r="32" spans="1:5" ht="14.25">
      <c r="A32" s="14" t="s">
        <v>33</v>
      </c>
      <c r="B32" s="15"/>
      <c r="C32" s="15"/>
      <c r="D32" s="15"/>
      <c r="E32" s="15"/>
    </row>
    <row r="33" ht="15" thickBot="1"/>
    <row r="34" spans="1:5" ht="15" thickTop="1">
      <c r="A34" s="30" t="s">
        <v>1</v>
      </c>
      <c r="B34" s="32" t="s">
        <v>39</v>
      </c>
      <c r="C34" s="33"/>
      <c r="D34" s="33"/>
      <c r="E34" s="33"/>
    </row>
    <row r="35" spans="1:5" ht="14.25">
      <c r="A35" s="31"/>
      <c r="B35" s="3"/>
      <c r="C35" s="3" t="s">
        <v>34</v>
      </c>
      <c r="D35" s="3" t="s">
        <v>35</v>
      </c>
      <c r="E35" s="3" t="s">
        <v>36</v>
      </c>
    </row>
    <row r="36" spans="1:5" ht="14.25">
      <c r="A36" s="4" t="s">
        <v>25</v>
      </c>
      <c r="B36" s="5"/>
      <c r="C36" s="5">
        <v>1000000</v>
      </c>
      <c r="D36" s="5">
        <v>700000</v>
      </c>
      <c r="E36" s="5">
        <v>1500000</v>
      </c>
    </row>
    <row r="37" spans="1:5" ht="14.25">
      <c r="A37" s="4" t="s">
        <v>8</v>
      </c>
      <c r="B37" s="5"/>
      <c r="C37" s="5"/>
      <c r="D37" s="5"/>
      <c r="E37" s="5"/>
    </row>
    <row r="38" spans="1:5" ht="14.25">
      <c r="A38" s="6" t="s">
        <v>22</v>
      </c>
      <c r="B38" s="7"/>
      <c r="C38" s="7">
        <v>-200000</v>
      </c>
      <c r="D38" s="7">
        <v>-200000</v>
      </c>
      <c r="E38" s="7">
        <v>-200000</v>
      </c>
    </row>
    <row r="39" spans="1:5" ht="14.25">
      <c r="A39" s="8" t="s">
        <v>27</v>
      </c>
      <c r="B39" s="9"/>
      <c r="C39" s="9"/>
      <c r="D39" s="9"/>
      <c r="E39" s="9"/>
    </row>
    <row r="40" spans="1:5" ht="14.25">
      <c r="A40" s="4" t="s">
        <v>24</v>
      </c>
      <c r="B40" s="5"/>
      <c r="C40" s="5">
        <f>-12%*600000</f>
        <v>-72000</v>
      </c>
      <c r="D40" s="5">
        <f>-12%*600000</f>
        <v>-72000</v>
      </c>
      <c r="E40" s="5">
        <f>-12%*600000</f>
        <v>-72000</v>
      </c>
    </row>
    <row r="41" spans="1:5" ht="14.25">
      <c r="A41" s="10" t="s">
        <v>30</v>
      </c>
      <c r="B41" s="11"/>
      <c r="C41" s="11"/>
      <c r="D41" s="11"/>
      <c r="E41" s="11"/>
    </row>
    <row r="42" spans="1:5" ht="14.25">
      <c r="A42" s="6" t="s">
        <v>28</v>
      </c>
      <c r="B42" s="7"/>
      <c r="C42" s="7"/>
      <c r="D42" s="7"/>
      <c r="E42" s="7"/>
    </row>
    <row r="43" spans="1:5" ht="14.25">
      <c r="A43" s="8" t="s">
        <v>31</v>
      </c>
      <c r="B43" s="9"/>
      <c r="C43" s="9"/>
      <c r="D43" s="9"/>
      <c r="E43" s="9"/>
    </row>
    <row r="44" spans="1:5" ht="14.25">
      <c r="A44" s="12" t="s">
        <v>32</v>
      </c>
      <c r="B44" s="5">
        <v>700000</v>
      </c>
      <c r="C44" s="5"/>
      <c r="D44" s="5"/>
      <c r="E44" s="5"/>
    </row>
    <row r="45" spans="1:5" ht="14.25">
      <c r="A45" s="14" t="s">
        <v>33</v>
      </c>
      <c r="B45" s="15"/>
      <c r="C45" s="15"/>
      <c r="D45" s="15"/>
      <c r="E45" s="15"/>
    </row>
    <row r="46" ht="15" thickBot="1"/>
    <row r="47" spans="1:5" ht="15" thickTop="1">
      <c r="A47" s="30" t="s">
        <v>1</v>
      </c>
      <c r="B47" s="32" t="s">
        <v>0</v>
      </c>
      <c r="C47" s="33"/>
      <c r="D47" s="33"/>
      <c r="E47" s="33"/>
    </row>
    <row r="48" spans="1:5" ht="14.25">
      <c r="A48" s="31"/>
      <c r="B48" s="3"/>
      <c r="C48" s="3" t="s">
        <v>34</v>
      </c>
      <c r="D48" s="3" t="s">
        <v>35</v>
      </c>
      <c r="E48" s="3" t="s">
        <v>36</v>
      </c>
    </row>
    <row r="49" spans="1:5" ht="14.25">
      <c r="A49" s="4" t="s">
        <v>25</v>
      </c>
      <c r="B49" s="5"/>
      <c r="C49" s="5">
        <v>1000000</v>
      </c>
      <c r="D49" s="5">
        <v>700000</v>
      </c>
      <c r="E49" s="5">
        <v>1500000</v>
      </c>
    </row>
    <row r="50" spans="1:5" ht="14.25">
      <c r="A50" s="4" t="s">
        <v>9</v>
      </c>
      <c r="B50" s="5"/>
      <c r="C50" s="5"/>
      <c r="D50" s="5"/>
      <c r="E50" s="5"/>
    </row>
    <row r="51" spans="1:5" ht="14.25">
      <c r="A51" s="6" t="s">
        <v>23</v>
      </c>
      <c r="B51" s="7"/>
      <c r="C51" s="7">
        <v>-350000</v>
      </c>
      <c r="D51" s="7">
        <v>-350000</v>
      </c>
      <c r="E51" s="7">
        <v>-350000</v>
      </c>
    </row>
    <row r="52" spans="1:5" ht="14.25">
      <c r="A52" s="8" t="s">
        <v>27</v>
      </c>
      <c r="B52" s="9"/>
      <c r="C52" s="9"/>
      <c r="D52" s="9"/>
      <c r="E52" s="9"/>
    </row>
    <row r="53" spans="1:5" ht="14.25">
      <c r="A53" s="4" t="s">
        <v>24</v>
      </c>
      <c r="B53" s="5"/>
      <c r="C53" s="5">
        <f>-12%*600000</f>
        <v>-72000</v>
      </c>
      <c r="D53" s="5">
        <f>-12%*600000</f>
        <v>-72000</v>
      </c>
      <c r="E53" s="5">
        <f>-12%*600000</f>
        <v>-72000</v>
      </c>
    </row>
    <row r="54" spans="1:5" ht="14.25">
      <c r="A54" s="10" t="s">
        <v>30</v>
      </c>
      <c r="B54" s="11"/>
      <c r="C54" s="11"/>
      <c r="D54" s="11"/>
      <c r="E54" s="11"/>
    </row>
    <row r="55" spans="1:5" ht="14.25">
      <c r="A55" s="6" t="s">
        <v>28</v>
      </c>
      <c r="B55" s="7"/>
      <c r="C55" s="7"/>
      <c r="D55" s="7"/>
      <c r="E55" s="7"/>
    </row>
    <row r="56" spans="1:5" ht="14.25">
      <c r="A56" s="8" t="s">
        <v>31</v>
      </c>
      <c r="B56" s="9"/>
      <c r="C56" s="9"/>
      <c r="D56" s="9"/>
      <c r="E56" s="9"/>
    </row>
    <row r="57" spans="1:5" ht="14.25">
      <c r="A57" s="12" t="s">
        <v>32</v>
      </c>
      <c r="B57" s="5">
        <v>700000</v>
      </c>
      <c r="C57" s="5"/>
      <c r="D57" s="5"/>
      <c r="E57" s="5"/>
    </row>
    <row r="58" spans="1:5" ht="14.25">
      <c r="A58" s="14" t="s">
        <v>33</v>
      </c>
      <c r="B58" s="15"/>
      <c r="C58" s="15"/>
      <c r="D58" s="15"/>
      <c r="E58" s="15"/>
    </row>
  </sheetData>
  <sheetProtection/>
  <mergeCells count="10">
    <mergeCell ref="A1:E1"/>
    <mergeCell ref="A47:A48"/>
    <mergeCell ref="B47:E47"/>
    <mergeCell ref="A8:A9"/>
    <mergeCell ref="B8:E8"/>
    <mergeCell ref="A21:A22"/>
    <mergeCell ref="B21:E21"/>
    <mergeCell ref="A34:A35"/>
    <mergeCell ref="B34:E34"/>
    <mergeCell ref="C3:D3"/>
  </mergeCells>
  <printOptions/>
  <pageMargins left="0.51" right="0.51" top="0.7900000000000001" bottom="0.7900000000000001" header="0.31" footer="0.31"/>
  <pageSetup blackAndWhite="1" fitToHeight="1" fitToWidth="1" orientation="portrait" paperSize="10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B3">
      <selection activeCell="H3" sqref="H1:H16384"/>
    </sheetView>
  </sheetViews>
  <sheetFormatPr defaultColWidth="8.7109375" defaultRowHeight="15"/>
  <cols>
    <col min="1" max="1" width="11.421875" style="16" bestFit="1" customWidth="1"/>
    <col min="2" max="2" width="9.140625" style="16" customWidth="1"/>
    <col min="3" max="3" width="13.7109375" style="16" bestFit="1" customWidth="1"/>
    <col min="4" max="4" width="10.140625" style="16" bestFit="1" customWidth="1"/>
    <col min="5" max="5" width="10.140625" style="16" customWidth="1"/>
    <col min="6" max="6" width="13.7109375" style="16" bestFit="1" customWidth="1"/>
    <col min="7" max="7" width="10.140625" style="16" bestFit="1" customWidth="1"/>
    <col min="8" max="8" width="12.57421875" style="0" customWidth="1"/>
  </cols>
  <sheetData>
    <row r="1" spans="3:8" ht="15">
      <c r="C1" s="37" t="s">
        <v>19</v>
      </c>
      <c r="D1" s="37"/>
      <c r="E1" s="37"/>
      <c r="F1" s="38" t="s">
        <v>20</v>
      </c>
      <c r="G1" s="39"/>
      <c r="H1" s="39"/>
    </row>
    <row r="2" spans="1:8" s="1" customFormat="1" ht="14.25">
      <c r="A2" s="2" t="s">
        <v>2</v>
      </c>
      <c r="B2" s="2" t="s">
        <v>25</v>
      </c>
      <c r="C2" s="2" t="s">
        <v>3</v>
      </c>
      <c r="D2" s="2" t="s">
        <v>26</v>
      </c>
      <c r="E2" s="2" t="s">
        <v>4</v>
      </c>
      <c r="F2" s="2" t="s">
        <v>3</v>
      </c>
      <c r="G2" s="2" t="s">
        <v>26</v>
      </c>
      <c r="H2" s="1" t="s">
        <v>5</v>
      </c>
    </row>
    <row r="3" spans="1:8" ht="14.25">
      <c r="A3" s="16">
        <v>0</v>
      </c>
      <c r="B3" s="16">
        <f>A3*40</f>
        <v>0</v>
      </c>
      <c r="C3" s="16">
        <f>B3*65%</f>
        <v>0</v>
      </c>
      <c r="D3" s="16">
        <v>200000</v>
      </c>
      <c r="E3" s="16">
        <f>D3+C3</f>
        <v>200000</v>
      </c>
      <c r="F3" s="16">
        <f>50%*B3</f>
        <v>0</v>
      </c>
      <c r="G3" s="16">
        <v>350000</v>
      </c>
      <c r="H3" s="16">
        <f>G3+F3</f>
        <v>350000</v>
      </c>
    </row>
    <row r="4" spans="1:8" ht="14.25">
      <c r="A4" s="16">
        <f>A3+5000</f>
        <v>5000</v>
      </c>
      <c r="B4" s="16">
        <f aca="true" t="shared" si="0" ref="B4:B23">A4*40</f>
        <v>200000</v>
      </c>
      <c r="C4" s="16">
        <f>B4*65%</f>
        <v>130000</v>
      </c>
      <c r="D4" s="16">
        <v>200000</v>
      </c>
      <c r="E4" s="16">
        <f aca="true" t="shared" si="1" ref="E4:E23">D4+C4</f>
        <v>330000</v>
      </c>
      <c r="F4" s="16">
        <f aca="true" t="shared" si="2" ref="F4:F23">50%*B4</f>
        <v>100000</v>
      </c>
      <c r="G4" s="16">
        <v>350000</v>
      </c>
      <c r="H4" s="16">
        <f aca="true" t="shared" si="3" ref="H4:H23">G4+F4</f>
        <v>450000</v>
      </c>
    </row>
    <row r="5" spans="1:8" ht="14.25">
      <c r="A5" s="16">
        <f aca="true" t="shared" si="4" ref="A5:A23">A4+5000</f>
        <v>10000</v>
      </c>
      <c r="B5" s="16">
        <f t="shared" si="0"/>
        <v>400000</v>
      </c>
      <c r="C5" s="16">
        <f aca="true" t="shared" si="5" ref="C5:C23">B5*65%</f>
        <v>260000</v>
      </c>
      <c r="D5" s="16">
        <v>200000</v>
      </c>
      <c r="E5" s="16">
        <f t="shared" si="1"/>
        <v>460000</v>
      </c>
      <c r="F5" s="16">
        <f t="shared" si="2"/>
        <v>200000</v>
      </c>
      <c r="G5" s="16">
        <v>350000</v>
      </c>
      <c r="H5" s="16">
        <f t="shared" si="3"/>
        <v>550000</v>
      </c>
    </row>
    <row r="6" spans="1:8" ht="14.25">
      <c r="A6" s="16">
        <f t="shared" si="4"/>
        <v>15000</v>
      </c>
      <c r="B6" s="16">
        <f t="shared" si="0"/>
        <v>600000</v>
      </c>
      <c r="C6" s="16">
        <f t="shared" si="5"/>
        <v>390000</v>
      </c>
      <c r="D6" s="16">
        <v>200000</v>
      </c>
      <c r="E6" s="16">
        <f t="shared" si="1"/>
        <v>590000</v>
      </c>
      <c r="F6" s="16">
        <f t="shared" si="2"/>
        <v>300000</v>
      </c>
      <c r="G6" s="16">
        <v>350000</v>
      </c>
      <c r="H6" s="16">
        <f t="shared" si="3"/>
        <v>650000</v>
      </c>
    </row>
    <row r="7" spans="1:8" ht="14.25">
      <c r="A7" s="16">
        <f t="shared" si="4"/>
        <v>20000</v>
      </c>
      <c r="B7" s="16">
        <f t="shared" si="0"/>
        <v>800000</v>
      </c>
      <c r="C7" s="16">
        <f t="shared" si="5"/>
        <v>520000</v>
      </c>
      <c r="D7" s="16">
        <v>200000</v>
      </c>
      <c r="E7" s="16">
        <f t="shared" si="1"/>
        <v>720000</v>
      </c>
      <c r="F7" s="16">
        <f t="shared" si="2"/>
        <v>400000</v>
      </c>
      <c r="G7" s="16">
        <v>350000</v>
      </c>
      <c r="H7" s="16">
        <f t="shared" si="3"/>
        <v>750000</v>
      </c>
    </row>
    <row r="8" spans="1:8" ht="14.25">
      <c r="A8" s="16">
        <f t="shared" si="4"/>
        <v>25000</v>
      </c>
      <c r="B8" s="16">
        <f t="shared" si="0"/>
        <v>1000000</v>
      </c>
      <c r="C8" s="16">
        <f t="shared" si="5"/>
        <v>650000</v>
      </c>
      <c r="D8" s="16">
        <v>200000</v>
      </c>
      <c r="E8" s="16">
        <f t="shared" si="1"/>
        <v>850000</v>
      </c>
      <c r="F8" s="16">
        <f t="shared" si="2"/>
        <v>500000</v>
      </c>
      <c r="G8" s="16">
        <v>350000</v>
      </c>
      <c r="H8" s="16">
        <f t="shared" si="3"/>
        <v>850000</v>
      </c>
    </row>
    <row r="9" spans="1:8" ht="14.25">
      <c r="A9" s="16">
        <f t="shared" si="4"/>
        <v>30000</v>
      </c>
      <c r="B9" s="16">
        <f t="shared" si="0"/>
        <v>1200000</v>
      </c>
      <c r="C9" s="16">
        <f t="shared" si="5"/>
        <v>780000</v>
      </c>
      <c r="D9" s="16">
        <v>200000</v>
      </c>
      <c r="E9" s="16">
        <f t="shared" si="1"/>
        <v>980000</v>
      </c>
      <c r="F9" s="16">
        <f t="shared" si="2"/>
        <v>600000</v>
      </c>
      <c r="G9" s="16">
        <v>350000</v>
      </c>
      <c r="H9" s="16">
        <f t="shared" si="3"/>
        <v>950000</v>
      </c>
    </row>
    <row r="10" spans="1:8" ht="14.25">
      <c r="A10" s="16">
        <f t="shared" si="4"/>
        <v>35000</v>
      </c>
      <c r="B10" s="16">
        <f t="shared" si="0"/>
        <v>1400000</v>
      </c>
      <c r="C10" s="16">
        <f t="shared" si="5"/>
        <v>910000</v>
      </c>
      <c r="D10" s="16">
        <v>200000</v>
      </c>
      <c r="E10" s="16">
        <f t="shared" si="1"/>
        <v>1110000</v>
      </c>
      <c r="F10" s="16">
        <f t="shared" si="2"/>
        <v>700000</v>
      </c>
      <c r="G10" s="16">
        <v>350000</v>
      </c>
      <c r="H10" s="16">
        <f t="shared" si="3"/>
        <v>1050000</v>
      </c>
    </row>
    <row r="11" spans="1:8" ht="14.25">
      <c r="A11" s="16">
        <f t="shared" si="4"/>
        <v>40000</v>
      </c>
      <c r="B11" s="16">
        <f t="shared" si="0"/>
        <v>1600000</v>
      </c>
      <c r="C11" s="16">
        <f t="shared" si="5"/>
        <v>1040000</v>
      </c>
      <c r="D11" s="16">
        <v>200000</v>
      </c>
      <c r="E11" s="16">
        <f t="shared" si="1"/>
        <v>1240000</v>
      </c>
      <c r="F11" s="16">
        <f t="shared" si="2"/>
        <v>800000</v>
      </c>
      <c r="G11" s="16">
        <v>350000</v>
      </c>
      <c r="H11" s="16">
        <f t="shared" si="3"/>
        <v>1150000</v>
      </c>
    </row>
    <row r="12" spans="1:8" ht="14.25">
      <c r="A12" s="16">
        <f t="shared" si="4"/>
        <v>45000</v>
      </c>
      <c r="B12" s="16">
        <f t="shared" si="0"/>
        <v>1800000</v>
      </c>
      <c r="C12" s="16">
        <f t="shared" si="5"/>
        <v>1170000</v>
      </c>
      <c r="D12" s="16">
        <v>200000</v>
      </c>
      <c r="E12" s="16">
        <f t="shared" si="1"/>
        <v>1370000</v>
      </c>
      <c r="F12" s="16">
        <f t="shared" si="2"/>
        <v>900000</v>
      </c>
      <c r="G12" s="16">
        <v>350000</v>
      </c>
      <c r="H12" s="16">
        <f t="shared" si="3"/>
        <v>1250000</v>
      </c>
    </row>
    <row r="13" spans="1:8" ht="14.25">
      <c r="A13" s="16">
        <f t="shared" si="4"/>
        <v>50000</v>
      </c>
      <c r="B13" s="16">
        <f t="shared" si="0"/>
        <v>2000000</v>
      </c>
      <c r="C13" s="16">
        <f t="shared" si="5"/>
        <v>1300000</v>
      </c>
      <c r="D13" s="16">
        <v>200000</v>
      </c>
      <c r="E13" s="16">
        <f t="shared" si="1"/>
        <v>1500000</v>
      </c>
      <c r="F13" s="16">
        <f t="shared" si="2"/>
        <v>1000000</v>
      </c>
      <c r="G13" s="16">
        <v>350000</v>
      </c>
      <c r="H13" s="16">
        <f t="shared" si="3"/>
        <v>1350000</v>
      </c>
    </row>
    <row r="14" spans="1:8" ht="14.25">
      <c r="A14" s="16">
        <f t="shared" si="4"/>
        <v>55000</v>
      </c>
      <c r="B14" s="16">
        <f t="shared" si="0"/>
        <v>2200000</v>
      </c>
      <c r="C14" s="16">
        <f t="shared" si="5"/>
        <v>1430000</v>
      </c>
      <c r="D14" s="16">
        <v>200000</v>
      </c>
      <c r="E14" s="16">
        <f t="shared" si="1"/>
        <v>1630000</v>
      </c>
      <c r="F14" s="16">
        <f t="shared" si="2"/>
        <v>1100000</v>
      </c>
      <c r="G14" s="16">
        <v>350000</v>
      </c>
      <c r="H14" s="16">
        <f t="shared" si="3"/>
        <v>1450000</v>
      </c>
    </row>
    <row r="15" spans="1:8" ht="14.25">
      <c r="A15" s="16">
        <f t="shared" si="4"/>
        <v>60000</v>
      </c>
      <c r="B15" s="16">
        <f t="shared" si="0"/>
        <v>2400000</v>
      </c>
      <c r="C15" s="16">
        <f t="shared" si="5"/>
        <v>1560000</v>
      </c>
      <c r="D15" s="16">
        <v>200000</v>
      </c>
      <c r="E15" s="16">
        <f t="shared" si="1"/>
        <v>1760000</v>
      </c>
      <c r="F15" s="16">
        <f t="shared" si="2"/>
        <v>1200000</v>
      </c>
      <c r="G15" s="16">
        <v>350000</v>
      </c>
      <c r="H15" s="16">
        <f t="shared" si="3"/>
        <v>1550000</v>
      </c>
    </row>
    <row r="16" spans="1:8" ht="15">
      <c r="A16" s="16">
        <f t="shared" si="4"/>
        <v>65000</v>
      </c>
      <c r="B16" s="16">
        <f t="shared" si="0"/>
        <v>2600000</v>
      </c>
      <c r="C16" s="16">
        <f t="shared" si="5"/>
        <v>1690000</v>
      </c>
      <c r="D16" s="16">
        <v>200000</v>
      </c>
      <c r="E16" s="16">
        <f t="shared" si="1"/>
        <v>1890000</v>
      </c>
      <c r="F16" s="16">
        <f t="shared" si="2"/>
        <v>1300000</v>
      </c>
      <c r="G16" s="16">
        <v>350000</v>
      </c>
      <c r="H16" s="16">
        <f t="shared" si="3"/>
        <v>1650000</v>
      </c>
    </row>
    <row r="17" spans="1:8" ht="15">
      <c r="A17" s="16">
        <f t="shared" si="4"/>
        <v>70000</v>
      </c>
      <c r="B17" s="16">
        <f t="shared" si="0"/>
        <v>2800000</v>
      </c>
      <c r="C17" s="16">
        <f t="shared" si="5"/>
        <v>1820000</v>
      </c>
      <c r="D17" s="16">
        <v>200000</v>
      </c>
      <c r="E17" s="16">
        <f t="shared" si="1"/>
        <v>2020000</v>
      </c>
      <c r="F17" s="16">
        <f t="shared" si="2"/>
        <v>1400000</v>
      </c>
      <c r="G17" s="16">
        <v>350000</v>
      </c>
      <c r="H17" s="16">
        <f t="shared" si="3"/>
        <v>1750000</v>
      </c>
    </row>
    <row r="18" spans="1:8" ht="15">
      <c r="A18" s="16">
        <f t="shared" si="4"/>
        <v>75000</v>
      </c>
      <c r="B18" s="16">
        <f t="shared" si="0"/>
        <v>3000000</v>
      </c>
      <c r="C18" s="16">
        <f t="shared" si="5"/>
        <v>1950000</v>
      </c>
      <c r="D18" s="16">
        <v>200000</v>
      </c>
      <c r="E18" s="16">
        <f t="shared" si="1"/>
        <v>2150000</v>
      </c>
      <c r="F18" s="16">
        <f t="shared" si="2"/>
        <v>1500000</v>
      </c>
      <c r="G18" s="16">
        <v>350000</v>
      </c>
      <c r="H18" s="16">
        <f t="shared" si="3"/>
        <v>1850000</v>
      </c>
    </row>
    <row r="19" spans="1:8" ht="14.25">
      <c r="A19" s="16">
        <f t="shared" si="4"/>
        <v>80000</v>
      </c>
      <c r="B19" s="16">
        <f t="shared" si="0"/>
        <v>3200000</v>
      </c>
      <c r="C19" s="16">
        <f t="shared" si="5"/>
        <v>2080000</v>
      </c>
      <c r="D19" s="16">
        <v>200000</v>
      </c>
      <c r="E19" s="16">
        <f t="shared" si="1"/>
        <v>2280000</v>
      </c>
      <c r="F19" s="16">
        <f t="shared" si="2"/>
        <v>1600000</v>
      </c>
      <c r="G19" s="16">
        <v>350000</v>
      </c>
      <c r="H19" s="16">
        <f t="shared" si="3"/>
        <v>1950000</v>
      </c>
    </row>
    <row r="20" spans="1:8" ht="14.25">
      <c r="A20" s="16">
        <f t="shared" si="4"/>
        <v>85000</v>
      </c>
      <c r="B20" s="16">
        <f t="shared" si="0"/>
        <v>3400000</v>
      </c>
      <c r="C20" s="16">
        <f t="shared" si="5"/>
        <v>2210000</v>
      </c>
      <c r="D20" s="16">
        <v>200000</v>
      </c>
      <c r="E20" s="16">
        <f t="shared" si="1"/>
        <v>2410000</v>
      </c>
      <c r="F20" s="16">
        <f t="shared" si="2"/>
        <v>1700000</v>
      </c>
      <c r="G20" s="16">
        <v>350000</v>
      </c>
      <c r="H20" s="16">
        <f t="shared" si="3"/>
        <v>2050000</v>
      </c>
    </row>
    <row r="21" spans="1:8" ht="14.25">
      <c r="A21" s="16">
        <f t="shared" si="4"/>
        <v>90000</v>
      </c>
      <c r="B21" s="16">
        <f t="shared" si="0"/>
        <v>3600000</v>
      </c>
      <c r="C21" s="16">
        <f t="shared" si="5"/>
        <v>2340000</v>
      </c>
      <c r="D21" s="16">
        <v>200000</v>
      </c>
      <c r="E21" s="16">
        <f t="shared" si="1"/>
        <v>2540000</v>
      </c>
      <c r="F21" s="16">
        <f t="shared" si="2"/>
        <v>1800000</v>
      </c>
      <c r="G21" s="16">
        <v>350000</v>
      </c>
      <c r="H21" s="16">
        <f t="shared" si="3"/>
        <v>2150000</v>
      </c>
    </row>
    <row r="22" spans="1:8" ht="14.25">
      <c r="A22" s="16">
        <f t="shared" si="4"/>
        <v>95000</v>
      </c>
      <c r="B22" s="16">
        <f t="shared" si="0"/>
        <v>3800000</v>
      </c>
      <c r="C22" s="16">
        <f t="shared" si="5"/>
        <v>2470000</v>
      </c>
      <c r="D22" s="16">
        <v>200000</v>
      </c>
      <c r="E22" s="16">
        <f t="shared" si="1"/>
        <v>2670000</v>
      </c>
      <c r="F22" s="16">
        <f t="shared" si="2"/>
        <v>1900000</v>
      </c>
      <c r="G22" s="16">
        <v>350000</v>
      </c>
      <c r="H22" s="16">
        <f t="shared" si="3"/>
        <v>2250000</v>
      </c>
    </row>
    <row r="23" spans="1:8" ht="14.25">
      <c r="A23" s="16">
        <f t="shared" si="4"/>
        <v>100000</v>
      </c>
      <c r="B23" s="16">
        <f t="shared" si="0"/>
        <v>4000000</v>
      </c>
      <c r="C23" s="16">
        <f t="shared" si="5"/>
        <v>2600000</v>
      </c>
      <c r="D23" s="16">
        <v>200000</v>
      </c>
      <c r="E23" s="16">
        <f t="shared" si="1"/>
        <v>2800000</v>
      </c>
      <c r="F23" s="16">
        <f t="shared" si="2"/>
        <v>2000000</v>
      </c>
      <c r="G23" s="16">
        <v>350000</v>
      </c>
      <c r="H23" s="16">
        <f t="shared" si="3"/>
        <v>2350000</v>
      </c>
    </row>
  </sheetData>
  <sheetProtection/>
  <mergeCells count="2">
    <mergeCell ref="C1:E1"/>
    <mergeCell ref="F1:H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liliamc</dc:creator>
  <cp:keywords/>
  <dc:description/>
  <cp:lastModifiedBy>liliam carrete</cp:lastModifiedBy>
  <cp:lastPrinted>2013-04-16T00:41:25Z</cp:lastPrinted>
  <dcterms:created xsi:type="dcterms:W3CDTF">2009-03-25T13:33:31Z</dcterms:created>
  <dcterms:modified xsi:type="dcterms:W3CDTF">2016-03-25T21:22:15Z</dcterms:modified>
  <cp:category/>
  <cp:version/>
  <cp:contentType/>
  <cp:contentStatus/>
</cp:coreProperties>
</file>