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 Drive\pqi 3402 opIII\exercicios\"/>
    </mc:Choice>
  </mc:AlternateContent>
  <xr:revisionPtr revIDLastSave="0" documentId="13_ncr:1_{53E974E3-5863-4A30-B32A-15D08D088BED}" xr6:coauthVersionLast="46" xr6:coauthVersionMax="46" xr10:uidLastSave="{00000000-0000-0000-0000-000000000000}"/>
  <bookViews>
    <workbookView xWindow="-108" yWindow="-108" windowWidth="23256" windowHeight="12576" xr2:uid="{8AD5F72D-D58D-47B1-A082-4D418008B711}"/>
  </bookViews>
  <sheets>
    <sheet name="aula ex constr diagr fase" sheetId="1" r:id="rId1"/>
  </sheets>
  <externalReferences>
    <externalReference r:id="rId2"/>
    <externalReference r:id="rId3"/>
    <externalReference r:id="rId4"/>
    <externalReference r:id="rId5"/>
  </externalReferences>
  <definedNames>
    <definedName name="A.">[1]vibracao!$C$12</definedName>
    <definedName name="alpha">[2]FL03a05!$B$17</definedName>
    <definedName name="alpha_">#REF!</definedName>
    <definedName name="dens">[3]calculos!$C$31</definedName>
    <definedName name="F.">[2]FL06a08!$B$78</definedName>
    <definedName name="F..">[2]FL06a08!$B$191</definedName>
    <definedName name="F...">[2]Nguyen_mar!$D$125</definedName>
    <definedName name="F_">'[2]aula flash'!$C$146</definedName>
    <definedName name="F___">#REF!</definedName>
    <definedName name="g.">[1]vibracao!$C$13</definedName>
    <definedName name="K3.">[2]FL06a08!$B$85</definedName>
    <definedName name="K3..">[2]FL06a08!$B$198</definedName>
    <definedName name="K3...">[2]Nguyen_mar!$D$132</definedName>
    <definedName name="K3_">'[2]aula flash'!$C$153</definedName>
    <definedName name="K3__">[2]Nguyen!$B$114</definedName>
    <definedName name="K4.">[2]FL06a08!$B$86</definedName>
    <definedName name="K4..">[2]FL06a08!$B$199</definedName>
    <definedName name="K4...">[2]Nguyen_mar!$D$133</definedName>
    <definedName name="K4_">'[2]aula flash'!$C$154</definedName>
    <definedName name="K4__">[2]Nguyen!$B$115</definedName>
    <definedName name="K5.">[2]FL06a08!$B$87</definedName>
    <definedName name="K5..">[2]FL06a08!$B$200</definedName>
    <definedName name="K5...">[2]Nguyen_mar!$D$134</definedName>
    <definedName name="K5_">'[2]aula flash'!$C$155</definedName>
    <definedName name="K5__">[2]Nguyen!$B$116</definedName>
    <definedName name="K6.">[2]FL06a08!$B$88</definedName>
    <definedName name="K6..">[2]FL06a08!$B$201</definedName>
    <definedName name="K6...">[2]Nguyen_mar!$D$135</definedName>
    <definedName name="K6_">'[2]aula flash'!$C$156</definedName>
    <definedName name="K6__">[2]Nguyen!$B$117</definedName>
    <definedName name="massa">[3]calculos!$C$49</definedName>
    <definedName name="pm_aas">[4]dados!$T$1</definedName>
    <definedName name="pm_acet">[4]dados!$W$2</definedName>
    <definedName name="Pmsa">[3]calculos!$C$12</definedName>
    <definedName name="PMsh">[3]calculos!$C$11</definedName>
    <definedName name="rho">[3]csd!$G$2:$H$2</definedName>
    <definedName name="rho_acet">[4]dados!$W$3</definedName>
    <definedName name="T..">[2]Nguyen_mar!$D$131</definedName>
    <definedName name="T...">[2]Nguyen_mar!$D$131</definedName>
    <definedName name="z3.">[2]FL06a08!$B$79</definedName>
    <definedName name="z3..">[2]FL06a08!$B$192</definedName>
    <definedName name="z3...">[2]Nguyen_mar!$D$126</definedName>
    <definedName name="z3_">'[2]aula flash'!$C$147</definedName>
    <definedName name="z3__">[2]Nguyen!$B$108</definedName>
    <definedName name="z4.">[2]FL06a08!$B$80</definedName>
    <definedName name="z4..">[2]FL06a08!$B$193</definedName>
    <definedName name="z4...">[2]Nguyen_mar!$D$127</definedName>
    <definedName name="z4_">'[2]aula flash'!$C$148</definedName>
    <definedName name="z4__">[2]Nguyen!$B$109</definedName>
    <definedName name="z5.">[2]FL06a08!$B$81</definedName>
    <definedName name="z5..">[2]FL06a08!$B$194</definedName>
    <definedName name="z5...">[2]Nguyen_mar!$D$128</definedName>
    <definedName name="z5_">'[2]aula flash'!$C$149</definedName>
    <definedName name="z5__">[2]Nguyen!$B$110</definedName>
    <definedName name="z6.">[2]FL06a08!$B$82</definedName>
    <definedName name="z6..">[2]FL06a08!$B$195</definedName>
    <definedName name="z6...">[2]Nguyen_mar!$D$129</definedName>
    <definedName name="z6_">'[2]aula flash'!$C$150</definedName>
    <definedName name="z6__">[2]Nguyen!$B$111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5" i="1" l="1"/>
  <c r="B126" i="1"/>
  <c r="B127" i="1"/>
  <c r="B128" i="1"/>
  <c r="B129" i="1"/>
  <c r="B130" i="1"/>
  <c r="B131" i="1"/>
  <c r="B124" i="1"/>
  <c r="S11" i="1"/>
  <c r="S12" i="1"/>
  <c r="S13" i="1"/>
  <c r="S14" i="1"/>
  <c r="S15" i="1"/>
  <c r="S16" i="1"/>
  <c r="S10" i="1"/>
  <c r="D30" i="1" l="1"/>
  <c r="E30" i="1" s="1"/>
  <c r="D24" i="1"/>
  <c r="E24" i="1" s="1"/>
  <c r="G24" i="1"/>
  <c r="E125" i="1" s="1"/>
  <c r="D25" i="1"/>
  <c r="E25" i="1" s="1"/>
  <c r="G25" i="1"/>
  <c r="E126" i="1" s="1"/>
  <c r="D26" i="1"/>
  <c r="G26" i="1"/>
  <c r="E127" i="1" s="1"/>
  <c r="D27" i="1"/>
  <c r="G27" i="1"/>
  <c r="E128" i="1" s="1"/>
  <c r="D28" i="1"/>
  <c r="G28" i="1"/>
  <c r="E129" i="1" s="1"/>
  <c r="D29" i="1"/>
  <c r="E29" i="1"/>
  <c r="C130" i="1" s="1"/>
  <c r="G29" i="1"/>
  <c r="E130" i="1" s="1"/>
  <c r="G30" i="1"/>
  <c r="E131" i="1" s="1"/>
  <c r="E28" i="1" l="1"/>
  <c r="M111" i="1"/>
  <c r="D130" i="1"/>
  <c r="E26" i="1"/>
  <c r="F26" i="1" s="1"/>
  <c r="F29" i="1"/>
  <c r="D125" i="1"/>
  <c r="F24" i="1"/>
  <c r="C125" i="1"/>
  <c r="E27" i="1"/>
  <c r="C131" i="1"/>
  <c r="F30" i="1"/>
  <c r="D131" i="1"/>
  <c r="F28" i="1"/>
  <c r="C126" i="1"/>
  <c r="F25" i="1"/>
  <c r="D126" i="1"/>
  <c r="C128" i="1" l="1"/>
  <c r="D128" i="1"/>
  <c r="C129" i="1"/>
  <c r="D129" i="1"/>
  <c r="C127" i="1"/>
  <c r="M113" i="1"/>
  <c r="M112" i="1"/>
  <c r="D127" i="1"/>
  <c r="F27" i="1"/>
  <c r="H26" i="1" l="1"/>
  <c r="H25" i="1"/>
  <c r="H30" i="1"/>
  <c r="H29" i="1"/>
  <c r="H28" i="1"/>
  <c r="H27" i="1"/>
  <c r="H24" i="1"/>
</calcChain>
</file>

<file path=xl/sharedStrings.xml><?xml version="1.0" encoding="utf-8"?>
<sst xmlns="http://schemas.openxmlformats.org/spreadsheetml/2006/main" count="71" uniqueCount="66">
  <si>
    <r>
      <t>y</t>
    </r>
    <r>
      <rPr>
        <b/>
        <vertAlign val="subscript"/>
        <sz val="9"/>
        <color rgb="FF000000"/>
        <rFont val="Verdana"/>
        <family val="2"/>
      </rPr>
      <t>1</t>
    </r>
    <r>
      <rPr>
        <b/>
        <sz val="9"/>
        <color rgb="FF000000"/>
        <rFont val="Verdana"/>
        <family val="2"/>
      </rPr>
      <t> [mol/mol]</t>
    </r>
  </si>
  <si>
    <r>
      <t>x</t>
    </r>
    <r>
      <rPr>
        <b/>
        <vertAlign val="subscript"/>
        <sz val="9"/>
        <color rgb="FF000000"/>
        <rFont val="Verdana"/>
        <family val="2"/>
      </rPr>
      <t>1</t>
    </r>
    <r>
      <rPr>
        <b/>
        <sz val="9"/>
        <color rgb="FF000000"/>
        <rFont val="Verdana"/>
        <family val="2"/>
      </rPr>
      <t> [mol/mol]</t>
    </r>
  </si>
  <si>
    <t>T [K]</t>
  </si>
  <si>
    <t>alpha</t>
  </si>
  <si>
    <t>http://www,ddbst,com/en/EED/VLE/VLE%20Ethanol%3BMethanol,php</t>
  </si>
  <si>
    <t>source</t>
  </si>
  <si>
    <t>Km</t>
  </si>
  <si>
    <t>alpha = PsatA;PsatB</t>
  </si>
  <si>
    <t>ym (alpha constant)</t>
  </si>
  <si>
    <t>alpha = ya/xa*xm/ym</t>
  </si>
  <si>
    <t>ym</t>
  </si>
  <si>
    <t>xm</t>
  </si>
  <si>
    <t>ideal Psat</t>
  </si>
  <si>
    <t>constante</t>
  </si>
  <si>
    <t>ideal yi</t>
  </si>
  <si>
    <t xml:space="preserve">P = </t>
  </si>
  <si>
    <t>[mol/mol]</t>
  </si>
  <si>
    <t>3.Compare com dados experimentais:</t>
  </si>
  <si>
    <t xml:space="preserve"> etanol (kPa)</t>
  </si>
  <si>
    <t xml:space="preserve"> metanol (kPa)</t>
  </si>
  <si>
    <t>Temperatura (oC)</t>
  </si>
  <si>
    <r>
      <t xml:space="preserve">2.calcule os valores de </t>
    </r>
    <r>
      <rPr>
        <i/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 xml:space="preserve"> a P=101 kPa para toda a faixa de composições</t>
    </r>
  </si>
  <si>
    <t>Diagr T-x-y experimental para metanol-etanol</t>
  </si>
  <si>
    <t>Psat componentes puros</t>
  </si>
  <si>
    <t>As pressões de vapor dos componentes puros são :</t>
  </si>
  <si>
    <t>1.Construa os diagramas x-y e T-x-y para o sistema metanol (m) etanol a P=1atm, admitindo L e V ideais</t>
  </si>
  <si>
    <t>fonte: apostila darci , aula 1 p,4</t>
  </si>
  <si>
    <t>etanol metanol</t>
  </si>
  <si>
    <t>construcao de diagrama de fases a partir de pressoes de vapor de componentes puros (para sistema ideal); comparação com dados experimentais de sistema real</t>
  </si>
  <si>
    <t>Alunos fazem em aula e discussão com resolução na lousa</t>
  </si>
  <si>
    <t>EXERCÍCIO DE AULA 4.2</t>
  </si>
  <si>
    <t>Solução</t>
  </si>
  <si>
    <r>
      <t xml:space="preserve">fixamos a pressão total </t>
    </r>
    <r>
      <rPr>
        <i/>
        <sz val="12"/>
        <color theme="1"/>
        <rFont val="Times New Roman"/>
        <family val="1"/>
      </rPr>
      <t>P</t>
    </r>
    <r>
      <rPr>
        <sz val="12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e variamos a temperatura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(na faixa entre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T</t>
    </r>
    <r>
      <rPr>
        <vertAlign val="subscript"/>
        <sz val="12"/>
        <color theme="1"/>
        <rFont val="Times New Roman"/>
        <family val="1"/>
      </rPr>
      <t>1</t>
    </r>
    <r>
      <rPr>
        <sz val="12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, a temperatura de ebulição do componente 1, e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T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, a temperatura de ebulição do componente 2)</t>
    </r>
  </si>
  <si>
    <r>
      <rPr>
        <sz val="11"/>
        <color theme="4"/>
        <rFont val="Calibri"/>
        <family val="2"/>
        <scheme val="minor"/>
      </rPr>
      <t xml:space="preserve">Temperatura </t>
    </r>
    <r>
      <rPr>
        <sz val="12"/>
        <color theme="4"/>
        <rFont val="Times New Roman"/>
        <family val="1"/>
      </rPr>
      <t>(</t>
    </r>
    <r>
      <rPr>
        <vertAlign val="superscript"/>
        <sz val="12"/>
        <color theme="4"/>
        <rFont val="Times New Roman"/>
        <family val="1"/>
      </rPr>
      <t>o</t>
    </r>
    <r>
      <rPr>
        <sz val="12"/>
        <color theme="4"/>
        <rFont val="Times New Roman"/>
        <family val="1"/>
      </rPr>
      <t>C)</t>
    </r>
  </si>
  <si>
    <r>
      <t xml:space="preserve"> 
</t>
    </r>
    <r>
      <rPr>
        <sz val="11"/>
        <color theme="4"/>
        <rFont val="Calibri"/>
        <family val="2"/>
        <scheme val="minor"/>
      </rPr>
      <t>metanol (kPa)</t>
    </r>
  </si>
  <si>
    <r>
      <t xml:space="preserve"> 
</t>
    </r>
    <r>
      <rPr>
        <sz val="11"/>
        <color theme="4"/>
        <rFont val="Calibri"/>
        <family val="2"/>
        <scheme val="minor"/>
      </rPr>
      <t>etanol (kPa)</t>
    </r>
  </si>
  <si>
    <t>1. construção de diagrama de fases de mistura L-V ideal</t>
  </si>
  <si>
    <t>com Psat vs. T conhecidos (colunas em azul abaixo), usamos Raoult para obter xm, ym e T:</t>
  </si>
  <si>
    <t>Com T, x e y construímos os dois tipos de diagrama abaixo</t>
  </si>
  <si>
    <t xml:space="preserve">nos limites dos componentes puros (x=0 ou (1-x)=0) obtemos um valor infinito. </t>
  </si>
  <si>
    <t xml:space="preserve">   (coluna "ideal yi" na tabela acima)</t>
  </si>
  <si>
    <t xml:space="preserve">   (coluna "ideal Psat" na tabela acima)</t>
  </si>
  <si>
    <t>2. Calculamos alpha a partir de sua definição</t>
  </si>
  <si>
    <t>note que alpha não é constante, mesmo no caso ideal.</t>
  </si>
  <si>
    <t>3. Comparação com dados experimentais</t>
  </si>
  <si>
    <t>xm_real</t>
  </si>
  <si>
    <t>ym_real</t>
  </si>
  <si>
    <t>tabela completa de dados experimentais</t>
  </si>
  <si>
    <t xml:space="preserve">  para evitar isso, podemos também calcular alpha a partir de alpha =F(Psat) </t>
  </si>
  <si>
    <t>real</t>
  </si>
  <si>
    <t xml:space="preserve">   muito pobres em metanol os desvios são consideráveis</t>
  </si>
  <si>
    <t xml:space="preserve">   real e ideal se aproximam nas composições intermediárias, mas se afastam nos extremos</t>
  </si>
  <si>
    <t xml:space="preserve">O sistema real aproxima-se do comportamento ideal nas composicoes intermediarias, mas nas misturas muito ricas ou </t>
  </si>
  <si>
    <t xml:space="preserve">Alpha fornece a mesma conclusão que a leitura dos diagramas de fases, isto é, alpha aponta que </t>
  </si>
  <si>
    <t>Alpha é mais simples de se interpretar!</t>
  </si>
  <si>
    <t>Suponha que queiramos "simplificar" este sistema usando um valor de alpha constante</t>
  </si>
  <si>
    <t>Para isso, usamos alpha medio =1,72, reconstruimos o diagrama de fases usando</t>
  </si>
  <si>
    <t>(boa para sistemas binarios apenas)</t>
  </si>
  <si>
    <t>e vemos que os diagrams de fase com alpha variavel e alpha constante são muito similares,</t>
  </si>
  <si>
    <t>logo, a estrategia de usar alpha constante pode ser util para calculos preliminares</t>
  </si>
  <si>
    <t>a variação de alpha é pequena (ver discussao abaixo)</t>
  </si>
  <si>
    <t>A partir dos dados experimentais, podemos tambem calcular alpha:</t>
  </si>
  <si>
    <t>Ketanol</t>
  </si>
  <si>
    <t xml:space="preserve">Disscussão </t>
  </si>
  <si>
    <t>Calculemos agora os coeficientes de distribuição</t>
  </si>
  <si>
    <t>Notamos que o valor K do componente mais volátil é maior, como esperado.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</si>
</sst>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-* #,##0.0_-;\-* #,##0.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b/>
      <vertAlign val="subscript"/>
      <sz val="9"/>
      <color rgb="FF000000"/>
      <name val="Verdana"/>
      <family val="2"/>
    </font>
    <font>
      <u/>
      <sz val="11"/>
      <color theme="1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i/>
      <sz val="11"/>
      <color theme="1"/>
      <name val="Symbol"/>
      <family val="1"/>
      <charset val="2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4"/>
      <name val="Times New Roman"/>
      <family val="1"/>
    </font>
    <font>
      <vertAlign val="superscript"/>
      <sz val="12"/>
      <color theme="4"/>
      <name val="Times New Roman"/>
      <family val="1"/>
    </font>
    <font>
      <b/>
      <i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12"/>
      <color theme="4"/>
      <name val="Times New Roman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2" fontId="0" fillId="0" borderId="0" xfId="0" applyNumberFormat="1"/>
    <xf numFmtId="3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5" fillId="0" borderId="0" xfId="2" applyAlignment="1" applyProtection="1"/>
    <xf numFmtId="164" fontId="0" fillId="0" borderId="0" xfId="0" applyNumberFormat="1"/>
    <xf numFmtId="43" fontId="6" fillId="0" borderId="0" xfId="1" applyFont="1" applyAlignment="1">
      <alignment horizontal="right" vertical="top" wrapText="1"/>
    </xf>
    <xf numFmtId="43" fontId="0" fillId="0" borderId="0" xfId="0" applyNumberFormat="1"/>
    <xf numFmtId="43" fontId="0" fillId="0" borderId="0" xfId="1" applyFont="1"/>
    <xf numFmtId="165" fontId="0" fillId="0" borderId="0" xfId="1" applyNumberFormat="1" applyFont="1"/>
    <xf numFmtId="166" fontId="0" fillId="0" borderId="0" xfId="1" applyNumberFormat="1" applyFont="1"/>
    <xf numFmtId="165" fontId="0" fillId="0" borderId="0" xfId="0" applyNumberFormat="1"/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right" vertical="top" wrapText="1"/>
    </xf>
    <xf numFmtId="3" fontId="0" fillId="0" borderId="0" xfId="0" applyNumberFormat="1"/>
    <xf numFmtId="0" fontId="9" fillId="0" borderId="0" xfId="0" applyFont="1"/>
    <xf numFmtId="0" fontId="0" fillId="0" borderId="0" xfId="0" applyAlignment="1">
      <alignment wrapText="1"/>
    </xf>
    <xf numFmtId="0" fontId="10" fillId="0" borderId="0" xfId="0" applyFont="1"/>
    <xf numFmtId="0" fontId="11" fillId="0" borderId="0" xfId="0" applyFont="1" applyAlignment="1">
      <alignment horizontal="left" vertical="center" readingOrder="1"/>
    </xf>
    <xf numFmtId="0" fontId="12" fillId="0" borderId="2" xfId="0" applyFont="1" applyBorder="1" applyAlignment="1">
      <alignment horizontal="justify" vertical="top" wrapText="1"/>
    </xf>
    <xf numFmtId="166" fontId="14" fillId="0" borderId="0" xfId="1" applyNumberFormat="1" applyFont="1"/>
    <xf numFmtId="165" fontId="14" fillId="0" borderId="0" xfId="1" applyNumberFormat="1" applyFont="1"/>
    <xf numFmtId="165" fontId="15" fillId="0" borderId="0" xfId="1" applyNumberFormat="1" applyFont="1"/>
    <xf numFmtId="166" fontId="15" fillId="0" borderId="0" xfId="1" applyNumberFormat="1" applyFont="1"/>
    <xf numFmtId="0" fontId="16" fillId="0" borderId="3" xfId="0" applyFont="1" applyBorder="1" applyAlignment="1">
      <alignment horizontal="justify" vertical="top" wrapText="1"/>
    </xf>
    <xf numFmtId="2" fontId="0" fillId="0" borderId="0" xfId="1" applyNumberFormat="1" applyFon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x - y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562948284634851"/>
          <c:y val="0.16948140103176759"/>
          <c:w val="0.69561887315238968"/>
          <c:h val="0.5932259793785722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'aula ex constr diagr fase'!$E$23</c:f>
              <c:strCache>
                <c:ptCount val="1"/>
                <c:pt idx="0">
                  <c:v>ym</c:v>
                </c:pt>
              </c:strCache>
            </c:strRef>
          </c:tx>
          <c:marker>
            <c:symbol val="none"/>
          </c:marker>
          <c:xVal>
            <c:numRef>
              <c:f>'aula ex constr diagr fase'!$D$24:$D$30</c:f>
              <c:numCache>
                <c:formatCode>_(* #,##0.00_);_(* \(#,##0.00\);_(* "-"??_);_(@_)</c:formatCode>
                <c:ptCount val="7"/>
                <c:pt idx="0">
                  <c:v>0.99804879350258335</c:v>
                </c:pt>
                <c:pt idx="1">
                  <c:v>0.79779007017101533</c:v>
                </c:pt>
                <c:pt idx="2">
                  <c:v>0.61291579788374217</c:v>
                </c:pt>
                <c:pt idx="3">
                  <c:v>0.44178844133175382</c:v>
                </c:pt>
                <c:pt idx="4">
                  <c:v>0.28297415619200345</c:v>
                </c:pt>
                <c:pt idx="5">
                  <c:v>0.14141007619299578</c:v>
                </c:pt>
                <c:pt idx="6">
                  <c:v>3.1387854883182628E-3</c:v>
                </c:pt>
              </c:numCache>
            </c:numRef>
          </c:xVal>
          <c:yVal>
            <c:numRef>
              <c:f>'aula ex constr diagr fase'!$E$24:$E$30</c:f>
              <c:numCache>
                <c:formatCode>0.0</c:formatCode>
                <c:ptCount val="7"/>
                <c:pt idx="0">
                  <c:v>0.9988938828818037</c:v>
                </c:pt>
                <c:pt idx="1">
                  <c:v>0.87347966472622229</c:v>
                </c:pt>
                <c:pt idx="2">
                  <c:v>0.7331029588823863</c:v>
                </c:pt>
                <c:pt idx="3">
                  <c:v>0.57649453968603415</c:v>
                </c:pt>
                <c:pt idx="4">
                  <c:v>0.40232306672049495</c:v>
                </c:pt>
                <c:pt idx="5">
                  <c:v>0.21797941380429467</c:v>
                </c:pt>
                <c:pt idx="6">
                  <c:v>5.2585640689926461E-3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70F-4AF0-A86D-459ED99DF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605344"/>
        <c:axId val="336617312"/>
      </c:scatterChart>
      <c:valAx>
        <c:axId val="336605344"/>
        <c:scaling>
          <c:orientation val="minMax"/>
          <c:max val="1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x_metanol </a:t>
                </a:r>
                <a:r>
                  <a:rPr lang="en-GB" sz="1000" b="1" i="0" u="none" strike="noStrike" baseline="0">
                    <a:effectLst/>
                  </a:rPr>
                  <a:t>(mol/mol mist)</a:t>
                </a:r>
                <a:endParaRPr lang="en-GB"/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336617312"/>
        <c:crosses val="autoZero"/>
        <c:crossBetween val="midCat"/>
        <c:majorUnit val="0.2"/>
        <c:minorUnit val="5.0000000000000024E-2"/>
      </c:valAx>
      <c:valAx>
        <c:axId val="336617312"/>
        <c:scaling>
          <c:orientation val="minMax"/>
          <c:max val="1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Y_metanol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336605344"/>
        <c:crosses val="autoZero"/>
        <c:crossBetween val="midCat"/>
        <c:minorUnit val="5.0000000000000024E-2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286" footer="0.31496062000000286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00964680028304"/>
          <c:y val="8.1350079173987566E-2"/>
          <c:w val="0.45988865191001771"/>
          <c:h val="0.66554806769169705"/>
        </c:manualLayout>
      </c:layout>
      <c:scatterChart>
        <c:scatterStyle val="smoothMarker"/>
        <c:varyColors val="0"/>
        <c:ser>
          <c:idx val="0"/>
          <c:order val="0"/>
          <c:tx>
            <c:v>ideal</c:v>
          </c:tx>
          <c:marker>
            <c:symbol val="none"/>
          </c:marker>
          <c:xVal>
            <c:numRef>
              <c:f>'aula ex constr diagr fase'!$A$24:$A$30</c:f>
              <c:numCache>
                <c:formatCode>_-* #,##0.0_-;\-* #,##0.0_-;_-* "-"??_-;_-@_-</c:formatCode>
                <c:ptCount val="7"/>
                <c:pt idx="0">
                  <c:v>337.7</c:v>
                </c:pt>
                <c:pt idx="1">
                  <c:v>340</c:v>
                </c:pt>
                <c:pt idx="2">
                  <c:v>342.3</c:v>
                </c:pt>
                <c:pt idx="3">
                  <c:v>344.6</c:v>
                </c:pt>
                <c:pt idx="4">
                  <c:v>346.9</c:v>
                </c:pt>
                <c:pt idx="5">
                  <c:v>349.1</c:v>
                </c:pt>
                <c:pt idx="6">
                  <c:v>351.4</c:v>
                </c:pt>
              </c:numCache>
            </c:numRef>
          </c:xVal>
          <c:yVal>
            <c:numRef>
              <c:f>'aula ex constr diagr fase'!$F$24:$F$30</c:f>
              <c:numCache>
                <c:formatCode>_(* #,##0.00_);_(* \(#,##0.00\);_(* "-"??_);_(@_)</c:formatCode>
                <c:ptCount val="7"/>
                <c:pt idx="0">
                  <c:v>1.7655080396991689</c:v>
                </c:pt>
                <c:pt idx="1">
                  <c:v>1.7498721395083445</c:v>
                </c:pt>
                <c:pt idx="2">
                  <c:v>1.7347058570876339</c:v>
                </c:pt>
                <c:pt idx="3">
                  <c:v>1.71996916065834</c:v>
                </c:pt>
                <c:pt idx="4">
                  <c:v>1.7056757448837252</c:v>
                </c:pt>
                <c:pt idx="5">
                  <c:v>1.6923988662678162</c:v>
                </c:pt>
                <c:pt idx="6">
                  <c:v>1.6789200813895653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B46-40DE-8665-C0ED92B9E888}"/>
            </c:ext>
          </c:extLst>
        </c:ser>
        <c:ser>
          <c:idx val="1"/>
          <c:order val="1"/>
          <c:tx>
            <c:v>const</c:v>
          </c:tx>
          <c:marker>
            <c:symbol val="none"/>
          </c:marker>
          <c:xVal>
            <c:numRef>
              <c:f>'aula ex constr diagr fase'!$L$111:$L$112</c:f>
              <c:numCache>
                <c:formatCode>General</c:formatCode>
                <c:ptCount val="2"/>
                <c:pt idx="0">
                  <c:v>338</c:v>
                </c:pt>
                <c:pt idx="1">
                  <c:v>352</c:v>
                </c:pt>
              </c:numCache>
            </c:numRef>
          </c:xVal>
          <c:yVal>
            <c:numRef>
              <c:f>'aula ex constr diagr fase'!$M$111:$M$112</c:f>
              <c:numCache>
                <c:formatCode>0.00</c:formatCode>
                <c:ptCount val="2"/>
                <c:pt idx="0">
                  <c:v>1.7210071270706451</c:v>
                </c:pt>
                <c:pt idx="1">
                  <c:v>1.7210071270706451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6C5-4F7D-A421-0FB79FE54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611328"/>
        <c:axId val="336604256"/>
      </c:scatterChart>
      <c:valAx>
        <c:axId val="3366113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336604256"/>
        <c:crosses val="autoZero"/>
        <c:crossBetween val="midCat"/>
        <c:majorUnit val="5"/>
      </c:valAx>
      <c:valAx>
        <c:axId val="3366042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1800" b="1" i="1" baseline="0">
                    <a:effectLst/>
                  </a:rPr>
                  <a:t>a</a:t>
                </a:r>
                <a:endParaRPr lang="pt-BR">
                  <a:effectLst/>
                </a:endParaRPr>
              </a:p>
            </c:rich>
          </c:tx>
          <c:layout>
            <c:manualLayout>
              <c:xMode val="edge"/>
              <c:yMode val="edge"/>
              <c:x val="2.3490138092907165E-2"/>
              <c:y val="0.42065502637254137"/>
            </c:manualLayout>
          </c:layout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crossAx val="3366113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spPr>
    <a:solidFill>
      <a:sysClr val="window" lastClr="FFFFFF"/>
    </a:solidFill>
  </c:spPr>
  <c:txPr>
    <a:bodyPr/>
    <a:lstStyle/>
    <a:p>
      <a:pPr>
        <a:defRPr sz="1200"/>
      </a:pPr>
      <a:endParaRPr lang="pt-BR"/>
    </a:p>
  </c:txPr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00964680028304"/>
          <c:y val="8.1350079173987566E-2"/>
          <c:w val="0.45988865191001771"/>
          <c:h val="0.66554806769169705"/>
        </c:manualLayout>
      </c:layout>
      <c:scatterChart>
        <c:scatterStyle val="smoothMarker"/>
        <c:varyColors val="0"/>
        <c:ser>
          <c:idx val="0"/>
          <c:order val="0"/>
          <c:tx>
            <c:v>ideal</c:v>
          </c:tx>
          <c:marker>
            <c:symbol val="none"/>
          </c:marker>
          <c:xVal>
            <c:numRef>
              <c:f>'aula ex constr diagr fase'!$A$24:$A$30</c:f>
              <c:numCache>
                <c:formatCode>_-* #,##0.0_-;\-* #,##0.0_-;_-* "-"??_-;_-@_-</c:formatCode>
                <c:ptCount val="7"/>
                <c:pt idx="0">
                  <c:v>337.7</c:v>
                </c:pt>
                <c:pt idx="1">
                  <c:v>340</c:v>
                </c:pt>
                <c:pt idx="2">
                  <c:v>342.3</c:v>
                </c:pt>
                <c:pt idx="3">
                  <c:v>344.6</c:v>
                </c:pt>
                <c:pt idx="4">
                  <c:v>346.9</c:v>
                </c:pt>
                <c:pt idx="5">
                  <c:v>349.1</c:v>
                </c:pt>
                <c:pt idx="6">
                  <c:v>351.4</c:v>
                </c:pt>
              </c:numCache>
            </c:numRef>
          </c:xVal>
          <c:yVal>
            <c:numRef>
              <c:f>'aula ex constr diagr fase'!$F$24:$F$30</c:f>
              <c:numCache>
                <c:formatCode>_(* #,##0.00_);_(* \(#,##0.00\);_(* "-"??_);_(@_)</c:formatCode>
                <c:ptCount val="7"/>
                <c:pt idx="0">
                  <c:v>1.7655080396991689</c:v>
                </c:pt>
                <c:pt idx="1">
                  <c:v>1.7498721395083445</c:v>
                </c:pt>
                <c:pt idx="2">
                  <c:v>1.7347058570876339</c:v>
                </c:pt>
                <c:pt idx="3">
                  <c:v>1.71996916065834</c:v>
                </c:pt>
                <c:pt idx="4">
                  <c:v>1.7056757448837252</c:v>
                </c:pt>
                <c:pt idx="5">
                  <c:v>1.6923988662678162</c:v>
                </c:pt>
                <c:pt idx="6">
                  <c:v>1.6789200813895653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B59-4EDB-97AD-E53E1B535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611328"/>
        <c:axId val="336604256"/>
      </c:scatterChart>
      <c:valAx>
        <c:axId val="3366113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336604256"/>
        <c:crosses val="autoZero"/>
        <c:crossBetween val="midCat"/>
        <c:majorUnit val="5"/>
      </c:valAx>
      <c:valAx>
        <c:axId val="3366042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1800" b="1" i="1" baseline="0">
                    <a:effectLst/>
                  </a:rPr>
                  <a:t>a</a:t>
                </a:r>
                <a:endParaRPr lang="pt-BR">
                  <a:effectLst/>
                </a:endParaRPr>
              </a:p>
            </c:rich>
          </c:tx>
          <c:layout>
            <c:manualLayout>
              <c:xMode val="edge"/>
              <c:yMode val="edge"/>
              <c:x val="2.3490138092907165E-2"/>
              <c:y val="0.42065502637254137"/>
            </c:manualLayout>
          </c:layout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crossAx val="3366113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spPr>
    <a:solidFill>
      <a:sysClr val="window" lastClr="FFFFFF"/>
    </a:solidFill>
  </c:spPr>
  <c:txPr>
    <a:bodyPr/>
    <a:lstStyle/>
    <a:p>
      <a:pPr>
        <a:defRPr sz="1200"/>
      </a:pPr>
      <a:endParaRPr lang="pt-BR"/>
    </a:p>
  </c:txPr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968858622401917"/>
          <c:y val="6.3533732103229587E-2"/>
          <c:w val="0.47139249485706214"/>
          <c:h val="0.6799867697611846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'aula ex constr diagr fase'!$E$124</c:f>
              <c:strCache>
                <c:ptCount val="1"/>
                <c:pt idx="0">
                  <c:v> alpha </c:v>
                </c:pt>
              </c:strCache>
            </c:strRef>
          </c:tx>
          <c:marker>
            <c:symbol val="none"/>
          </c:marker>
          <c:xVal>
            <c:numRef>
              <c:f>'aula ex constr diagr fase'!$D$24:$D$30</c:f>
              <c:numCache>
                <c:formatCode>_(* #,##0.00_);_(* \(#,##0.00\);_(* "-"??_);_(@_)</c:formatCode>
                <c:ptCount val="7"/>
                <c:pt idx="0">
                  <c:v>0.99804879350258335</c:v>
                </c:pt>
                <c:pt idx="1">
                  <c:v>0.79779007017101533</c:v>
                </c:pt>
                <c:pt idx="2">
                  <c:v>0.61291579788374217</c:v>
                </c:pt>
                <c:pt idx="3">
                  <c:v>0.44178844133175382</c:v>
                </c:pt>
                <c:pt idx="4">
                  <c:v>0.28297415619200345</c:v>
                </c:pt>
                <c:pt idx="5">
                  <c:v>0.14141007619299578</c:v>
                </c:pt>
                <c:pt idx="6">
                  <c:v>3.1387854883182628E-3</c:v>
                </c:pt>
              </c:numCache>
            </c:numRef>
          </c:xVal>
          <c:yVal>
            <c:numRef>
              <c:f>'aula ex constr diagr fase'!$E$125:$E$131</c:f>
              <c:numCache>
                <c:formatCode>_(* #,##0.00_);_(* \(#,##0.00\);_(* "-"??_);_(@_)</c:formatCode>
                <c:ptCount val="7"/>
                <c:pt idx="0">
                  <c:v>1.765508039699089</c:v>
                </c:pt>
                <c:pt idx="1">
                  <c:v>1.7498721395083447</c:v>
                </c:pt>
                <c:pt idx="2">
                  <c:v>1.7347058570876344</c:v>
                </c:pt>
                <c:pt idx="3">
                  <c:v>1.7199691606583405</c:v>
                </c:pt>
                <c:pt idx="4">
                  <c:v>1.7056757448837252</c:v>
                </c:pt>
                <c:pt idx="5">
                  <c:v>1.6923988662678162</c:v>
                </c:pt>
                <c:pt idx="6">
                  <c:v>1.6789200813895655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873-422F-8C5C-795BF2159CF7}"/>
            </c:ext>
          </c:extLst>
        </c:ser>
        <c:ser>
          <c:idx val="2"/>
          <c:order val="1"/>
          <c:tx>
            <c:strRef>
              <c:f>'aula ex constr diagr fase'!$C$124</c:f>
              <c:strCache>
                <c:ptCount val="1"/>
                <c:pt idx="0">
                  <c:v>Km</c:v>
                </c:pt>
              </c:strCache>
            </c:strRef>
          </c:tx>
          <c:marker>
            <c:symbol val="none"/>
          </c:marker>
          <c:xVal>
            <c:numRef>
              <c:f>'aula ex constr diagr fase'!$D$24:$D$30</c:f>
              <c:numCache>
                <c:formatCode>_(* #,##0.00_);_(* \(#,##0.00\);_(* "-"??_);_(@_)</c:formatCode>
                <c:ptCount val="7"/>
                <c:pt idx="0">
                  <c:v>0.99804879350258335</c:v>
                </c:pt>
                <c:pt idx="1">
                  <c:v>0.79779007017101533</c:v>
                </c:pt>
                <c:pt idx="2">
                  <c:v>0.61291579788374217</c:v>
                </c:pt>
                <c:pt idx="3">
                  <c:v>0.44178844133175382</c:v>
                </c:pt>
                <c:pt idx="4">
                  <c:v>0.28297415619200345</c:v>
                </c:pt>
                <c:pt idx="5">
                  <c:v>0.14141007619299578</c:v>
                </c:pt>
                <c:pt idx="6">
                  <c:v>3.1387854883182628E-3</c:v>
                </c:pt>
              </c:numCache>
            </c:numRef>
          </c:xVal>
          <c:yVal>
            <c:numRef>
              <c:f>'aula ex constr diagr fase'!$C$125:$C$131</c:f>
              <c:numCache>
                <c:formatCode>_(* #,##0.00_);_(* \(#,##0.00\);_(* "-"??_);_(@_)</c:formatCode>
                <c:ptCount val="7"/>
                <c:pt idx="0">
                  <c:v>1.0008467415468281</c:v>
                </c:pt>
                <c:pt idx="1">
                  <c:v>1.0948740745030607</c:v>
                </c:pt>
                <c:pt idx="2">
                  <c:v>1.1960908193484698</c:v>
                </c:pt>
                <c:pt idx="3">
                  <c:v>1.3049108707964701</c:v>
                </c:pt>
                <c:pt idx="4">
                  <c:v>1.4217661150918353</c:v>
                </c:pt>
                <c:pt idx="5">
                  <c:v>1.5414701672799993</c:v>
                </c:pt>
                <c:pt idx="6">
                  <c:v>1.6753499366438527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873-422F-8C5C-795BF2159CF7}"/>
            </c:ext>
          </c:extLst>
        </c:ser>
        <c:ser>
          <c:idx val="1"/>
          <c:order val="2"/>
          <c:tx>
            <c:strRef>
              <c:f>'aula ex constr diagr fase'!$D$124</c:f>
              <c:strCache>
                <c:ptCount val="1"/>
                <c:pt idx="0">
                  <c:v>Ketanol</c:v>
                </c:pt>
              </c:strCache>
            </c:strRef>
          </c:tx>
          <c:marker>
            <c:symbol val="none"/>
          </c:marker>
          <c:xVal>
            <c:numRef>
              <c:f>'aula ex constr diagr fase'!$D$24:$D$30</c:f>
              <c:numCache>
                <c:formatCode>_(* #,##0.00_);_(* \(#,##0.00\);_(* "-"??_);_(@_)</c:formatCode>
                <c:ptCount val="7"/>
                <c:pt idx="0">
                  <c:v>0.99804879350258335</c:v>
                </c:pt>
                <c:pt idx="1">
                  <c:v>0.79779007017101533</c:v>
                </c:pt>
                <c:pt idx="2">
                  <c:v>0.61291579788374217</c:v>
                </c:pt>
                <c:pt idx="3">
                  <c:v>0.44178844133175382</c:v>
                </c:pt>
                <c:pt idx="4">
                  <c:v>0.28297415619200345</c:v>
                </c:pt>
                <c:pt idx="5">
                  <c:v>0.14141007619299578</c:v>
                </c:pt>
                <c:pt idx="6">
                  <c:v>3.1387854883182628E-3</c:v>
                </c:pt>
              </c:numCache>
            </c:numRef>
          </c:xVal>
          <c:yVal>
            <c:numRef>
              <c:f>'aula ex constr diagr fase'!$D$125:$D$131</c:f>
              <c:numCache>
                <c:formatCode>General</c:formatCode>
                <c:ptCount val="7"/>
                <c:pt idx="0">
                  <c:v>0.56688880426586208</c:v>
                </c:pt>
                <c:pt idx="1">
                  <c:v>0.62568804301935099</c:v>
                </c:pt>
                <c:pt idx="2">
                  <c:v>0.68950641658440293</c:v>
                </c:pt>
                <c:pt idx="3">
                  <c:v>0.75868271399528975</c:v>
                </c:pt>
                <c:pt idx="4">
                  <c:v>0.83355005742240662</c:v>
                </c:pt>
                <c:pt idx="5">
                  <c:v>0.91081966432614425</c:v>
                </c:pt>
                <c:pt idx="6">
                  <c:v>0.99787354693931718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873-422F-8C5C-795BF2159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497168"/>
        <c:axId val="333497712"/>
      </c:scatterChart>
      <c:valAx>
        <c:axId val="333497168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xm</a:t>
                </a:r>
              </a:p>
            </c:rich>
          </c:tx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crossAx val="333497712"/>
        <c:crosses val="autoZero"/>
        <c:crossBetween val="midCat"/>
      </c:valAx>
      <c:valAx>
        <c:axId val="333497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Km, Ket</a:t>
                </a:r>
              </a:p>
            </c:rich>
          </c:tx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crossAx val="3334971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 - x - y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9858159391022134"/>
          <c:y val="0.14313293978051886"/>
          <c:w val="0.6071825900660095"/>
          <c:h val="0.66261527922857999"/>
        </c:manualLayout>
      </c:layout>
      <c:scatterChart>
        <c:scatterStyle val="smoothMarker"/>
        <c:varyColors val="0"/>
        <c:ser>
          <c:idx val="2"/>
          <c:order val="1"/>
          <c:tx>
            <c:strRef>
              <c:f>'aula ex constr diagr fase'!$E$23</c:f>
              <c:strCache>
                <c:ptCount val="1"/>
                <c:pt idx="0">
                  <c:v>ym</c:v>
                </c:pt>
              </c:strCache>
            </c:strRef>
          </c:tx>
          <c:marker>
            <c:symbol val="none"/>
          </c:marker>
          <c:xVal>
            <c:numRef>
              <c:f>'aula ex constr diagr fase'!$E$24:$E$30</c:f>
              <c:numCache>
                <c:formatCode>0.0</c:formatCode>
                <c:ptCount val="7"/>
                <c:pt idx="0">
                  <c:v>0.9988938828818037</c:v>
                </c:pt>
                <c:pt idx="1">
                  <c:v>0.87347966472622229</c:v>
                </c:pt>
                <c:pt idx="2">
                  <c:v>0.7331029588823863</c:v>
                </c:pt>
                <c:pt idx="3">
                  <c:v>0.57649453968603415</c:v>
                </c:pt>
                <c:pt idx="4">
                  <c:v>0.40232306672049495</c:v>
                </c:pt>
                <c:pt idx="5">
                  <c:v>0.21797941380429467</c:v>
                </c:pt>
                <c:pt idx="6">
                  <c:v>5.2585640689926461E-3</c:v>
                </c:pt>
              </c:numCache>
            </c:numRef>
          </c:xVal>
          <c:yVal>
            <c:numRef>
              <c:f>'aula ex constr diagr fase'!$A$24:$A$30</c:f>
              <c:numCache>
                <c:formatCode>_-* #,##0.0_-;\-* #,##0.0_-;_-* "-"??_-;_-@_-</c:formatCode>
                <c:ptCount val="7"/>
                <c:pt idx="0">
                  <c:v>337.7</c:v>
                </c:pt>
                <c:pt idx="1">
                  <c:v>340</c:v>
                </c:pt>
                <c:pt idx="2">
                  <c:v>342.3</c:v>
                </c:pt>
                <c:pt idx="3">
                  <c:v>344.6</c:v>
                </c:pt>
                <c:pt idx="4">
                  <c:v>346.9</c:v>
                </c:pt>
                <c:pt idx="5">
                  <c:v>349.1</c:v>
                </c:pt>
                <c:pt idx="6">
                  <c:v>351.4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A09-4269-A021-880C26F30A95}"/>
            </c:ext>
          </c:extLst>
        </c:ser>
        <c:ser>
          <c:idx val="0"/>
          <c:order val="0"/>
          <c:tx>
            <c:strRef>
              <c:f>'aula ex constr diagr fase'!$D$23</c:f>
              <c:strCache>
                <c:ptCount val="1"/>
                <c:pt idx="0">
                  <c:v>xm</c:v>
                </c:pt>
              </c:strCache>
            </c:strRef>
          </c:tx>
          <c:marker>
            <c:symbol val="none"/>
          </c:marker>
          <c:xVal>
            <c:numRef>
              <c:f>'aula ex constr diagr fase'!$D$24:$D$30</c:f>
              <c:numCache>
                <c:formatCode>_(* #,##0.00_);_(* \(#,##0.00\);_(* "-"??_);_(@_)</c:formatCode>
                <c:ptCount val="7"/>
                <c:pt idx="0">
                  <c:v>0.99804879350258335</c:v>
                </c:pt>
                <c:pt idx="1">
                  <c:v>0.79779007017101533</c:v>
                </c:pt>
                <c:pt idx="2">
                  <c:v>0.61291579788374217</c:v>
                </c:pt>
                <c:pt idx="3">
                  <c:v>0.44178844133175382</c:v>
                </c:pt>
                <c:pt idx="4">
                  <c:v>0.28297415619200345</c:v>
                </c:pt>
                <c:pt idx="5">
                  <c:v>0.14141007619299578</c:v>
                </c:pt>
                <c:pt idx="6">
                  <c:v>3.1387854883182628E-3</c:v>
                </c:pt>
              </c:numCache>
            </c:numRef>
          </c:xVal>
          <c:yVal>
            <c:numRef>
              <c:f>'aula ex constr diagr fase'!$A$24:$A$30</c:f>
              <c:numCache>
                <c:formatCode>_-* #,##0.0_-;\-* #,##0.0_-;_-* "-"??_-;_-@_-</c:formatCode>
                <c:ptCount val="7"/>
                <c:pt idx="0">
                  <c:v>337.7</c:v>
                </c:pt>
                <c:pt idx="1">
                  <c:v>340</c:v>
                </c:pt>
                <c:pt idx="2">
                  <c:v>342.3</c:v>
                </c:pt>
                <c:pt idx="3">
                  <c:v>344.6</c:v>
                </c:pt>
                <c:pt idx="4">
                  <c:v>346.9</c:v>
                </c:pt>
                <c:pt idx="5">
                  <c:v>349.1</c:v>
                </c:pt>
                <c:pt idx="6">
                  <c:v>351.4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A09-4269-A021-880C26F30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610784"/>
        <c:axId val="336608064"/>
      </c:scatterChart>
      <c:valAx>
        <c:axId val="336610784"/>
        <c:scaling>
          <c:orientation val="minMax"/>
          <c:max val="1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xm, ym (mol/mol mist)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336608064"/>
        <c:crosses val="autoZero"/>
        <c:crossBetween val="midCat"/>
        <c:majorUnit val="0.2"/>
        <c:minorUnit val="5.0000000000000024E-2"/>
      </c:valAx>
      <c:valAx>
        <c:axId val="336608064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T (C)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336610784"/>
        <c:crosses val="autoZero"/>
        <c:crossBetween val="midCat"/>
        <c:min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00964680028304"/>
          <c:y val="8.1350079173987566E-2"/>
          <c:w val="0.45988865191001771"/>
          <c:h val="0.66554806769169705"/>
        </c:manualLayout>
      </c:layout>
      <c:scatterChart>
        <c:scatterStyle val="smoothMarker"/>
        <c:varyColors val="0"/>
        <c:ser>
          <c:idx val="0"/>
          <c:order val="0"/>
          <c:tx>
            <c:v>ideal</c:v>
          </c:tx>
          <c:marker>
            <c:symbol val="none"/>
          </c:marker>
          <c:xVal>
            <c:numRef>
              <c:f>'aula ex constr diagr fase'!$D$24:$D$30</c:f>
              <c:numCache>
                <c:formatCode>_(* #,##0.00_);_(* \(#,##0.00\);_(* "-"??_);_(@_)</c:formatCode>
                <c:ptCount val="7"/>
                <c:pt idx="0">
                  <c:v>0.99804879350258335</c:v>
                </c:pt>
                <c:pt idx="1">
                  <c:v>0.79779007017101533</c:v>
                </c:pt>
                <c:pt idx="2">
                  <c:v>0.61291579788374217</c:v>
                </c:pt>
                <c:pt idx="3">
                  <c:v>0.44178844133175382</c:v>
                </c:pt>
                <c:pt idx="4">
                  <c:v>0.28297415619200345</c:v>
                </c:pt>
                <c:pt idx="5">
                  <c:v>0.14141007619299578</c:v>
                </c:pt>
                <c:pt idx="6">
                  <c:v>3.1387854883182628E-3</c:v>
                </c:pt>
              </c:numCache>
            </c:numRef>
          </c:xVal>
          <c:yVal>
            <c:numRef>
              <c:f>'aula ex constr diagr fase'!$F$24:$F$30</c:f>
              <c:numCache>
                <c:formatCode>_(* #,##0.00_);_(* \(#,##0.00\);_(* "-"??_);_(@_)</c:formatCode>
                <c:ptCount val="7"/>
                <c:pt idx="0">
                  <c:v>1.7655080396991689</c:v>
                </c:pt>
                <c:pt idx="1">
                  <c:v>1.7498721395083445</c:v>
                </c:pt>
                <c:pt idx="2">
                  <c:v>1.7347058570876339</c:v>
                </c:pt>
                <c:pt idx="3">
                  <c:v>1.71996916065834</c:v>
                </c:pt>
                <c:pt idx="4">
                  <c:v>1.7056757448837252</c:v>
                </c:pt>
                <c:pt idx="5">
                  <c:v>1.6923988662678162</c:v>
                </c:pt>
                <c:pt idx="6">
                  <c:v>1.6789200813895653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B46-40DE-8665-C0ED92B9E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611328"/>
        <c:axId val="336604256"/>
      </c:scatterChart>
      <c:valAx>
        <c:axId val="336611328"/>
        <c:scaling>
          <c:orientation val="minMax"/>
          <c:max val="1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xm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336604256"/>
        <c:crosses val="autoZero"/>
        <c:crossBetween val="midCat"/>
        <c:majorUnit val="0.5"/>
      </c:valAx>
      <c:valAx>
        <c:axId val="336604256"/>
        <c:scaling>
          <c:orientation val="minMax"/>
          <c:min val="1.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1800" b="1" i="1" baseline="0">
                    <a:effectLst/>
                  </a:rPr>
                  <a:t>a</a:t>
                </a:r>
                <a:endParaRPr lang="pt-BR">
                  <a:effectLst/>
                </a:endParaRPr>
              </a:p>
            </c:rich>
          </c:tx>
          <c:layout>
            <c:manualLayout>
              <c:xMode val="edge"/>
              <c:yMode val="edge"/>
              <c:x val="2.3490138092907165E-2"/>
              <c:y val="0.42065502637254137"/>
            </c:manualLayout>
          </c:layout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crossAx val="3366113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spPr>
    <a:solidFill>
      <a:sysClr val="window" lastClr="FFFFFF"/>
    </a:solidFill>
  </c:spPr>
  <c:txPr>
    <a:bodyPr/>
    <a:lstStyle/>
    <a:p>
      <a:pPr>
        <a:defRPr sz="1200"/>
      </a:pPr>
      <a:endParaRPr lang="pt-BR"/>
    </a:p>
  </c:txPr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49428689834824"/>
          <c:y val="6.1170907355588819E-2"/>
          <c:w val="0.54640472572507381"/>
          <c:h val="0.69044746422826175"/>
        </c:manualLayout>
      </c:layout>
      <c:scatterChart>
        <c:scatterStyle val="smoothMarker"/>
        <c:varyColors val="0"/>
        <c:ser>
          <c:idx val="1"/>
          <c:order val="1"/>
          <c:tx>
            <c:strRef>
              <c:f>'aula ex constr diagr fase'!$H$23</c:f>
              <c:strCache>
                <c:ptCount val="1"/>
                <c:pt idx="0">
                  <c:v>ym (alpha constant)</c:v>
                </c:pt>
              </c:strCache>
            </c:strRef>
          </c:tx>
          <c:spPr>
            <a:ln w="22225"/>
          </c:spPr>
          <c:marker>
            <c:symbol val="none"/>
          </c:marker>
          <c:xVal>
            <c:numRef>
              <c:f>'aula ex constr diagr fase'!$D$24:$D$30</c:f>
              <c:numCache>
                <c:formatCode>_(* #,##0.00_);_(* \(#,##0.00\);_(* "-"??_);_(@_)</c:formatCode>
                <c:ptCount val="7"/>
                <c:pt idx="0">
                  <c:v>0.99804879350258335</c:v>
                </c:pt>
                <c:pt idx="1">
                  <c:v>0.79779007017101533</c:v>
                </c:pt>
                <c:pt idx="2">
                  <c:v>0.61291579788374217</c:v>
                </c:pt>
                <c:pt idx="3">
                  <c:v>0.44178844133175382</c:v>
                </c:pt>
                <c:pt idx="4">
                  <c:v>0.28297415619200345</c:v>
                </c:pt>
                <c:pt idx="5">
                  <c:v>0.14141007619299578</c:v>
                </c:pt>
                <c:pt idx="6">
                  <c:v>3.1387854883182628E-3</c:v>
                </c:pt>
              </c:numCache>
            </c:numRef>
          </c:xVal>
          <c:yVal>
            <c:numRef>
              <c:f>'aula ex constr diagr fase'!$H$24:$H$30</c:f>
              <c:numCache>
                <c:formatCode>_(* #,##0.00_);_(* \(#,##0.00\);_(* "-"??_);_(@_)</c:formatCode>
                <c:ptCount val="7"/>
                <c:pt idx="0">
                  <c:v>0.99886531393077671</c:v>
                </c:pt>
                <c:pt idx="1">
                  <c:v>0.87163004857996218</c:v>
                </c:pt>
                <c:pt idx="2">
                  <c:v>0.73154883826601957</c:v>
                </c:pt>
                <c:pt idx="3">
                  <c:v>0.57664182715076684</c:v>
                </c:pt>
                <c:pt idx="4">
                  <c:v>0.40447663464945344</c:v>
                </c:pt>
                <c:pt idx="5">
                  <c:v>0.22085036020933863</c:v>
                </c:pt>
                <c:pt idx="6">
                  <c:v>5.3896748941314031E-3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12F-4DB6-8832-9706E7C8FDC0}"/>
            </c:ext>
          </c:extLst>
        </c:ser>
        <c:ser>
          <c:idx val="0"/>
          <c:order val="0"/>
          <c:tx>
            <c:strRef>
              <c:f>'aula ex constr diagr fase'!$E$23</c:f>
              <c:strCache>
                <c:ptCount val="1"/>
                <c:pt idx="0">
                  <c:v>ym</c:v>
                </c:pt>
              </c:strCache>
            </c:strRef>
          </c:tx>
          <c:spPr>
            <a:ln>
              <a:noFill/>
            </a:ln>
          </c:spPr>
          <c:xVal>
            <c:numRef>
              <c:f>'aula ex constr diagr fase'!$D$24:$D$30</c:f>
              <c:numCache>
                <c:formatCode>_(* #,##0.00_);_(* \(#,##0.00\);_(* "-"??_);_(@_)</c:formatCode>
                <c:ptCount val="7"/>
                <c:pt idx="0">
                  <c:v>0.99804879350258335</c:v>
                </c:pt>
                <c:pt idx="1">
                  <c:v>0.79779007017101533</c:v>
                </c:pt>
                <c:pt idx="2">
                  <c:v>0.61291579788374217</c:v>
                </c:pt>
                <c:pt idx="3">
                  <c:v>0.44178844133175382</c:v>
                </c:pt>
                <c:pt idx="4">
                  <c:v>0.28297415619200345</c:v>
                </c:pt>
                <c:pt idx="5">
                  <c:v>0.14141007619299578</c:v>
                </c:pt>
                <c:pt idx="6">
                  <c:v>3.1387854883182628E-3</c:v>
                </c:pt>
              </c:numCache>
            </c:numRef>
          </c:xVal>
          <c:yVal>
            <c:numRef>
              <c:f>'aula ex constr diagr fase'!$E$24:$E$30</c:f>
              <c:numCache>
                <c:formatCode>0.0</c:formatCode>
                <c:ptCount val="7"/>
                <c:pt idx="0">
                  <c:v>0.9988938828818037</c:v>
                </c:pt>
                <c:pt idx="1">
                  <c:v>0.87347966472622229</c:v>
                </c:pt>
                <c:pt idx="2">
                  <c:v>0.7331029588823863</c:v>
                </c:pt>
                <c:pt idx="3">
                  <c:v>0.57649453968603415</c:v>
                </c:pt>
                <c:pt idx="4">
                  <c:v>0.40232306672049495</c:v>
                </c:pt>
                <c:pt idx="5">
                  <c:v>0.21797941380429467</c:v>
                </c:pt>
                <c:pt idx="6">
                  <c:v>5.2585640689926461E-3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12F-4DB6-8832-9706E7C8F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604800"/>
        <c:axId val="336606976"/>
      </c:scatterChart>
      <c:valAx>
        <c:axId val="336604800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xm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336606976"/>
        <c:crosses val="autoZero"/>
        <c:crossBetween val="midCat"/>
      </c:valAx>
      <c:valAx>
        <c:axId val="336606976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ym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3366048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pt-BR"/>
    </a:p>
  </c:txPr>
  <c:printSettings>
    <c:headerFooter/>
    <c:pageMargins b="0.78740157499999996" l="0.511811024" r="0.511811024" t="0.78740157499999996" header="0.31496062000000297" footer="0.31496062000000297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 - x - y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9858159391022134"/>
          <c:y val="0.14313293978051886"/>
          <c:w val="0.54266648288325026"/>
          <c:h val="0.66261527922857999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'aula ex constr diagr fase'!$E$23</c:f>
              <c:strCache>
                <c:ptCount val="1"/>
                <c:pt idx="0">
                  <c:v>ym</c:v>
                </c:pt>
              </c:strCache>
            </c:strRef>
          </c:tx>
          <c:marker>
            <c:symbol val="none"/>
          </c:marker>
          <c:xVal>
            <c:numRef>
              <c:f>'aula ex constr diagr fase'!$E$24:$E$30</c:f>
              <c:numCache>
                <c:formatCode>0.0</c:formatCode>
                <c:ptCount val="7"/>
                <c:pt idx="0">
                  <c:v>0.9988938828818037</c:v>
                </c:pt>
                <c:pt idx="1">
                  <c:v>0.87347966472622229</c:v>
                </c:pt>
                <c:pt idx="2">
                  <c:v>0.7331029588823863</c:v>
                </c:pt>
                <c:pt idx="3">
                  <c:v>0.57649453968603415</c:v>
                </c:pt>
                <c:pt idx="4">
                  <c:v>0.40232306672049495</c:v>
                </c:pt>
                <c:pt idx="5">
                  <c:v>0.21797941380429467</c:v>
                </c:pt>
                <c:pt idx="6">
                  <c:v>5.2585640689926461E-3</c:v>
                </c:pt>
              </c:numCache>
            </c:numRef>
          </c:xVal>
          <c:yVal>
            <c:numRef>
              <c:f>'aula ex constr diagr fase'!$A$24:$A$30</c:f>
              <c:numCache>
                <c:formatCode>_-* #,##0.0_-;\-* #,##0.0_-;_-* "-"??_-;_-@_-</c:formatCode>
                <c:ptCount val="7"/>
                <c:pt idx="0">
                  <c:v>337.7</c:v>
                </c:pt>
                <c:pt idx="1">
                  <c:v>340</c:v>
                </c:pt>
                <c:pt idx="2">
                  <c:v>342.3</c:v>
                </c:pt>
                <c:pt idx="3">
                  <c:v>344.6</c:v>
                </c:pt>
                <c:pt idx="4">
                  <c:v>346.9</c:v>
                </c:pt>
                <c:pt idx="5">
                  <c:v>349.1</c:v>
                </c:pt>
                <c:pt idx="6">
                  <c:v>351.4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C85-4F4F-A8C5-EF7384836F3A}"/>
            </c:ext>
          </c:extLst>
        </c:ser>
        <c:ser>
          <c:idx val="3"/>
          <c:order val="1"/>
          <c:tx>
            <c:strRef>
              <c:f>'aula ex constr diagr fase'!$D$23</c:f>
              <c:strCache>
                <c:ptCount val="1"/>
                <c:pt idx="0">
                  <c:v>xm</c:v>
                </c:pt>
              </c:strCache>
            </c:strRef>
          </c:tx>
          <c:marker>
            <c:symbol val="none"/>
          </c:marker>
          <c:xVal>
            <c:numRef>
              <c:f>'aula ex constr diagr fase'!$D$24:$D$30</c:f>
              <c:numCache>
                <c:formatCode>_(* #,##0.00_);_(* \(#,##0.00\);_(* "-"??_);_(@_)</c:formatCode>
                <c:ptCount val="7"/>
                <c:pt idx="0">
                  <c:v>0.99804879350258335</c:v>
                </c:pt>
                <c:pt idx="1">
                  <c:v>0.79779007017101533</c:v>
                </c:pt>
                <c:pt idx="2">
                  <c:v>0.61291579788374217</c:v>
                </c:pt>
                <c:pt idx="3">
                  <c:v>0.44178844133175382</c:v>
                </c:pt>
                <c:pt idx="4">
                  <c:v>0.28297415619200345</c:v>
                </c:pt>
                <c:pt idx="5">
                  <c:v>0.14141007619299578</c:v>
                </c:pt>
                <c:pt idx="6">
                  <c:v>3.1387854883182628E-3</c:v>
                </c:pt>
              </c:numCache>
            </c:numRef>
          </c:xVal>
          <c:yVal>
            <c:numRef>
              <c:f>'aula ex constr diagr fase'!$A$24:$A$30</c:f>
              <c:numCache>
                <c:formatCode>_-* #,##0.0_-;\-* #,##0.0_-;_-* "-"??_-;_-@_-</c:formatCode>
                <c:ptCount val="7"/>
                <c:pt idx="0">
                  <c:v>337.7</c:v>
                </c:pt>
                <c:pt idx="1">
                  <c:v>340</c:v>
                </c:pt>
                <c:pt idx="2">
                  <c:v>342.3</c:v>
                </c:pt>
                <c:pt idx="3">
                  <c:v>344.6</c:v>
                </c:pt>
                <c:pt idx="4">
                  <c:v>346.9</c:v>
                </c:pt>
                <c:pt idx="5">
                  <c:v>349.1</c:v>
                </c:pt>
                <c:pt idx="6">
                  <c:v>351.4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2C85-4F4F-A8C5-EF7384836F3A}"/>
            </c:ext>
          </c:extLst>
        </c:ser>
        <c:ser>
          <c:idx val="0"/>
          <c:order val="2"/>
          <c:tx>
            <c:strRef>
              <c:f>'aula ex constr diagr fase'!$Q$7</c:f>
              <c:strCache>
                <c:ptCount val="1"/>
                <c:pt idx="0">
                  <c:v>xm_real</c:v>
                </c:pt>
              </c:strCache>
            </c:strRef>
          </c:tx>
          <c:marker>
            <c:symbol val="none"/>
          </c:marker>
          <c:xVal>
            <c:numRef>
              <c:f>'aula ex constr diagr fase'!$Q$9:$Q$17</c:f>
              <c:numCache>
                <c:formatCode>General</c:formatCode>
                <c:ptCount val="9"/>
                <c:pt idx="0">
                  <c:v>0</c:v>
                </c:pt>
                <c:pt idx="1">
                  <c:v>0.13400000000000001</c:v>
                </c:pt>
                <c:pt idx="2">
                  <c:v>0.32</c:v>
                </c:pt>
                <c:pt idx="3">
                  <c:v>0.435</c:v>
                </c:pt>
                <c:pt idx="4">
                  <c:v>0.54200000000000004</c:v>
                </c:pt>
                <c:pt idx="5">
                  <c:v>0.65200000000000002</c:v>
                </c:pt>
                <c:pt idx="6">
                  <c:v>0.79</c:v>
                </c:pt>
                <c:pt idx="7">
                  <c:v>0.91</c:v>
                </c:pt>
                <c:pt idx="8">
                  <c:v>1</c:v>
                </c:pt>
              </c:numCache>
            </c:numRef>
          </c:xVal>
          <c:yVal>
            <c:numRef>
              <c:f>'aula ex constr diagr fase'!$P$9:$P$17</c:f>
              <c:numCache>
                <c:formatCode>General</c:formatCode>
                <c:ptCount val="9"/>
                <c:pt idx="0">
                  <c:v>351.45</c:v>
                </c:pt>
                <c:pt idx="1">
                  <c:v>349.75</c:v>
                </c:pt>
                <c:pt idx="2">
                  <c:v>346.75</c:v>
                </c:pt>
                <c:pt idx="3">
                  <c:v>344.85</c:v>
                </c:pt>
                <c:pt idx="4">
                  <c:v>343.15</c:v>
                </c:pt>
                <c:pt idx="5">
                  <c:v>341.75</c:v>
                </c:pt>
                <c:pt idx="6">
                  <c:v>340.05</c:v>
                </c:pt>
                <c:pt idx="7">
                  <c:v>338.75</c:v>
                </c:pt>
                <c:pt idx="8">
                  <c:v>337.75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C85-4F4F-A8C5-EF7384836F3A}"/>
            </c:ext>
          </c:extLst>
        </c:ser>
        <c:ser>
          <c:idx val="2"/>
          <c:order val="3"/>
          <c:tx>
            <c:strRef>
              <c:f>'aula ex constr diagr fase'!$R$7</c:f>
              <c:strCache>
                <c:ptCount val="1"/>
                <c:pt idx="0">
                  <c:v>ym_real</c:v>
                </c:pt>
              </c:strCache>
            </c:strRef>
          </c:tx>
          <c:marker>
            <c:symbol val="none"/>
          </c:marker>
          <c:xVal>
            <c:numRef>
              <c:f>'aula ex constr diagr fase'!$R$9:$R$17</c:f>
              <c:numCache>
                <c:formatCode>General</c:formatCode>
                <c:ptCount val="9"/>
                <c:pt idx="0">
                  <c:v>0</c:v>
                </c:pt>
                <c:pt idx="1">
                  <c:v>0.183</c:v>
                </c:pt>
                <c:pt idx="2">
                  <c:v>0.42799999999999999</c:v>
                </c:pt>
                <c:pt idx="3">
                  <c:v>0.56599999999999995</c:v>
                </c:pt>
                <c:pt idx="4">
                  <c:v>0.67600000000000005</c:v>
                </c:pt>
                <c:pt idx="5">
                  <c:v>0.75900000000000001</c:v>
                </c:pt>
                <c:pt idx="6">
                  <c:v>0.85799999999999998</c:v>
                </c:pt>
                <c:pt idx="7">
                  <c:v>0.93700000000000006</c:v>
                </c:pt>
                <c:pt idx="8">
                  <c:v>1</c:v>
                </c:pt>
              </c:numCache>
            </c:numRef>
          </c:xVal>
          <c:yVal>
            <c:numRef>
              <c:f>'aula ex constr diagr fase'!$P$9:$P$17</c:f>
              <c:numCache>
                <c:formatCode>General</c:formatCode>
                <c:ptCount val="9"/>
                <c:pt idx="0">
                  <c:v>351.45</c:v>
                </c:pt>
                <c:pt idx="1">
                  <c:v>349.75</c:v>
                </c:pt>
                <c:pt idx="2">
                  <c:v>346.75</c:v>
                </c:pt>
                <c:pt idx="3">
                  <c:v>344.85</c:v>
                </c:pt>
                <c:pt idx="4">
                  <c:v>343.15</c:v>
                </c:pt>
                <c:pt idx="5">
                  <c:v>341.75</c:v>
                </c:pt>
                <c:pt idx="6">
                  <c:v>340.05</c:v>
                </c:pt>
                <c:pt idx="7">
                  <c:v>338.75</c:v>
                </c:pt>
                <c:pt idx="8">
                  <c:v>337.75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C85-4F4F-A8C5-EF7384836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610784"/>
        <c:axId val="336608064"/>
      </c:scatterChart>
      <c:valAx>
        <c:axId val="336610784"/>
        <c:scaling>
          <c:orientation val="minMax"/>
          <c:max val="1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xm, ym (mol/mol mist)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336608064"/>
        <c:crosses val="autoZero"/>
        <c:crossBetween val="midCat"/>
        <c:majorUnit val="0.2"/>
        <c:minorUnit val="5.0000000000000024E-2"/>
      </c:valAx>
      <c:valAx>
        <c:axId val="336608064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T (C)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336610784"/>
        <c:crosses val="autoZero"/>
        <c:crossBetween val="midCat"/>
        <c:minorUnit val="1"/>
      </c:valAx>
    </c:plotArea>
    <c:legend>
      <c:legendPos val="r"/>
      <c:layout>
        <c:manualLayout>
          <c:xMode val="edge"/>
          <c:yMode val="edge"/>
          <c:x val="0.72455855573328054"/>
          <c:y val="0.34578928298463379"/>
          <c:w val="0.27114037045453543"/>
          <c:h val="0.42346049274926728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x - y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562948284634851"/>
          <c:y val="0.16948140103176759"/>
          <c:w val="0.69561887315238968"/>
          <c:h val="0.5932259793785722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'aula ex constr diagr fase'!$R$7</c:f>
              <c:strCache>
                <c:ptCount val="1"/>
                <c:pt idx="0">
                  <c:v>ym_real</c:v>
                </c:pt>
              </c:strCache>
            </c:strRef>
          </c:tx>
          <c:marker>
            <c:symbol val="none"/>
          </c:marker>
          <c:xVal>
            <c:numRef>
              <c:f>'aula ex constr diagr fase'!$Q$9:$Q$17</c:f>
              <c:numCache>
                <c:formatCode>General</c:formatCode>
                <c:ptCount val="9"/>
                <c:pt idx="0">
                  <c:v>0</c:v>
                </c:pt>
                <c:pt idx="1">
                  <c:v>0.13400000000000001</c:v>
                </c:pt>
                <c:pt idx="2">
                  <c:v>0.32</c:v>
                </c:pt>
                <c:pt idx="3">
                  <c:v>0.435</c:v>
                </c:pt>
                <c:pt idx="4">
                  <c:v>0.54200000000000004</c:v>
                </c:pt>
                <c:pt idx="5">
                  <c:v>0.65200000000000002</c:v>
                </c:pt>
                <c:pt idx="6">
                  <c:v>0.79</c:v>
                </c:pt>
                <c:pt idx="7">
                  <c:v>0.91</c:v>
                </c:pt>
                <c:pt idx="8">
                  <c:v>1</c:v>
                </c:pt>
              </c:numCache>
            </c:numRef>
          </c:xVal>
          <c:yVal>
            <c:numRef>
              <c:f>'aula ex constr diagr fase'!$R$9:$R$17</c:f>
              <c:numCache>
                <c:formatCode>General</c:formatCode>
                <c:ptCount val="9"/>
                <c:pt idx="0">
                  <c:v>0</c:v>
                </c:pt>
                <c:pt idx="1">
                  <c:v>0.183</c:v>
                </c:pt>
                <c:pt idx="2">
                  <c:v>0.42799999999999999</c:v>
                </c:pt>
                <c:pt idx="3">
                  <c:v>0.56599999999999995</c:v>
                </c:pt>
                <c:pt idx="4">
                  <c:v>0.67600000000000005</c:v>
                </c:pt>
                <c:pt idx="5">
                  <c:v>0.75900000000000001</c:v>
                </c:pt>
                <c:pt idx="6">
                  <c:v>0.85799999999999998</c:v>
                </c:pt>
                <c:pt idx="7">
                  <c:v>0.93700000000000006</c:v>
                </c:pt>
                <c:pt idx="8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6A4-4630-A130-2B0A1B90E2F2}"/>
            </c:ext>
          </c:extLst>
        </c:ser>
        <c:ser>
          <c:idx val="0"/>
          <c:order val="1"/>
          <c:tx>
            <c:strRef>
              <c:f>'aula ex constr diagr fase'!$E$23</c:f>
              <c:strCache>
                <c:ptCount val="1"/>
                <c:pt idx="0">
                  <c:v>ym</c:v>
                </c:pt>
              </c:strCache>
            </c:strRef>
          </c:tx>
          <c:marker>
            <c:symbol val="none"/>
          </c:marker>
          <c:xVal>
            <c:numRef>
              <c:f>'aula ex constr diagr fase'!$D$24:$D$30</c:f>
              <c:numCache>
                <c:formatCode>_(* #,##0.00_);_(* \(#,##0.00\);_(* "-"??_);_(@_)</c:formatCode>
                <c:ptCount val="7"/>
                <c:pt idx="0">
                  <c:v>0.99804879350258335</c:v>
                </c:pt>
                <c:pt idx="1">
                  <c:v>0.79779007017101533</c:v>
                </c:pt>
                <c:pt idx="2">
                  <c:v>0.61291579788374217</c:v>
                </c:pt>
                <c:pt idx="3">
                  <c:v>0.44178844133175382</c:v>
                </c:pt>
                <c:pt idx="4">
                  <c:v>0.28297415619200345</c:v>
                </c:pt>
                <c:pt idx="5">
                  <c:v>0.14141007619299578</c:v>
                </c:pt>
                <c:pt idx="6">
                  <c:v>3.1387854883182628E-3</c:v>
                </c:pt>
              </c:numCache>
            </c:numRef>
          </c:xVal>
          <c:yVal>
            <c:numRef>
              <c:f>'aula ex constr diagr fase'!$E$24:$E$30</c:f>
              <c:numCache>
                <c:formatCode>0.0</c:formatCode>
                <c:ptCount val="7"/>
                <c:pt idx="0">
                  <c:v>0.9988938828818037</c:v>
                </c:pt>
                <c:pt idx="1">
                  <c:v>0.87347966472622229</c:v>
                </c:pt>
                <c:pt idx="2">
                  <c:v>0.7331029588823863</c:v>
                </c:pt>
                <c:pt idx="3">
                  <c:v>0.57649453968603415</c:v>
                </c:pt>
                <c:pt idx="4">
                  <c:v>0.40232306672049495</c:v>
                </c:pt>
                <c:pt idx="5">
                  <c:v>0.21797941380429467</c:v>
                </c:pt>
                <c:pt idx="6">
                  <c:v>5.2585640689926461E-3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6A4-4630-A130-2B0A1B90E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605344"/>
        <c:axId val="336617312"/>
      </c:scatterChart>
      <c:valAx>
        <c:axId val="336605344"/>
        <c:scaling>
          <c:orientation val="minMax"/>
          <c:max val="1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x_metanol </a:t>
                </a:r>
                <a:r>
                  <a:rPr lang="en-GB" sz="1000" b="1" i="0" u="none" strike="noStrike" baseline="0">
                    <a:effectLst/>
                  </a:rPr>
                  <a:t>(mol/mol mist)</a:t>
                </a:r>
                <a:endParaRPr lang="en-GB"/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336617312"/>
        <c:crosses val="autoZero"/>
        <c:crossBetween val="midCat"/>
        <c:majorUnit val="0.2"/>
        <c:minorUnit val="5.0000000000000024E-2"/>
      </c:valAx>
      <c:valAx>
        <c:axId val="336617312"/>
        <c:scaling>
          <c:orientation val="minMax"/>
          <c:max val="1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Y_metanol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36605344"/>
        <c:crosses val="autoZero"/>
        <c:crossBetween val="midCat"/>
        <c:minorUnit val="5.0000000000000024E-2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286" footer="0.31496062000000286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 - x - y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9130126448183407"/>
          <c:y val="0.16655065371378208"/>
          <c:w val="0.54696755669543418"/>
          <c:h val="0.6089996823182115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'aula ex constr diagr fase'!$E$23</c:f>
              <c:strCache>
                <c:ptCount val="1"/>
                <c:pt idx="0">
                  <c:v>ym</c:v>
                </c:pt>
              </c:strCache>
            </c:strRef>
          </c:tx>
          <c:marker>
            <c:symbol val="none"/>
          </c:marker>
          <c:xVal>
            <c:numRef>
              <c:f>'aula ex constr diagr fase'!$E$24:$E$30</c:f>
              <c:numCache>
                <c:formatCode>0.0</c:formatCode>
                <c:ptCount val="7"/>
                <c:pt idx="0">
                  <c:v>0.9988938828818037</c:v>
                </c:pt>
                <c:pt idx="1">
                  <c:v>0.87347966472622229</c:v>
                </c:pt>
                <c:pt idx="2">
                  <c:v>0.7331029588823863</c:v>
                </c:pt>
                <c:pt idx="3">
                  <c:v>0.57649453968603415</c:v>
                </c:pt>
                <c:pt idx="4">
                  <c:v>0.40232306672049495</c:v>
                </c:pt>
                <c:pt idx="5">
                  <c:v>0.21797941380429467</c:v>
                </c:pt>
                <c:pt idx="6">
                  <c:v>5.2585640689926461E-3</c:v>
                </c:pt>
              </c:numCache>
            </c:numRef>
          </c:xVal>
          <c:yVal>
            <c:numRef>
              <c:f>'aula ex constr diagr fase'!$A$24:$A$30</c:f>
              <c:numCache>
                <c:formatCode>_-* #,##0.0_-;\-* #,##0.0_-;_-* "-"??_-;_-@_-</c:formatCode>
                <c:ptCount val="7"/>
                <c:pt idx="0">
                  <c:v>337.7</c:v>
                </c:pt>
                <c:pt idx="1">
                  <c:v>340</c:v>
                </c:pt>
                <c:pt idx="2">
                  <c:v>342.3</c:v>
                </c:pt>
                <c:pt idx="3">
                  <c:v>344.6</c:v>
                </c:pt>
                <c:pt idx="4">
                  <c:v>346.9</c:v>
                </c:pt>
                <c:pt idx="5">
                  <c:v>349.1</c:v>
                </c:pt>
                <c:pt idx="6">
                  <c:v>351.4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C85-4F4F-A8C5-EF7384836F3A}"/>
            </c:ext>
          </c:extLst>
        </c:ser>
        <c:ser>
          <c:idx val="3"/>
          <c:order val="1"/>
          <c:tx>
            <c:strRef>
              <c:f>'aula ex constr diagr fase'!$D$23</c:f>
              <c:strCache>
                <c:ptCount val="1"/>
                <c:pt idx="0">
                  <c:v>xm</c:v>
                </c:pt>
              </c:strCache>
            </c:strRef>
          </c:tx>
          <c:marker>
            <c:symbol val="none"/>
          </c:marker>
          <c:xVal>
            <c:numRef>
              <c:f>'aula ex constr diagr fase'!$D$24:$D$30</c:f>
              <c:numCache>
                <c:formatCode>_(* #,##0.00_);_(* \(#,##0.00\);_(* "-"??_);_(@_)</c:formatCode>
                <c:ptCount val="7"/>
                <c:pt idx="0">
                  <c:v>0.99804879350258335</c:v>
                </c:pt>
                <c:pt idx="1">
                  <c:v>0.79779007017101533</c:v>
                </c:pt>
                <c:pt idx="2">
                  <c:v>0.61291579788374217</c:v>
                </c:pt>
                <c:pt idx="3">
                  <c:v>0.44178844133175382</c:v>
                </c:pt>
                <c:pt idx="4">
                  <c:v>0.28297415619200345</c:v>
                </c:pt>
                <c:pt idx="5">
                  <c:v>0.14141007619299578</c:v>
                </c:pt>
                <c:pt idx="6">
                  <c:v>3.1387854883182628E-3</c:v>
                </c:pt>
              </c:numCache>
            </c:numRef>
          </c:xVal>
          <c:yVal>
            <c:numRef>
              <c:f>'aula ex constr diagr fase'!$A$24:$A$30</c:f>
              <c:numCache>
                <c:formatCode>_-* #,##0.0_-;\-* #,##0.0_-;_-* "-"??_-;_-@_-</c:formatCode>
                <c:ptCount val="7"/>
                <c:pt idx="0">
                  <c:v>337.7</c:v>
                </c:pt>
                <c:pt idx="1">
                  <c:v>340</c:v>
                </c:pt>
                <c:pt idx="2">
                  <c:v>342.3</c:v>
                </c:pt>
                <c:pt idx="3">
                  <c:v>344.6</c:v>
                </c:pt>
                <c:pt idx="4">
                  <c:v>346.9</c:v>
                </c:pt>
                <c:pt idx="5">
                  <c:v>349.1</c:v>
                </c:pt>
                <c:pt idx="6">
                  <c:v>351.4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2C85-4F4F-A8C5-EF7384836F3A}"/>
            </c:ext>
          </c:extLst>
        </c:ser>
        <c:ser>
          <c:idx val="0"/>
          <c:order val="2"/>
          <c:tx>
            <c:strRef>
              <c:f>'aula ex constr diagr fase'!$Q$7</c:f>
              <c:strCache>
                <c:ptCount val="1"/>
                <c:pt idx="0">
                  <c:v>xm_real</c:v>
                </c:pt>
              </c:strCache>
            </c:strRef>
          </c:tx>
          <c:marker>
            <c:symbol val="none"/>
          </c:marker>
          <c:xVal>
            <c:numRef>
              <c:f>'aula ex constr diagr fase'!$Q$9:$Q$17</c:f>
              <c:numCache>
                <c:formatCode>General</c:formatCode>
                <c:ptCount val="9"/>
                <c:pt idx="0">
                  <c:v>0</c:v>
                </c:pt>
                <c:pt idx="1">
                  <c:v>0.13400000000000001</c:v>
                </c:pt>
                <c:pt idx="2">
                  <c:v>0.32</c:v>
                </c:pt>
                <c:pt idx="3">
                  <c:v>0.435</c:v>
                </c:pt>
                <c:pt idx="4">
                  <c:v>0.54200000000000004</c:v>
                </c:pt>
                <c:pt idx="5">
                  <c:v>0.65200000000000002</c:v>
                </c:pt>
                <c:pt idx="6">
                  <c:v>0.79</c:v>
                </c:pt>
                <c:pt idx="7">
                  <c:v>0.91</c:v>
                </c:pt>
                <c:pt idx="8">
                  <c:v>1</c:v>
                </c:pt>
              </c:numCache>
            </c:numRef>
          </c:xVal>
          <c:yVal>
            <c:numRef>
              <c:f>'aula ex constr diagr fase'!$P$9:$P$17</c:f>
              <c:numCache>
                <c:formatCode>General</c:formatCode>
                <c:ptCount val="9"/>
                <c:pt idx="0">
                  <c:v>351.45</c:v>
                </c:pt>
                <c:pt idx="1">
                  <c:v>349.75</c:v>
                </c:pt>
                <c:pt idx="2">
                  <c:v>346.75</c:v>
                </c:pt>
                <c:pt idx="3">
                  <c:v>344.85</c:v>
                </c:pt>
                <c:pt idx="4">
                  <c:v>343.15</c:v>
                </c:pt>
                <c:pt idx="5">
                  <c:v>341.75</c:v>
                </c:pt>
                <c:pt idx="6">
                  <c:v>340.05</c:v>
                </c:pt>
                <c:pt idx="7">
                  <c:v>338.75</c:v>
                </c:pt>
                <c:pt idx="8">
                  <c:v>337.75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C85-4F4F-A8C5-EF7384836F3A}"/>
            </c:ext>
          </c:extLst>
        </c:ser>
        <c:ser>
          <c:idx val="2"/>
          <c:order val="3"/>
          <c:tx>
            <c:strRef>
              <c:f>'aula ex constr diagr fase'!$R$7</c:f>
              <c:strCache>
                <c:ptCount val="1"/>
                <c:pt idx="0">
                  <c:v>ym_real</c:v>
                </c:pt>
              </c:strCache>
            </c:strRef>
          </c:tx>
          <c:marker>
            <c:symbol val="none"/>
          </c:marker>
          <c:xVal>
            <c:numRef>
              <c:f>'aula ex constr diagr fase'!$R$9:$R$17</c:f>
              <c:numCache>
                <c:formatCode>General</c:formatCode>
                <c:ptCount val="9"/>
                <c:pt idx="0">
                  <c:v>0</c:v>
                </c:pt>
                <c:pt idx="1">
                  <c:v>0.183</c:v>
                </c:pt>
                <c:pt idx="2">
                  <c:v>0.42799999999999999</c:v>
                </c:pt>
                <c:pt idx="3">
                  <c:v>0.56599999999999995</c:v>
                </c:pt>
                <c:pt idx="4">
                  <c:v>0.67600000000000005</c:v>
                </c:pt>
                <c:pt idx="5">
                  <c:v>0.75900000000000001</c:v>
                </c:pt>
                <c:pt idx="6">
                  <c:v>0.85799999999999998</c:v>
                </c:pt>
                <c:pt idx="7">
                  <c:v>0.93700000000000006</c:v>
                </c:pt>
                <c:pt idx="8">
                  <c:v>1</c:v>
                </c:pt>
              </c:numCache>
            </c:numRef>
          </c:xVal>
          <c:yVal>
            <c:numRef>
              <c:f>'aula ex constr diagr fase'!$P$9:$P$17</c:f>
              <c:numCache>
                <c:formatCode>General</c:formatCode>
                <c:ptCount val="9"/>
                <c:pt idx="0">
                  <c:v>351.45</c:v>
                </c:pt>
                <c:pt idx="1">
                  <c:v>349.75</c:v>
                </c:pt>
                <c:pt idx="2">
                  <c:v>346.75</c:v>
                </c:pt>
                <c:pt idx="3">
                  <c:v>344.85</c:v>
                </c:pt>
                <c:pt idx="4">
                  <c:v>343.15</c:v>
                </c:pt>
                <c:pt idx="5">
                  <c:v>341.75</c:v>
                </c:pt>
                <c:pt idx="6">
                  <c:v>340.05</c:v>
                </c:pt>
                <c:pt idx="7">
                  <c:v>338.75</c:v>
                </c:pt>
                <c:pt idx="8">
                  <c:v>337.75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C85-4F4F-A8C5-EF7384836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610784"/>
        <c:axId val="336608064"/>
      </c:scatterChart>
      <c:valAx>
        <c:axId val="336610784"/>
        <c:scaling>
          <c:orientation val="minMax"/>
          <c:max val="0.30000000000000004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xm, ym (mol/mol mist)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crossAx val="336608064"/>
        <c:crosses val="autoZero"/>
        <c:crossBetween val="midCat"/>
        <c:majorUnit val="0.1"/>
      </c:valAx>
      <c:valAx>
        <c:axId val="336608064"/>
        <c:scaling>
          <c:orientation val="minMax"/>
          <c:min val="346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T (C)</a:t>
                </a:r>
              </a:p>
            </c:rich>
          </c:tx>
          <c:layout>
            <c:manualLayout>
              <c:xMode val="edge"/>
              <c:yMode val="edge"/>
              <c:x val="2.5656751957750565E-2"/>
              <c:y val="0.431308192788634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336610784"/>
        <c:crosses val="autoZero"/>
        <c:crossBetween val="midCat"/>
        <c:minorUnit val="1"/>
      </c:valAx>
    </c:plotArea>
    <c:legend>
      <c:legendPos val="r"/>
      <c:layout>
        <c:manualLayout>
          <c:xMode val="edge"/>
          <c:yMode val="edge"/>
          <c:x val="0.72455855573328054"/>
          <c:y val="0.34578928298463379"/>
          <c:w val="0.27114037045453543"/>
          <c:h val="0.42346049274926728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x - y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562948284634851"/>
          <c:y val="0.16948140103176759"/>
          <c:w val="0.69561887315238968"/>
          <c:h val="0.5932259793785722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'aula ex constr diagr fase'!$R$7</c:f>
              <c:strCache>
                <c:ptCount val="1"/>
                <c:pt idx="0">
                  <c:v>ym_real</c:v>
                </c:pt>
              </c:strCache>
            </c:strRef>
          </c:tx>
          <c:marker>
            <c:symbol val="none"/>
          </c:marker>
          <c:xVal>
            <c:numRef>
              <c:f>'aula ex constr diagr fase'!$Q$9:$Q$17</c:f>
              <c:numCache>
                <c:formatCode>General</c:formatCode>
                <c:ptCount val="9"/>
                <c:pt idx="0">
                  <c:v>0</c:v>
                </c:pt>
                <c:pt idx="1">
                  <c:v>0.13400000000000001</c:v>
                </c:pt>
                <c:pt idx="2">
                  <c:v>0.32</c:v>
                </c:pt>
                <c:pt idx="3">
                  <c:v>0.435</c:v>
                </c:pt>
                <c:pt idx="4">
                  <c:v>0.54200000000000004</c:v>
                </c:pt>
                <c:pt idx="5">
                  <c:v>0.65200000000000002</c:v>
                </c:pt>
                <c:pt idx="6">
                  <c:v>0.79</c:v>
                </c:pt>
                <c:pt idx="7">
                  <c:v>0.91</c:v>
                </c:pt>
                <c:pt idx="8">
                  <c:v>1</c:v>
                </c:pt>
              </c:numCache>
            </c:numRef>
          </c:xVal>
          <c:yVal>
            <c:numRef>
              <c:f>'aula ex constr diagr fase'!$R$9:$R$17</c:f>
              <c:numCache>
                <c:formatCode>General</c:formatCode>
                <c:ptCount val="9"/>
                <c:pt idx="0">
                  <c:v>0</c:v>
                </c:pt>
                <c:pt idx="1">
                  <c:v>0.183</c:v>
                </c:pt>
                <c:pt idx="2">
                  <c:v>0.42799999999999999</c:v>
                </c:pt>
                <c:pt idx="3">
                  <c:v>0.56599999999999995</c:v>
                </c:pt>
                <c:pt idx="4">
                  <c:v>0.67600000000000005</c:v>
                </c:pt>
                <c:pt idx="5">
                  <c:v>0.75900000000000001</c:v>
                </c:pt>
                <c:pt idx="6">
                  <c:v>0.85799999999999998</c:v>
                </c:pt>
                <c:pt idx="7">
                  <c:v>0.93700000000000006</c:v>
                </c:pt>
                <c:pt idx="8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6A4-4630-A130-2B0A1B90E2F2}"/>
            </c:ext>
          </c:extLst>
        </c:ser>
        <c:ser>
          <c:idx val="0"/>
          <c:order val="1"/>
          <c:tx>
            <c:strRef>
              <c:f>'aula ex constr diagr fase'!$E$23</c:f>
              <c:strCache>
                <c:ptCount val="1"/>
                <c:pt idx="0">
                  <c:v>ym</c:v>
                </c:pt>
              </c:strCache>
            </c:strRef>
          </c:tx>
          <c:marker>
            <c:symbol val="none"/>
          </c:marker>
          <c:xVal>
            <c:numRef>
              <c:f>'aula ex constr diagr fase'!$D$24:$D$30</c:f>
              <c:numCache>
                <c:formatCode>_(* #,##0.00_);_(* \(#,##0.00\);_(* "-"??_);_(@_)</c:formatCode>
                <c:ptCount val="7"/>
                <c:pt idx="0">
                  <c:v>0.99804879350258335</c:v>
                </c:pt>
                <c:pt idx="1">
                  <c:v>0.79779007017101533</c:v>
                </c:pt>
                <c:pt idx="2">
                  <c:v>0.61291579788374217</c:v>
                </c:pt>
                <c:pt idx="3">
                  <c:v>0.44178844133175382</c:v>
                </c:pt>
                <c:pt idx="4">
                  <c:v>0.28297415619200345</c:v>
                </c:pt>
                <c:pt idx="5">
                  <c:v>0.14141007619299578</c:v>
                </c:pt>
                <c:pt idx="6">
                  <c:v>3.1387854883182628E-3</c:v>
                </c:pt>
              </c:numCache>
            </c:numRef>
          </c:xVal>
          <c:yVal>
            <c:numRef>
              <c:f>'aula ex constr diagr fase'!$E$24:$E$30</c:f>
              <c:numCache>
                <c:formatCode>0.0</c:formatCode>
                <c:ptCount val="7"/>
                <c:pt idx="0">
                  <c:v>0.9988938828818037</c:v>
                </c:pt>
                <c:pt idx="1">
                  <c:v>0.87347966472622229</c:v>
                </c:pt>
                <c:pt idx="2">
                  <c:v>0.7331029588823863</c:v>
                </c:pt>
                <c:pt idx="3">
                  <c:v>0.57649453968603415</c:v>
                </c:pt>
                <c:pt idx="4">
                  <c:v>0.40232306672049495</c:v>
                </c:pt>
                <c:pt idx="5">
                  <c:v>0.21797941380429467</c:v>
                </c:pt>
                <c:pt idx="6">
                  <c:v>5.2585640689926461E-3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6A4-4630-A130-2B0A1B90E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605344"/>
        <c:axId val="336617312"/>
      </c:scatterChart>
      <c:valAx>
        <c:axId val="336605344"/>
        <c:scaling>
          <c:orientation val="minMax"/>
          <c:max val="0.30000000000000004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x_metanol </a:t>
                </a:r>
                <a:r>
                  <a:rPr lang="en-GB" sz="1000" b="1" i="0" u="none" strike="noStrike" baseline="0">
                    <a:effectLst/>
                  </a:rPr>
                  <a:t>(mol/mol mist)</a:t>
                </a:r>
                <a:endParaRPr lang="en-GB"/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336617312"/>
        <c:crosses val="autoZero"/>
        <c:crossBetween val="midCat"/>
        <c:majorUnit val="0.1"/>
        <c:minorUnit val="2.0000000000000004E-2"/>
      </c:valAx>
      <c:valAx>
        <c:axId val="336617312"/>
        <c:scaling>
          <c:orientation val="minMax"/>
          <c:max val="0.4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Y_metanol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36605344"/>
        <c:crosses val="autoZero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286" footer="0.31496062000000286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00964680028304"/>
          <c:y val="8.1350079173987566E-2"/>
          <c:w val="0.45988865191001771"/>
          <c:h val="0.6655480676916970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'aula ex constr diagr fase'!$S$8</c:f>
              <c:strCache>
                <c:ptCount val="1"/>
                <c:pt idx="0">
                  <c:v>real</c:v>
                </c:pt>
              </c:strCache>
            </c:strRef>
          </c:tx>
          <c:marker>
            <c:symbol val="none"/>
          </c:marker>
          <c:xVal>
            <c:numRef>
              <c:f>'aula ex constr diagr fase'!$Q$10:$Q$16</c:f>
              <c:numCache>
                <c:formatCode>General</c:formatCode>
                <c:ptCount val="7"/>
                <c:pt idx="0">
                  <c:v>0.13400000000000001</c:v>
                </c:pt>
                <c:pt idx="1">
                  <c:v>0.32</c:v>
                </c:pt>
                <c:pt idx="2">
                  <c:v>0.435</c:v>
                </c:pt>
                <c:pt idx="3">
                  <c:v>0.54200000000000004</c:v>
                </c:pt>
                <c:pt idx="4">
                  <c:v>0.65200000000000002</c:v>
                </c:pt>
                <c:pt idx="5">
                  <c:v>0.79</c:v>
                </c:pt>
                <c:pt idx="6">
                  <c:v>0.91</c:v>
                </c:pt>
              </c:numCache>
            </c:numRef>
          </c:xVal>
          <c:yVal>
            <c:numRef>
              <c:f>'aula ex constr diagr fase'!$S$10:$S$16</c:f>
              <c:numCache>
                <c:formatCode>0.00</c:formatCode>
                <c:ptCount val="7"/>
                <c:pt idx="0">
                  <c:v>1.4475785089241673</c:v>
                </c:pt>
                <c:pt idx="1">
                  <c:v>1.5900349650349648</c:v>
                </c:pt>
                <c:pt idx="2">
                  <c:v>1.693892684993908</c:v>
                </c:pt>
                <c:pt idx="3">
                  <c:v>1.7630631861874175</c:v>
                </c:pt>
                <c:pt idx="4">
                  <c:v>1.6809561387877707</c:v>
                </c:pt>
                <c:pt idx="5">
                  <c:v>1.6061686575147083</c:v>
                </c:pt>
                <c:pt idx="6">
                  <c:v>1.4709576138147575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02C-4892-837F-D0A1D2378891}"/>
            </c:ext>
          </c:extLst>
        </c:ser>
        <c:ser>
          <c:idx val="0"/>
          <c:order val="1"/>
          <c:tx>
            <c:v>ideal</c:v>
          </c:tx>
          <c:marker>
            <c:symbol val="none"/>
          </c:marker>
          <c:xVal>
            <c:numRef>
              <c:f>'aula ex constr diagr fase'!$D$24:$D$30</c:f>
              <c:numCache>
                <c:formatCode>_(* #,##0.00_);_(* \(#,##0.00\);_(* "-"??_);_(@_)</c:formatCode>
                <c:ptCount val="7"/>
                <c:pt idx="0">
                  <c:v>0.99804879350258335</c:v>
                </c:pt>
                <c:pt idx="1">
                  <c:v>0.79779007017101533</c:v>
                </c:pt>
                <c:pt idx="2">
                  <c:v>0.61291579788374217</c:v>
                </c:pt>
                <c:pt idx="3">
                  <c:v>0.44178844133175382</c:v>
                </c:pt>
                <c:pt idx="4">
                  <c:v>0.28297415619200345</c:v>
                </c:pt>
                <c:pt idx="5">
                  <c:v>0.14141007619299578</c:v>
                </c:pt>
                <c:pt idx="6">
                  <c:v>3.1387854883182628E-3</c:v>
                </c:pt>
              </c:numCache>
            </c:numRef>
          </c:xVal>
          <c:yVal>
            <c:numRef>
              <c:f>'aula ex constr diagr fase'!$F$24:$F$30</c:f>
              <c:numCache>
                <c:formatCode>_(* #,##0.00_);_(* \(#,##0.00\);_(* "-"??_);_(@_)</c:formatCode>
                <c:ptCount val="7"/>
                <c:pt idx="0">
                  <c:v>1.7655080396991689</c:v>
                </c:pt>
                <c:pt idx="1">
                  <c:v>1.7498721395083445</c:v>
                </c:pt>
                <c:pt idx="2">
                  <c:v>1.7347058570876339</c:v>
                </c:pt>
                <c:pt idx="3">
                  <c:v>1.71996916065834</c:v>
                </c:pt>
                <c:pt idx="4">
                  <c:v>1.7056757448837252</c:v>
                </c:pt>
                <c:pt idx="5">
                  <c:v>1.6923988662678162</c:v>
                </c:pt>
                <c:pt idx="6">
                  <c:v>1.6789200813895653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02C-4892-837F-D0A1D2378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611328"/>
        <c:axId val="336604256"/>
      </c:scatterChart>
      <c:valAx>
        <c:axId val="336611328"/>
        <c:scaling>
          <c:orientation val="minMax"/>
          <c:max val="1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xm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336604256"/>
        <c:crosses val="autoZero"/>
        <c:crossBetween val="midCat"/>
        <c:majorUnit val="0.5"/>
      </c:valAx>
      <c:valAx>
        <c:axId val="336604256"/>
        <c:scaling>
          <c:orientation val="minMax"/>
          <c:min val="1.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1800" b="1" i="1" baseline="0">
                    <a:effectLst/>
                  </a:rPr>
                  <a:t>a</a:t>
                </a:r>
                <a:endParaRPr lang="pt-BR">
                  <a:effectLst/>
                </a:endParaRPr>
              </a:p>
            </c:rich>
          </c:tx>
          <c:layout>
            <c:manualLayout>
              <c:xMode val="edge"/>
              <c:yMode val="edge"/>
              <c:x val="2.3490138092907165E-2"/>
              <c:y val="0.42065502637254137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3366113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spPr>
    <a:solidFill>
      <a:sysClr val="window" lastClr="FFFFFF"/>
    </a:solidFill>
  </c:spPr>
  <c:txPr>
    <a:bodyPr/>
    <a:lstStyle/>
    <a:p>
      <a:pPr>
        <a:defRPr sz="1200"/>
      </a:pPr>
      <a:endParaRPr lang="pt-BR"/>
    </a:p>
  </c:txPr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e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320040</xdr:colOff>
      <xdr:row>31</xdr:row>
      <xdr:rowOff>36195</xdr:rowOff>
    </xdr:from>
    <xdr:to>
      <xdr:col>9</xdr:col>
      <xdr:colOff>64769</xdr:colOff>
      <xdr:row>42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C7E14C-CABB-4800-A6DB-8A8F206A3A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49529</xdr:colOff>
      <xdr:row>31</xdr:row>
      <xdr:rowOff>36195</xdr:rowOff>
    </xdr:from>
    <xdr:to>
      <xdr:col>4</xdr:col>
      <xdr:colOff>266700</xdr:colOff>
      <xdr:row>42</xdr:row>
      <xdr:rowOff>71893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0A33248-F6E3-46D9-8575-6AFD67C67F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9987</xdr:colOff>
      <xdr:row>49</xdr:row>
      <xdr:rowOff>72864</xdr:rowOff>
    </xdr:from>
    <xdr:to>
      <xdr:col>5</xdr:col>
      <xdr:colOff>297180</xdr:colOff>
      <xdr:row>58</xdr:row>
      <xdr:rowOff>137160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3064218-7BD0-4639-865F-7E16EB1C2D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274320</xdr:colOff>
          <xdr:row>16</xdr:row>
          <xdr:rowOff>45720</xdr:rowOff>
        </xdr:from>
        <xdr:to>
          <xdr:col>1</xdr:col>
          <xdr:colOff>480060</xdr:colOff>
          <xdr:row>18</xdr:row>
          <xdr:rowOff>121920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C70619B-D909-41F7-A419-AC263A556B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30480</xdr:colOff>
          <xdr:row>16</xdr:row>
          <xdr:rowOff>76200</xdr:rowOff>
        </xdr:from>
        <xdr:to>
          <xdr:col>2</xdr:col>
          <xdr:colOff>678180</xdr:colOff>
          <xdr:row>18</xdr:row>
          <xdr:rowOff>114300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6FAD53EE-0743-45A2-8E6F-FF8A91FD1B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30480</xdr:colOff>
          <xdr:row>105</xdr:row>
          <xdr:rowOff>129540</xdr:rowOff>
        </xdr:from>
        <xdr:to>
          <xdr:col>3</xdr:col>
          <xdr:colOff>525780</xdr:colOff>
          <xdr:row>108</xdr:row>
          <xdr:rowOff>30480</xdr:rowOff>
        </xdr:to>
        <xdr:sp macro="" textlink="">
          <xdr:nvSpPr>
            <xdr:cNvPr id="1027" name="Object 5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BBBE561F-F2A2-49EA-90F8-7E583ED588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22</xdr:row>
          <xdr:rowOff>0</xdr:rowOff>
        </xdr:from>
        <xdr:to>
          <xdr:col>1</xdr:col>
          <xdr:colOff>198120</xdr:colOff>
          <xdr:row>22</xdr:row>
          <xdr:rowOff>236220</xdr:rowOff>
        </xdr:to>
        <xdr:sp macro="" textlink="">
          <xdr:nvSpPr>
            <xdr:cNvPr id="1028" name="Object 3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12F6238B-7644-431C-926D-37E16D6329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</xdr:row>
          <xdr:rowOff>0</xdr:rowOff>
        </xdr:from>
        <xdr:to>
          <xdr:col>2</xdr:col>
          <xdr:colOff>198120</xdr:colOff>
          <xdr:row>22</xdr:row>
          <xdr:rowOff>236220</xdr:rowOff>
        </xdr:to>
        <xdr:sp macro="" textlink="">
          <xdr:nvSpPr>
            <xdr:cNvPr id="1029" name="Object 4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261B0D4C-D083-4B4A-8A46-3DA7B98B65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350521</xdr:colOff>
      <xdr:row>43</xdr:row>
      <xdr:rowOff>83820</xdr:rowOff>
    </xdr:from>
    <xdr:to>
      <xdr:col>8</xdr:col>
      <xdr:colOff>571501</xdr:colOff>
      <xdr:row>45</xdr:row>
      <xdr:rowOff>182880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9" name="Object 5">
              <a:extLst>
                <a:ext uri="{FF2B5EF4-FFF2-40B4-BE49-F238E27FC236}">
                  <a16:creationId xmlns:a16="http://schemas.microsoft.com/office/drawing/2014/main" id="{1BF75855-07C7-4B85-9E59-817D98BCE1F5}"/>
                </a:ext>
              </a:extLst>
            </xdr:cNvPr>
            <xdr:cNvSpPr txBox="1"/>
          </xdr:nvSpPr>
          <xdr:spPr bwMode="auto">
            <a:xfrm>
              <a:off x="3086101" y="8877300"/>
              <a:ext cx="2659380" cy="495300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wrap="square">
              <a:no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2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2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𝛼</m:t>
                        </m:r>
                      </m:e>
                      <m:sub>
                        <m:r>
                          <a:rPr lang="pt-BR" sz="12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pt-BR" sz="12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pt-BR" sz="12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𝐵</m:t>
                        </m:r>
                      </m:sub>
                    </m:sSub>
                    <m:r>
                      <a:rPr lang="pt-BR" sz="120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≝</m:t>
                    </m:r>
                    <m:f>
                      <m:fPr>
                        <m:ctrlPr>
                          <a:rPr lang="pt-BR" sz="12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pt-BR" sz="120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120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𝑦</m:t>
                            </m:r>
                          </m:e>
                          <m:sub>
                            <m:r>
                              <a:rPr lang="pt-BR" sz="120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  <m:r>
                          <a:rPr lang="pt-BR" sz="12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/</m:t>
                        </m:r>
                        <m:sSub>
                          <m:sSubPr>
                            <m:ctrlPr>
                              <a:rPr lang="pt-BR" sz="120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120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  <m:sub>
                            <m:r>
                              <a:rPr lang="pt-BR" sz="120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pt-BR" sz="120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120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𝑦</m:t>
                            </m:r>
                          </m:e>
                          <m:sub>
                            <m:r>
                              <a:rPr lang="pt-BR" sz="120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𝑗</m:t>
                            </m:r>
                          </m:sub>
                        </m:sSub>
                        <m:r>
                          <a:rPr lang="pt-BR" sz="12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/</m:t>
                        </m:r>
                        <m:sSub>
                          <m:sSubPr>
                            <m:ctrlPr>
                              <a:rPr lang="pt-BR" sz="120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120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  <m:sub>
                            <m:r>
                              <a:rPr lang="pt-BR" sz="120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𝑗</m:t>
                            </m:r>
                          </m:sub>
                        </m:sSub>
                      </m:den>
                    </m:f>
                    <m:r>
                      <a:rPr lang="pt-BR" sz="120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2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pt-BR" sz="120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120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𝑦</m:t>
                            </m:r>
                          </m:e>
                          <m:sub>
                            <m:r>
                              <a:rPr lang="pt-BR" sz="120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𝐴</m:t>
                            </m:r>
                          </m:sub>
                        </m:sSub>
                        <m:r>
                          <a:rPr lang="pt-BR" sz="12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/</m:t>
                        </m:r>
                        <m:sSub>
                          <m:sSubPr>
                            <m:ctrlPr>
                              <a:rPr lang="pt-BR" sz="120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120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  <m:sub>
                            <m:r>
                              <a:rPr lang="pt-BR" sz="120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𝐴</m:t>
                            </m:r>
                          </m:sub>
                        </m:sSub>
                      </m:num>
                      <m:den>
                        <m:r>
                          <a:rPr lang="pt-BR" sz="12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(1−</m:t>
                        </m:r>
                        <m:sSub>
                          <m:sSubPr>
                            <m:ctrlPr>
                              <a:rPr lang="pt-BR" sz="120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120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𝑦</m:t>
                            </m:r>
                          </m:e>
                          <m:sub>
                            <m:r>
                              <a:rPr lang="pt-BR" sz="120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𝐴</m:t>
                            </m:r>
                          </m:sub>
                        </m:sSub>
                        <m:r>
                          <a:rPr lang="pt-BR" sz="12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)/(1−</m:t>
                        </m:r>
                        <m:sSub>
                          <m:sSubPr>
                            <m:ctrlPr>
                              <a:rPr lang="pt-BR" sz="120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120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  <m:sub>
                            <m:r>
                              <a:rPr lang="pt-BR" sz="120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𝐴</m:t>
                            </m:r>
                          </m:sub>
                        </m:sSub>
                        <m:r>
                          <a:rPr lang="pt-BR" sz="12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pt-BR" sz="1200"/>
            </a:p>
          </xdr:txBody>
        </xdr:sp>
      </mc:Choice>
      <mc:Fallback>
        <xdr:sp macro="" textlink="">
          <xdr:nvSpPr>
            <xdr:cNvPr id="19" name="Object 5">
              <a:extLst>
                <a:ext uri="{FF2B5EF4-FFF2-40B4-BE49-F238E27FC236}">
                  <a16:creationId xmlns:a16="http://schemas.microsoft.com/office/drawing/2014/main" id="{1BF75855-07C7-4B85-9E59-817D98BCE1F5}"/>
                </a:ext>
              </a:extLst>
            </xdr:cNvPr>
            <xdr:cNvSpPr txBox="1"/>
          </xdr:nvSpPr>
          <xdr:spPr bwMode="auto">
            <a:xfrm>
              <a:off x="3086101" y="8877300"/>
              <a:ext cx="2659380" cy="495300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wrap="square">
              <a:no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9pPr>
            </a:lstStyle>
            <a:p>
              <a:pPr/>
              <a:r>
                <a:rPr lang="pt-BR" sz="12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𝛼_(𝐴,𝐵)≝(𝑦_𝑖/𝑥_𝑖)/(𝑦_𝑗/𝑥_𝑗 )=(𝑦_𝐴/𝑥_𝐴)/((1−𝑦_𝐴)/(1−𝑥_𝐴))</a:t>
              </a:r>
              <a:endParaRPr lang="pt-BR" sz="1200"/>
            </a:p>
          </xdr:txBody>
        </xdr:sp>
      </mc:Fallback>
    </mc:AlternateContent>
    <xdr:clientData/>
  </xdr:twoCellAnchor>
  <xdr:twoCellAnchor>
    <xdr:from>
      <xdr:col>8</xdr:col>
      <xdr:colOff>22860</xdr:colOff>
      <xdr:row>46</xdr:row>
      <xdr:rowOff>106680</xdr:rowOff>
    </xdr:from>
    <xdr:to>
      <xdr:col>11</xdr:col>
      <xdr:colOff>274320</xdr:colOff>
      <xdr:row>49</xdr:row>
      <xdr:rowOff>91440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0" name="Object 7">
              <a:extLst>
                <a:ext uri="{FF2B5EF4-FFF2-40B4-BE49-F238E27FC236}">
                  <a16:creationId xmlns:a16="http://schemas.microsoft.com/office/drawing/2014/main" id="{1BA701C4-DA8D-4D2E-86F5-1D7D90504DA0}"/>
                </a:ext>
              </a:extLst>
            </xdr:cNvPr>
            <xdr:cNvSpPr txBox="1"/>
          </xdr:nvSpPr>
          <xdr:spPr bwMode="auto">
            <a:xfrm>
              <a:off x="5196840" y="9494520"/>
              <a:ext cx="2263140" cy="579120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wrap="square">
              <a:no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2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2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𝛼</m:t>
                        </m:r>
                      </m:e>
                      <m:sub>
                        <m:r>
                          <a:rPr lang="pt-BR" sz="12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pt-BR" sz="12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pt-BR" sz="12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𝑗</m:t>
                        </m:r>
                      </m:sub>
                    </m:sSub>
                    <m:r>
                      <a:rPr lang="pt-BR" sz="120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2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pt-BR" sz="120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120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𝐾</m:t>
                            </m:r>
                          </m:e>
                          <m:sub>
                            <m:r>
                              <a:rPr lang="pt-BR" sz="1200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pt-BR" sz="120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120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𝐾</m:t>
                            </m:r>
                          </m:e>
                          <m:sub>
                            <m:r>
                              <a:rPr lang="pt-BR" sz="1200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𝑗</m:t>
                            </m:r>
                          </m:sub>
                        </m:sSub>
                      </m:den>
                    </m:f>
                    <m:r>
                      <a:rPr lang="pt-BR" sz="120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2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Sup>
                          <m:sSubSupPr>
                            <m:ctrlPr>
                              <a:rPr lang="pt-BR" sz="120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SupPr>
                          <m:e>
                            <m:r>
                              <a:rPr lang="pt-BR" sz="120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𝑃</m:t>
                            </m:r>
                          </m:e>
                          <m:sub>
                            <m:r>
                              <a:rPr lang="pt-BR" sz="1200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  <m:sup>
                            <m:r>
                              <a:rPr lang="pt-BR" sz="120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𝑠𝑎𝑡</m:t>
                            </m:r>
                          </m:sup>
                        </m:sSubSup>
                        <m:r>
                          <a:rPr lang="pt-BR" sz="12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/</m:t>
                        </m:r>
                        <m:r>
                          <a:rPr lang="pt-BR" sz="12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𝑃</m:t>
                        </m:r>
                      </m:num>
                      <m:den>
                        <m:sSubSup>
                          <m:sSubSupPr>
                            <m:ctrlPr>
                              <a:rPr lang="pt-BR" sz="120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SupPr>
                          <m:e>
                            <m:r>
                              <a:rPr lang="pt-BR" sz="120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𝑃</m:t>
                            </m:r>
                          </m:e>
                          <m:sub>
                            <m:r>
                              <a:rPr lang="pt-BR" sz="1200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𝑗</m:t>
                            </m:r>
                          </m:sub>
                          <m:sup>
                            <m:r>
                              <a:rPr lang="pt-BR" sz="120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𝑠𝑎𝑡</m:t>
                            </m:r>
                          </m:sup>
                        </m:sSubSup>
                        <m:r>
                          <a:rPr lang="pt-BR" sz="12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/</m:t>
                        </m:r>
                        <m:r>
                          <a:rPr lang="pt-BR" sz="12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𝑃</m:t>
                        </m:r>
                      </m:den>
                    </m:f>
                    <m:r>
                      <a:rPr lang="pt-BR" sz="120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2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Sup>
                          <m:sSubSupPr>
                            <m:ctrlPr>
                              <a:rPr lang="pt-BR" sz="120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SupPr>
                          <m:e>
                            <m:r>
                              <a:rPr lang="pt-BR" sz="120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𝑃</m:t>
                            </m:r>
                          </m:e>
                          <m:sub>
                            <m:r>
                              <a:rPr lang="pt-BR" sz="1200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  <m:sup>
                            <m:r>
                              <a:rPr lang="pt-BR" sz="120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𝑠𝑎𝑡</m:t>
                            </m:r>
                          </m:sup>
                        </m:sSubSup>
                      </m:num>
                      <m:den>
                        <m:sSubSup>
                          <m:sSubSupPr>
                            <m:ctrlPr>
                              <a:rPr lang="pt-BR" sz="120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SupPr>
                          <m:e>
                            <m:r>
                              <a:rPr lang="pt-BR" sz="120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𝑃</m:t>
                            </m:r>
                          </m:e>
                          <m:sub>
                            <m:r>
                              <a:rPr lang="pt-BR" sz="1200" b="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𝑗</m:t>
                            </m:r>
                          </m:sub>
                          <m:sup>
                            <m:r>
                              <a:rPr lang="pt-BR" sz="1200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𝑠𝑎𝑡</m:t>
                            </m:r>
                          </m:sup>
                        </m:sSubSup>
                      </m:den>
                    </m:f>
                  </m:oMath>
                </m:oMathPara>
              </a14:m>
              <a:endParaRPr lang="pt-BR" sz="1200"/>
            </a:p>
          </xdr:txBody>
        </xdr:sp>
      </mc:Choice>
      <mc:Fallback>
        <xdr:sp macro="" textlink="">
          <xdr:nvSpPr>
            <xdr:cNvPr id="20" name="Object 7">
              <a:extLst>
                <a:ext uri="{FF2B5EF4-FFF2-40B4-BE49-F238E27FC236}">
                  <a16:creationId xmlns:a16="http://schemas.microsoft.com/office/drawing/2014/main" id="{1BA701C4-DA8D-4D2E-86F5-1D7D90504DA0}"/>
                </a:ext>
              </a:extLst>
            </xdr:cNvPr>
            <xdr:cNvSpPr txBox="1"/>
          </xdr:nvSpPr>
          <xdr:spPr bwMode="auto">
            <a:xfrm>
              <a:off x="5196840" y="9494520"/>
              <a:ext cx="2263140" cy="579120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wrap="square">
              <a:no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lvl9pPr>
            </a:lstStyle>
            <a:p>
              <a:pPr/>
              <a:r>
                <a:rPr lang="pt-BR" sz="12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𝛼_(</a:t>
              </a:r>
              <a:r>
                <a:rPr lang="pt-BR" sz="12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𝑖</a:t>
              </a:r>
              <a:r>
                <a:rPr lang="pt-BR" sz="12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,</a:t>
              </a:r>
              <a:r>
                <a:rPr lang="pt-BR" sz="12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𝑗)</a:t>
              </a:r>
              <a:r>
                <a:rPr lang="pt-BR" sz="12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=𝐾_</a:t>
              </a:r>
              <a:r>
                <a:rPr lang="pt-BR" sz="12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𝑖/</a:t>
              </a:r>
              <a:r>
                <a:rPr lang="pt-BR" sz="12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𝐾_</a:t>
              </a:r>
              <a:r>
                <a:rPr lang="pt-BR" sz="12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𝑗 </a:t>
              </a:r>
              <a:r>
                <a:rPr lang="pt-BR" sz="12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=(𝑃_</a:t>
              </a:r>
              <a:r>
                <a:rPr lang="pt-BR" sz="12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𝑖^</a:t>
              </a:r>
              <a:r>
                <a:rPr lang="pt-BR" sz="12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𝑠𝑎𝑡/𝑃)/(𝑃_</a:t>
              </a:r>
              <a:r>
                <a:rPr lang="pt-BR" sz="12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𝑗^</a:t>
              </a:r>
              <a:r>
                <a:rPr lang="pt-BR" sz="12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𝑠𝑎𝑡/𝑃)=(𝑃_</a:t>
              </a:r>
              <a:r>
                <a:rPr lang="pt-BR" sz="12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𝑖^</a:t>
              </a:r>
              <a:r>
                <a:rPr lang="pt-BR" sz="12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𝑠𝑎𝑡)/(𝑃_</a:t>
              </a:r>
              <a:r>
                <a:rPr lang="pt-BR" sz="12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𝑗^</a:t>
              </a:r>
              <a:r>
                <a:rPr lang="pt-BR" sz="12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𝑠𝑎𝑡 )</a:t>
              </a:r>
              <a:endParaRPr lang="pt-BR" sz="1200"/>
            </a:p>
          </xdr:txBody>
        </xdr:sp>
      </mc:Fallback>
    </mc:AlternateContent>
    <xdr:clientData/>
  </xdr:twoCellAnchor>
  <xdr:twoCellAnchor>
    <xdr:from>
      <xdr:col>1</xdr:col>
      <xdr:colOff>121920</xdr:colOff>
      <xdr:row>108</xdr:row>
      <xdr:rowOff>53340</xdr:rowOff>
    </xdr:from>
    <xdr:to>
      <xdr:col>5</xdr:col>
      <xdr:colOff>426720</xdr:colOff>
      <xdr:row>118</xdr:row>
      <xdr:rowOff>114300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DFE57A9-39F9-4954-A00A-6465E220FE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57149</xdr:colOff>
      <xdr:row>63</xdr:row>
      <xdr:rowOff>74295</xdr:rowOff>
    </xdr:from>
    <xdr:to>
      <xdr:col>5</xdr:col>
      <xdr:colOff>274320</xdr:colOff>
      <xdr:row>74</xdr:row>
      <xdr:rowOff>33793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4FC7EEE7-A236-43E3-96A3-5CAB158CD6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381000</xdr:colOff>
      <xdr:row>63</xdr:row>
      <xdr:rowOff>81915</xdr:rowOff>
    </xdr:from>
    <xdr:to>
      <xdr:col>10</xdr:col>
      <xdr:colOff>266700</xdr:colOff>
      <xdr:row>74</xdr:row>
      <xdr:rowOff>26670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7FA7E781-FF7F-41BF-ADC0-432B9314A8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110489</xdr:colOff>
      <xdr:row>74</xdr:row>
      <xdr:rowOff>81915</xdr:rowOff>
    </xdr:from>
    <xdr:to>
      <xdr:col>5</xdr:col>
      <xdr:colOff>327660</xdr:colOff>
      <xdr:row>84</xdr:row>
      <xdr:rowOff>148093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CFBB77FA-6C11-462B-BD35-821CB852D9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358140</xdr:colOff>
      <xdr:row>74</xdr:row>
      <xdr:rowOff>120015</xdr:rowOff>
    </xdr:from>
    <xdr:to>
      <xdr:col>10</xdr:col>
      <xdr:colOff>243840</xdr:colOff>
      <xdr:row>84</xdr:row>
      <xdr:rowOff>171450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74BF78BB-F535-4788-B6D6-E4F024546F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289560</xdr:colOff>
      <xdr:row>89</xdr:row>
      <xdr:rowOff>4284</xdr:rowOff>
    </xdr:from>
    <xdr:to>
      <xdr:col>5</xdr:col>
      <xdr:colOff>480060</xdr:colOff>
      <xdr:row>98</xdr:row>
      <xdr:rowOff>129540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A70EB198-AC67-41C5-B7B4-6EE5C85466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573867</xdr:colOff>
      <xdr:row>108</xdr:row>
      <xdr:rowOff>57624</xdr:rowOff>
    </xdr:from>
    <xdr:to>
      <xdr:col>10</xdr:col>
      <xdr:colOff>548640</xdr:colOff>
      <xdr:row>118</xdr:row>
      <xdr:rowOff>76200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FDDF7028-ECE7-48AC-9E98-FF99607EC1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594360</xdr:colOff>
      <xdr:row>49</xdr:row>
      <xdr:rowOff>68580</xdr:rowOff>
    </xdr:from>
    <xdr:to>
      <xdr:col>10</xdr:col>
      <xdr:colOff>569133</xdr:colOff>
      <xdr:row>58</xdr:row>
      <xdr:rowOff>132876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id="{5A25F3CD-BCEC-4E29-BF1B-1A5063912E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121920</xdr:colOff>
      <xdr:row>123</xdr:row>
      <xdr:rowOff>30479</xdr:rowOff>
    </xdr:from>
    <xdr:to>
      <xdr:col>10</xdr:col>
      <xdr:colOff>146685</xdr:colOff>
      <xdr:row>131</xdr:row>
      <xdr:rowOff>160020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39FA66D8-76E1-4A64-837D-19B02565D3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0.48333</cdr:x>
      <cdr:y>0.40561</cdr:y>
    </cdr:from>
    <cdr:to>
      <cdr:x>0.78893</cdr:x>
      <cdr:y>0.61572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330483" y="884726"/>
          <a:ext cx="841217" cy="45829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200"/>
            <a:t>P = 101 kPa</a:t>
          </a:r>
        </a:p>
        <a:p xmlns:a="http://schemas.openxmlformats.org/drawingml/2006/main">
          <a:r>
            <a:rPr lang="en-GB" sz="1200"/>
            <a:t>T variável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0.40891</cdr:x>
      <cdr:y>0.60021</cdr:y>
    </cdr:from>
    <cdr:to>
      <cdr:x>0.67669</cdr:x>
      <cdr:y>0.73188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243248" y="1134253"/>
          <a:ext cx="814152" cy="248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000" dirty="0"/>
            <a:t>P = 101 </a:t>
          </a:r>
          <a:r>
            <a:rPr lang="en-GB" sz="1000" dirty="0" err="1"/>
            <a:t>kPa</a:t>
          </a:r>
          <a:endParaRPr lang="en-GB" sz="1000" dirty="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0.58203</cdr:x>
      <cdr:y>0.5011</cdr:y>
    </cdr:from>
    <cdr:to>
      <cdr:x>0.88763</cdr:x>
      <cdr:y>0.71121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707505" y="1079649"/>
          <a:ext cx="896539" cy="45269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200"/>
            <a:t>P = 101 kPa</a:t>
          </a:r>
        </a:p>
        <a:p xmlns:a="http://schemas.openxmlformats.org/drawingml/2006/main">
          <a:r>
            <a:rPr lang="en-GB" sz="1200"/>
            <a:t>T variável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0.58203</cdr:x>
      <cdr:y>0.5011</cdr:y>
    </cdr:from>
    <cdr:to>
      <cdr:x>0.88763</cdr:x>
      <cdr:y>0.71121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707505" y="1079649"/>
          <a:ext cx="896539" cy="45269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200"/>
            <a:t>P = 101 kPa</a:t>
          </a:r>
        </a:p>
        <a:p xmlns:a="http://schemas.openxmlformats.org/drawingml/2006/main">
          <a:r>
            <a:rPr lang="en-GB" sz="1200"/>
            <a:t>T variável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kler/Dropbox/downloads/lactos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xercicios%202021%203%20eq%20flas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kler/Documents/x_IPT%20ensino/tecnologia%20de%20particulas/aulas%20de%20exercicios%20e%20provas/superados/solubilidade%20do%20sulfato%20de%20cobre%205aq%20mulli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kler/Documents/x_IPT%20orientandos/prado/dados%20dos%20ensaios%20prado%20v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ctose"/>
      <sheetName val="vibracao"/>
    </sheetNames>
    <sheetDataSet>
      <sheetData sheetId="0"/>
      <sheetData sheetId="1">
        <row r="12">
          <cell r="C12">
            <v>4.8549999999999999E-3</v>
          </cell>
        </row>
        <row r="13">
          <cell r="C13">
            <v>9.8000000000000007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la ex leitura diagr fase"/>
      <sheetName val="aula exemplo diagr fase"/>
      <sheetName val="aula ex constr diagr fase"/>
      <sheetName val="binario ideal seader"/>
      <sheetName val="EQ3 a EQ6"/>
      <sheetName val="EQ7"/>
      <sheetName val="EQ8"/>
      <sheetName val="aula flash"/>
      <sheetName val="Nguyen"/>
      <sheetName val="Nguyen_mar"/>
      <sheetName val="FL01"/>
      <sheetName val="FL02"/>
      <sheetName val="FL03a05"/>
      <sheetName val="FL06a08"/>
      <sheetName val="K Values"/>
      <sheetName val="vapor pressures"/>
      <sheetName val="alpha x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46">
          <cell r="C146">
            <v>100</v>
          </cell>
        </row>
        <row r="147">
          <cell r="C147">
            <v>0.1</v>
          </cell>
        </row>
        <row r="148">
          <cell r="C148">
            <v>0.2</v>
          </cell>
        </row>
        <row r="149">
          <cell r="C149">
            <v>0.3</v>
          </cell>
        </row>
        <row r="150">
          <cell r="C150">
            <v>0.4</v>
          </cell>
        </row>
        <row r="153">
          <cell r="C153">
            <v>4.2</v>
          </cell>
        </row>
        <row r="154">
          <cell r="C154">
            <v>1.75</v>
          </cell>
        </row>
        <row r="155">
          <cell r="C155">
            <v>0.74</v>
          </cell>
        </row>
        <row r="156">
          <cell r="C156">
            <v>0.34</v>
          </cell>
        </row>
      </sheetData>
      <sheetData sheetId="8">
        <row r="108">
          <cell r="B108">
            <v>0</v>
          </cell>
        </row>
        <row r="109">
          <cell r="B109">
            <v>0.5</v>
          </cell>
        </row>
        <row r="110">
          <cell r="B110">
            <v>0.5</v>
          </cell>
        </row>
        <row r="111">
          <cell r="B111">
            <v>0</v>
          </cell>
        </row>
        <row r="114">
          <cell r="B114">
            <v>1</v>
          </cell>
        </row>
        <row r="115">
          <cell r="B115">
            <v>1.4598835611336323</v>
          </cell>
        </row>
        <row r="116">
          <cell r="B116">
            <v>0.60615626284608481</v>
          </cell>
        </row>
        <row r="117">
          <cell r="B117">
            <v>1</v>
          </cell>
        </row>
      </sheetData>
      <sheetData sheetId="9">
        <row r="125">
          <cell r="D125">
            <v>1</v>
          </cell>
        </row>
        <row r="126">
          <cell r="D126">
            <v>0</v>
          </cell>
        </row>
        <row r="127">
          <cell r="D127">
            <v>0</v>
          </cell>
        </row>
        <row r="128">
          <cell r="D128">
            <v>0.4</v>
          </cell>
        </row>
        <row r="129">
          <cell r="D129">
            <v>0.6</v>
          </cell>
        </row>
        <row r="131">
          <cell r="D131">
            <v>360</v>
          </cell>
        </row>
        <row r="132">
          <cell r="D132">
            <v>1</v>
          </cell>
        </row>
        <row r="133">
          <cell r="D133">
            <v>1</v>
          </cell>
        </row>
        <row r="134">
          <cell r="D134">
            <v>2.8707177141012918</v>
          </cell>
        </row>
        <row r="135">
          <cell r="D135">
            <v>0.36852227455992814</v>
          </cell>
        </row>
      </sheetData>
      <sheetData sheetId="10" refreshError="1"/>
      <sheetData sheetId="11" refreshError="1"/>
      <sheetData sheetId="12">
        <row r="17">
          <cell r="B17">
            <v>2.2999999999999998</v>
          </cell>
        </row>
      </sheetData>
      <sheetData sheetId="13">
        <row r="78">
          <cell r="B78">
            <v>2</v>
          </cell>
        </row>
        <row r="79">
          <cell r="B79">
            <v>0</v>
          </cell>
        </row>
        <row r="80">
          <cell r="B80">
            <v>0.5</v>
          </cell>
        </row>
        <row r="81">
          <cell r="B81">
            <v>0.5</v>
          </cell>
        </row>
        <row r="82">
          <cell r="B82">
            <v>0</v>
          </cell>
        </row>
        <row r="85">
          <cell r="B85">
            <v>1</v>
          </cell>
        </row>
        <row r="86">
          <cell r="B86">
            <v>1.5584459538686464</v>
          </cell>
        </row>
        <row r="87">
          <cell r="B87">
            <v>0.65775433809191164</v>
          </cell>
        </row>
        <row r="88">
          <cell r="B88">
            <v>1</v>
          </cell>
        </row>
        <row r="191">
          <cell r="B191">
            <v>2</v>
          </cell>
        </row>
        <row r="192">
          <cell r="B192">
            <v>0</v>
          </cell>
        </row>
        <row r="193">
          <cell r="B193">
            <v>0</v>
          </cell>
        </row>
        <row r="194">
          <cell r="B194">
            <v>0.3</v>
          </cell>
        </row>
        <row r="195">
          <cell r="B195">
            <v>0.7</v>
          </cell>
        </row>
        <row r="198">
          <cell r="B198">
            <v>1</v>
          </cell>
        </row>
        <row r="199">
          <cell r="B199">
            <v>1</v>
          </cell>
        </row>
        <row r="200">
          <cell r="B200">
            <v>5.7073643589895218</v>
          </cell>
        </row>
        <row r="201">
          <cell r="B201">
            <v>0.47695154196603928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(L)"/>
      <sheetName val=" logn(L)"/>
      <sheetName val="n(L)"/>
      <sheetName val="vol%"/>
      <sheetName val="csd"/>
      <sheetName val="calculos"/>
      <sheetName val="solub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G2" t="str">
            <v>rho</v>
          </cell>
          <cell r="H2">
            <v>2.2859999999999998E-3</v>
          </cell>
        </row>
      </sheetData>
      <sheetData sheetId="5">
        <row r="11">
          <cell r="C11">
            <v>249.5</v>
          </cell>
        </row>
        <row r="12">
          <cell r="C12">
            <v>159.5</v>
          </cell>
        </row>
        <row r="31">
          <cell r="C31">
            <v>2286</v>
          </cell>
        </row>
        <row r="49">
          <cell r="C49">
            <v>0.12</v>
          </cell>
        </row>
      </sheetData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q"/>
      <sheetName val="Tmeta"/>
      <sheetName val="Tmeta_us"/>
      <sheetName val="dados"/>
      <sheetName val="Plan2"/>
      <sheetName val="Plan3"/>
    </sheetNames>
    <sheetDataSet>
      <sheetData sheetId="0">
        <row r="21">
          <cell r="B21" t="str">
            <v>eq_corr</v>
          </cell>
        </row>
      </sheetData>
      <sheetData sheetId="1">
        <row r="21">
          <cell r="B21" t="str">
            <v>meta_corr</v>
          </cell>
        </row>
      </sheetData>
      <sheetData sheetId="2">
        <row r="21">
          <cell r="B21" t="str">
            <v>meta_us_corr</v>
          </cell>
        </row>
      </sheetData>
      <sheetData sheetId="3">
        <row r="1">
          <cell r="T1">
            <v>180</v>
          </cell>
        </row>
        <row r="2">
          <cell r="W2">
            <v>60</v>
          </cell>
        </row>
        <row r="3">
          <cell r="W3">
            <v>1049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wmf"/><Relationship Id="rId13" Type="http://schemas.openxmlformats.org/officeDocument/2006/relationships/oleObject" Target="../embeddings/oleObject5.bin"/><Relationship Id="rId3" Type="http://schemas.openxmlformats.org/officeDocument/2006/relationships/drawing" Target="../drawings/drawing1.xml"/><Relationship Id="rId7" Type="http://schemas.openxmlformats.org/officeDocument/2006/relationships/oleObject" Target="../embeddings/oleObject2.bin"/><Relationship Id="rId12" Type="http://schemas.openxmlformats.org/officeDocument/2006/relationships/image" Target="../media/image4.wmf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dbst.com/en/EED/VLE/VLE%20Ethanol%3BMethanol.php" TargetMode="External"/><Relationship Id="rId6" Type="http://schemas.openxmlformats.org/officeDocument/2006/relationships/image" Target="../media/image1.wmf"/><Relationship Id="rId11" Type="http://schemas.openxmlformats.org/officeDocument/2006/relationships/oleObject" Target="../embeddings/oleObject4.bin"/><Relationship Id="rId5" Type="http://schemas.openxmlformats.org/officeDocument/2006/relationships/oleObject" Target="../embeddings/oleObject1.bin"/><Relationship Id="rId10" Type="http://schemas.openxmlformats.org/officeDocument/2006/relationships/image" Target="../media/image3.wmf"/><Relationship Id="rId4" Type="http://schemas.openxmlformats.org/officeDocument/2006/relationships/vmlDrawing" Target="../drawings/vmlDrawing1.vml"/><Relationship Id="rId9" Type="http://schemas.openxmlformats.org/officeDocument/2006/relationships/oleObject" Target="../embeddings/oleObject3.bin"/><Relationship Id="rId14" Type="http://schemas.openxmlformats.org/officeDocument/2006/relationships/image" Target="../media/image5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51D16-9819-48F4-AC60-E640816F4F65}">
  <dimension ref="A1:T148"/>
  <sheetViews>
    <sheetView tabSelected="1" topLeftCell="A97" zoomScaleNormal="100" workbookViewId="0">
      <selection activeCell="B86" sqref="B86"/>
    </sheetView>
  </sheetViews>
  <sheetFormatPr defaultRowHeight="14.4" x14ac:dyDescent="0.3"/>
  <cols>
    <col min="2" max="2" width="10.5546875" bestFit="1" customWidth="1"/>
    <col min="3" max="3" width="11.5546875" customWidth="1"/>
    <col min="11" max="11" width="11.5546875" bestFit="1" customWidth="1"/>
  </cols>
  <sheetData>
    <row r="1" spans="1:20" x14ac:dyDescent="0.3">
      <c r="A1" s="18" t="s">
        <v>30</v>
      </c>
      <c r="D1" s="19" t="s">
        <v>29</v>
      </c>
    </row>
    <row r="2" spans="1:20" x14ac:dyDescent="0.3">
      <c r="A2" s="18" t="s">
        <v>28</v>
      </c>
    </row>
    <row r="3" spans="1:20" x14ac:dyDescent="0.3">
      <c r="A3" s="18" t="s">
        <v>27</v>
      </c>
    </row>
    <row r="4" spans="1:20" x14ac:dyDescent="0.3">
      <c r="A4" t="s">
        <v>26</v>
      </c>
    </row>
    <row r="6" spans="1:20" x14ac:dyDescent="0.3">
      <c r="A6" t="s">
        <v>25</v>
      </c>
      <c r="K6" s="18" t="s">
        <v>23</v>
      </c>
      <c r="P6" s="18" t="s">
        <v>22</v>
      </c>
    </row>
    <row r="7" spans="1:20" ht="28.8" x14ac:dyDescent="0.3">
      <c r="A7" t="s">
        <v>24</v>
      </c>
      <c r="K7" s="17" t="s">
        <v>20</v>
      </c>
      <c r="L7" s="17" t="s">
        <v>19</v>
      </c>
      <c r="M7" s="17" t="s">
        <v>18</v>
      </c>
      <c r="N7" s="17"/>
      <c r="P7" t="s">
        <v>2</v>
      </c>
      <c r="Q7" t="s">
        <v>45</v>
      </c>
      <c r="R7" t="s">
        <v>46</v>
      </c>
      <c r="S7" t="s">
        <v>3</v>
      </c>
    </row>
    <row r="8" spans="1:20" x14ac:dyDescent="0.3">
      <c r="A8" t="s">
        <v>21</v>
      </c>
      <c r="K8">
        <v>337.7</v>
      </c>
      <c r="L8" s="15">
        <v>101386</v>
      </c>
      <c r="M8" s="15">
        <v>57426</v>
      </c>
      <c r="N8" s="15"/>
      <c r="Q8" t="s">
        <v>16</v>
      </c>
      <c r="R8" t="s">
        <v>16</v>
      </c>
      <c r="S8" t="s">
        <v>49</v>
      </c>
      <c r="T8" s="16"/>
    </row>
    <row r="9" spans="1:20" x14ac:dyDescent="0.3">
      <c r="A9" t="s">
        <v>17</v>
      </c>
      <c r="K9">
        <v>340</v>
      </c>
      <c r="L9" s="15">
        <v>110911</v>
      </c>
      <c r="M9" s="15">
        <v>63382</v>
      </c>
      <c r="N9" s="15"/>
      <c r="P9">
        <v>351.45</v>
      </c>
      <c r="Q9">
        <v>0</v>
      </c>
      <c r="R9">
        <v>0</v>
      </c>
      <c r="T9" t="s">
        <v>49</v>
      </c>
    </row>
    <row r="10" spans="1:20" x14ac:dyDescent="0.3">
      <c r="K10">
        <v>342.3</v>
      </c>
      <c r="L10" s="15">
        <v>121164</v>
      </c>
      <c r="M10" s="15">
        <v>69847</v>
      </c>
      <c r="N10" s="15"/>
      <c r="P10">
        <v>349.75</v>
      </c>
      <c r="Q10">
        <v>0.13400000000000001</v>
      </c>
      <c r="R10">
        <v>0.183</v>
      </c>
      <c r="S10" s="26">
        <f>R10/Q10/((1-R10)/(1-Q10))</f>
        <v>1.4475785089241673</v>
      </c>
    </row>
    <row r="11" spans="1:20" x14ac:dyDescent="0.3">
      <c r="K11">
        <v>344.6</v>
      </c>
      <c r="L11" s="15">
        <v>132187</v>
      </c>
      <c r="M11" s="15">
        <v>76855</v>
      </c>
      <c r="N11" s="15"/>
      <c r="P11">
        <v>346.75</v>
      </c>
      <c r="Q11">
        <v>0.32</v>
      </c>
      <c r="R11">
        <v>0.42799999999999999</v>
      </c>
      <c r="S11" s="26">
        <f>R11/Q11/((1-R11)/(1-Q11))</f>
        <v>1.5900349650349648</v>
      </c>
    </row>
    <row r="12" spans="1:20" x14ac:dyDescent="0.3">
      <c r="K12">
        <v>346.9</v>
      </c>
      <c r="L12" s="15">
        <v>144025</v>
      </c>
      <c r="M12" s="15">
        <v>84439</v>
      </c>
      <c r="N12" s="15"/>
      <c r="P12">
        <v>344.85</v>
      </c>
      <c r="Q12">
        <v>0.435</v>
      </c>
      <c r="R12">
        <v>0.56599999999999995</v>
      </c>
      <c r="S12" s="26">
        <f>R12/Q12/((1-R12)/(1-Q12))</f>
        <v>1.693892684993908</v>
      </c>
    </row>
    <row r="13" spans="1:20" x14ac:dyDescent="0.3">
      <c r="K13">
        <v>349.1</v>
      </c>
      <c r="L13" s="15">
        <v>156151</v>
      </c>
      <c r="M13" s="15">
        <v>92266</v>
      </c>
      <c r="N13" s="15"/>
      <c r="P13">
        <v>343.15</v>
      </c>
      <c r="Q13">
        <v>0.54200000000000004</v>
      </c>
      <c r="R13">
        <v>0.67600000000000005</v>
      </c>
      <c r="S13" s="26">
        <f>R13/Q13/((1-R13)/(1-Q13))</f>
        <v>1.7630631861874175</v>
      </c>
    </row>
    <row r="14" spans="1:20" x14ac:dyDescent="0.3">
      <c r="K14">
        <v>351.4</v>
      </c>
      <c r="L14" s="15">
        <v>169713</v>
      </c>
      <c r="M14" s="15">
        <v>101085</v>
      </c>
      <c r="N14" s="15"/>
      <c r="P14">
        <v>341.75</v>
      </c>
      <c r="Q14">
        <v>0.65200000000000002</v>
      </c>
      <c r="R14">
        <v>0.75900000000000001</v>
      </c>
      <c r="S14" s="26">
        <f>R14/Q14/((1-R14)/(1-Q14))</f>
        <v>1.6809561387877707</v>
      </c>
    </row>
    <row r="15" spans="1:20" x14ac:dyDescent="0.3">
      <c r="A15" s="18" t="s">
        <v>31</v>
      </c>
      <c r="P15">
        <v>340.05</v>
      </c>
      <c r="Q15">
        <v>0.79</v>
      </c>
      <c r="R15">
        <v>0.85799999999999998</v>
      </c>
      <c r="S15" s="26">
        <f>R15/Q15/((1-R15)/(1-Q15))</f>
        <v>1.6061686575147083</v>
      </c>
    </row>
    <row r="16" spans="1:20" x14ac:dyDescent="0.3">
      <c r="A16" t="s">
        <v>36</v>
      </c>
      <c r="P16">
        <v>338.75</v>
      </c>
      <c r="Q16">
        <v>0.91</v>
      </c>
      <c r="R16">
        <v>0.93700000000000006</v>
      </c>
      <c r="S16" s="26">
        <f>R16/Q16/((1-R16)/(1-Q16))</f>
        <v>1.4709576138147575</v>
      </c>
    </row>
    <row r="17" spans="1:19" x14ac:dyDescent="0.3">
      <c r="P17">
        <v>337.75</v>
      </c>
      <c r="Q17">
        <v>1</v>
      </c>
      <c r="R17">
        <v>1</v>
      </c>
      <c r="S17" s="26"/>
    </row>
    <row r="20" spans="1:19" ht="18" x14ac:dyDescent="0.4">
      <c r="A20" t="s">
        <v>32</v>
      </c>
    </row>
    <row r="21" spans="1:19" x14ac:dyDescent="0.3">
      <c r="A21" t="s">
        <v>37</v>
      </c>
    </row>
    <row r="22" spans="1:19" ht="16.2" thickBot="1" x14ac:dyDescent="0.35">
      <c r="A22" s="14" t="s">
        <v>15</v>
      </c>
      <c r="B22">
        <v>101300</v>
      </c>
      <c r="F22" t="s">
        <v>14</v>
      </c>
      <c r="G22" t="s">
        <v>12</v>
      </c>
      <c r="H22" t="s">
        <v>13</v>
      </c>
    </row>
    <row r="23" spans="1:19" ht="47.4" thickBot="1" x14ac:dyDescent="0.35">
      <c r="A23" s="25" t="s">
        <v>33</v>
      </c>
      <c r="B23" s="20" t="s">
        <v>34</v>
      </c>
      <c r="C23" s="20" t="s">
        <v>35</v>
      </c>
      <c r="D23" s="13" t="s">
        <v>11</v>
      </c>
      <c r="E23" s="13" t="s">
        <v>10</v>
      </c>
      <c r="F23" s="13" t="s">
        <v>9</v>
      </c>
      <c r="G23" s="13" t="s">
        <v>7</v>
      </c>
      <c r="H23" s="13" t="s">
        <v>8</v>
      </c>
    </row>
    <row r="24" spans="1:19" ht="15.6" x14ac:dyDescent="0.3">
      <c r="A24" s="21">
        <v>337.7</v>
      </c>
      <c r="B24" s="22">
        <v>101385.77491869369</v>
      </c>
      <c r="C24" s="23">
        <v>57425.835872134434</v>
      </c>
      <c r="D24" s="7">
        <f>($B$22-C24)/(B24-C24)</f>
        <v>0.99804879350258335</v>
      </c>
      <c r="E24" s="6">
        <f>D24*B24/$B$22</f>
        <v>0.9988938828818037</v>
      </c>
      <c r="F24" s="9">
        <f>E24/D24/(1-E24)*(1-D24)</f>
        <v>1.7655080396991689</v>
      </c>
      <c r="G24" s="9">
        <f>B24/C24</f>
        <v>1.765508039699089</v>
      </c>
      <c r="H24" s="8">
        <f>$M$113*D24/(1+D24*($M$113-1))</f>
        <v>0.99886531393077671</v>
      </c>
      <c r="Q24" s="9"/>
      <c r="R24" s="8"/>
    </row>
    <row r="25" spans="1:19" ht="15.6" x14ac:dyDescent="0.3">
      <c r="A25" s="24">
        <v>340</v>
      </c>
      <c r="B25" s="23">
        <v>110910.74374716006</v>
      </c>
      <c r="C25" s="23">
        <v>63382.198757860242</v>
      </c>
      <c r="D25" s="7">
        <f>($B$22-C25)/(B25-C25)</f>
        <v>0.79779007017101533</v>
      </c>
      <c r="E25" s="6">
        <f>D25*B25/$B$22</f>
        <v>0.87347966472622229</v>
      </c>
      <c r="F25" s="9">
        <f>E25/D25/(1-E25)*(1-D25)</f>
        <v>1.7498721395083445</v>
      </c>
      <c r="G25" s="9">
        <f>B25/C25</f>
        <v>1.7498721395083447</v>
      </c>
      <c r="H25" s="8">
        <f>$M$113*D25/(1+D25*($M$113-1))</f>
        <v>0.87163004857996218</v>
      </c>
      <c r="Q25" s="9"/>
      <c r="R25" s="8"/>
    </row>
    <row r="26" spans="1:19" ht="15.6" x14ac:dyDescent="0.3">
      <c r="A26" s="24">
        <v>342.3</v>
      </c>
      <c r="B26" s="23">
        <v>121164</v>
      </c>
      <c r="C26" s="23">
        <v>69847</v>
      </c>
      <c r="D26" s="7">
        <f>($B$22-C26)/(B26-C26)</f>
        <v>0.61291579788374217</v>
      </c>
      <c r="E26" s="6">
        <f>D26*B26/$B$22</f>
        <v>0.7331029588823863</v>
      </c>
      <c r="F26" s="9">
        <f>E26/D26/(1-E26)*(1-D26)</f>
        <v>1.7347058570876339</v>
      </c>
      <c r="G26" s="9">
        <f>B26/C26</f>
        <v>1.7347058570876344</v>
      </c>
      <c r="H26" s="8">
        <f>$M$113*D26/(1+D26*($M$113-1))</f>
        <v>0.73154883826601957</v>
      </c>
      <c r="Q26" s="9"/>
      <c r="R26" s="8"/>
    </row>
    <row r="27" spans="1:19" ht="15.6" x14ac:dyDescent="0.3">
      <c r="A27" s="24">
        <v>344.6</v>
      </c>
      <c r="B27" s="23">
        <v>132187.47121168242</v>
      </c>
      <c r="C27" s="23">
        <v>76854.558927722843</v>
      </c>
      <c r="D27" s="7">
        <f>($B$22-C27)/(B27-C27)</f>
        <v>0.44178844133175382</v>
      </c>
      <c r="E27" s="6">
        <f>D27*B27/$B$22</f>
        <v>0.57649453968603415</v>
      </c>
      <c r="F27" s="9">
        <f>E27/D27/(1-E27)*(1-D27)</f>
        <v>1.71996916065834</v>
      </c>
      <c r="G27" s="9">
        <f>B27/C27</f>
        <v>1.7199691606583405</v>
      </c>
      <c r="H27" s="8">
        <f>$M$113*D27/(1+D27*($M$113-1))</f>
        <v>0.57664182715076684</v>
      </c>
      <c r="Q27" s="9"/>
      <c r="R27" s="8"/>
    </row>
    <row r="28" spans="1:19" ht="15.6" x14ac:dyDescent="0.3">
      <c r="A28" s="24">
        <v>346.9</v>
      </c>
      <c r="B28" s="23">
        <v>144024.90745880292</v>
      </c>
      <c r="C28" s="23">
        <v>84438.620816889787</v>
      </c>
      <c r="D28" s="7">
        <f>($B$22-C28)/(B28-C28)</f>
        <v>0.28297415619200345</v>
      </c>
      <c r="E28" s="6">
        <f>D28*B28/$B$22</f>
        <v>0.40232306672049495</v>
      </c>
      <c r="F28" s="9">
        <f>E28/D28/(1-E28)*(1-D28)</f>
        <v>1.7056757448837252</v>
      </c>
      <c r="G28" s="9">
        <f>B28/C28</f>
        <v>1.7056757448837252</v>
      </c>
      <c r="H28" s="8">
        <f>$M$113*D28/(1+D28*($M$113-1))</f>
        <v>0.40447663464945344</v>
      </c>
    </row>
    <row r="29" spans="1:19" ht="15.6" x14ac:dyDescent="0.3">
      <c r="A29" s="24">
        <v>349.1</v>
      </c>
      <c r="B29" s="23">
        <v>156150.92794546395</v>
      </c>
      <c r="C29" s="23">
        <v>92266.031996238409</v>
      </c>
      <c r="D29" s="7">
        <f>($B$22-C29)/(B29-C29)</f>
        <v>0.14141007619299578</v>
      </c>
      <c r="E29" s="6">
        <f>D29*B29/$B$22</f>
        <v>0.21797941380429467</v>
      </c>
      <c r="F29" s="9">
        <f>E29/D29/(1-E29)*(1-D29)</f>
        <v>1.6923988662678162</v>
      </c>
      <c r="G29" s="9">
        <f>B29/C29</f>
        <v>1.6923988662678162</v>
      </c>
      <c r="H29" s="8">
        <f>$M$113*D29/(1+D29*($M$113-1))</f>
        <v>0.22085036020933863</v>
      </c>
      <c r="P29" s="9"/>
      <c r="Q29" s="8"/>
    </row>
    <row r="30" spans="1:19" ht="15.6" x14ac:dyDescent="0.3">
      <c r="A30" s="21">
        <v>351.4</v>
      </c>
      <c r="B30" s="23">
        <v>169712.94858202228</v>
      </c>
      <c r="C30" s="22">
        <v>101084.59030495283</v>
      </c>
      <c r="D30" s="7">
        <f>($B$22-C30)/(B30-C30)</f>
        <v>3.1387854883182628E-3</v>
      </c>
      <c r="E30" s="6">
        <f>D30*B30/$B$22</f>
        <v>5.2585640689926461E-3</v>
      </c>
      <c r="F30" s="9">
        <f>E30/D30/(1-E30)*(1-D30)</f>
        <v>1.6789200813895653</v>
      </c>
      <c r="G30" s="9">
        <f>B30/C30</f>
        <v>1.6789200813895655</v>
      </c>
      <c r="H30" s="8">
        <f>$M$113*D30/(1+D30*($M$113-1))</f>
        <v>5.3896748941314031E-3</v>
      </c>
      <c r="P30" s="9"/>
      <c r="Q30" s="8"/>
    </row>
    <row r="31" spans="1:19" ht="15.6" x14ac:dyDescent="0.3">
      <c r="A31" t="s">
        <v>38</v>
      </c>
      <c r="B31" s="23"/>
      <c r="C31" s="22"/>
      <c r="D31" s="7"/>
      <c r="E31" s="6"/>
      <c r="F31" s="9"/>
      <c r="P31" s="9"/>
      <c r="Q31" s="8"/>
    </row>
    <row r="32" spans="1:19" x14ac:dyDescent="0.3">
      <c r="A32" s="11"/>
      <c r="B32" s="10"/>
      <c r="C32" s="10"/>
      <c r="E32" s="6"/>
      <c r="F32" s="9"/>
      <c r="P32" s="9"/>
      <c r="Q32" s="8"/>
    </row>
    <row r="33" spans="1:6" x14ac:dyDescent="0.3">
      <c r="A33" s="11"/>
      <c r="B33" s="10"/>
      <c r="C33" s="10"/>
      <c r="E33" s="6"/>
      <c r="F33" s="9"/>
    </row>
    <row r="34" spans="1:6" x14ac:dyDescent="0.3">
      <c r="E34" s="6"/>
    </row>
    <row r="35" spans="1:6" ht="15.6" x14ac:dyDescent="0.3">
      <c r="D35" s="7"/>
      <c r="E35" s="6"/>
    </row>
    <row r="36" spans="1:6" ht="15.6" x14ac:dyDescent="0.3">
      <c r="D36" s="7"/>
      <c r="E36" s="6"/>
    </row>
    <row r="37" spans="1:6" ht="15.6" x14ac:dyDescent="0.3">
      <c r="D37" s="7"/>
      <c r="E37" s="6"/>
    </row>
    <row r="38" spans="1:6" ht="15.6" x14ac:dyDescent="0.3">
      <c r="D38" s="7"/>
      <c r="E38" s="6"/>
    </row>
    <row r="39" spans="1:6" ht="15.6" x14ac:dyDescent="0.3">
      <c r="D39" s="7"/>
      <c r="E39" s="6"/>
    </row>
    <row r="40" spans="1:6" ht="15.6" x14ac:dyDescent="0.3">
      <c r="D40" s="7"/>
      <c r="E40" s="6"/>
    </row>
    <row r="41" spans="1:6" ht="15.6" x14ac:dyDescent="0.3">
      <c r="D41" s="7"/>
      <c r="E41" s="6"/>
    </row>
    <row r="42" spans="1:6" ht="15.6" x14ac:dyDescent="0.3">
      <c r="D42" s="7"/>
      <c r="E42" s="6"/>
    </row>
    <row r="43" spans="1:6" ht="15.6" x14ac:dyDescent="0.3">
      <c r="D43" s="7"/>
      <c r="E43" s="6"/>
    </row>
    <row r="44" spans="1:6" ht="15.6" x14ac:dyDescent="0.3">
      <c r="D44" s="7"/>
      <c r="E44" s="6"/>
    </row>
    <row r="45" spans="1:6" ht="15.6" x14ac:dyDescent="0.3">
      <c r="A45" t="s">
        <v>42</v>
      </c>
      <c r="D45" s="7"/>
      <c r="E45" s="6"/>
    </row>
    <row r="46" spans="1:6" ht="15.6" x14ac:dyDescent="0.3">
      <c r="A46" t="s">
        <v>40</v>
      </c>
      <c r="D46" s="7"/>
      <c r="E46" s="6"/>
    </row>
    <row r="47" spans="1:6" ht="15.6" x14ac:dyDescent="0.3">
      <c r="B47" t="s">
        <v>39</v>
      </c>
      <c r="D47" s="7"/>
      <c r="E47" s="6"/>
    </row>
    <row r="48" spans="1:6" ht="15.6" x14ac:dyDescent="0.3">
      <c r="B48" t="s">
        <v>48</v>
      </c>
      <c r="D48" s="7"/>
      <c r="E48" s="6"/>
    </row>
    <row r="49" spans="1:5" ht="15.6" x14ac:dyDescent="0.3">
      <c r="B49" t="s">
        <v>41</v>
      </c>
      <c r="D49" s="7"/>
      <c r="E49" s="6"/>
    </row>
    <row r="50" spans="1:5" ht="15.6" x14ac:dyDescent="0.3">
      <c r="D50" s="7"/>
      <c r="E50" s="6"/>
    </row>
    <row r="51" spans="1:5" ht="15.6" x14ac:dyDescent="0.3">
      <c r="D51" s="7"/>
      <c r="E51" s="6"/>
    </row>
    <row r="52" spans="1:5" ht="15.6" x14ac:dyDescent="0.3">
      <c r="D52" s="7"/>
      <c r="E52" s="6"/>
    </row>
    <row r="53" spans="1:5" ht="15.6" x14ac:dyDescent="0.3">
      <c r="D53" s="7"/>
      <c r="E53" s="6"/>
    </row>
    <row r="54" spans="1:5" ht="15.6" x14ac:dyDescent="0.3">
      <c r="D54" s="7"/>
      <c r="E54" s="6"/>
    </row>
    <row r="55" spans="1:5" ht="15.6" x14ac:dyDescent="0.3">
      <c r="D55" s="7"/>
      <c r="E55" s="6"/>
    </row>
    <row r="56" spans="1:5" ht="15.6" x14ac:dyDescent="0.3">
      <c r="D56" s="7"/>
      <c r="E56" s="6"/>
    </row>
    <row r="57" spans="1:5" ht="15.6" x14ac:dyDescent="0.3">
      <c r="D57" s="7"/>
      <c r="E57" s="6"/>
    </row>
    <row r="58" spans="1:5" ht="15.6" x14ac:dyDescent="0.3">
      <c r="D58" s="7"/>
      <c r="E58" s="6"/>
    </row>
    <row r="59" spans="1:5" ht="15.6" x14ac:dyDescent="0.3">
      <c r="D59" s="7"/>
      <c r="E59" s="6"/>
    </row>
    <row r="60" spans="1:5" ht="15.6" x14ac:dyDescent="0.3">
      <c r="B60" t="s">
        <v>43</v>
      </c>
      <c r="D60" s="7"/>
      <c r="E60" s="6"/>
    </row>
    <row r="61" spans="1:5" ht="15.6" x14ac:dyDescent="0.3">
      <c r="B61" t="s">
        <v>60</v>
      </c>
      <c r="D61" s="7"/>
      <c r="E61" s="6"/>
    </row>
    <row r="62" spans="1:5" ht="15.6" x14ac:dyDescent="0.3">
      <c r="D62" s="7"/>
      <c r="E62" s="6"/>
    </row>
    <row r="63" spans="1:5" ht="15.6" x14ac:dyDescent="0.3">
      <c r="A63" t="s">
        <v>44</v>
      </c>
      <c r="D63" s="7"/>
      <c r="E63" s="6"/>
    </row>
    <row r="64" spans="1:5" ht="15.6" x14ac:dyDescent="0.3">
      <c r="D64" s="7"/>
      <c r="E64" s="6"/>
    </row>
    <row r="65" spans="4:5" ht="15.6" x14ac:dyDescent="0.3">
      <c r="D65" s="7"/>
      <c r="E65" s="6"/>
    </row>
    <row r="66" spans="4:5" ht="15.6" x14ac:dyDescent="0.3">
      <c r="D66" s="7"/>
      <c r="E66" s="6"/>
    </row>
    <row r="67" spans="4:5" ht="15.6" x14ac:dyDescent="0.3">
      <c r="D67" s="7"/>
      <c r="E67" s="6"/>
    </row>
    <row r="86" spans="2:2" x14ac:dyDescent="0.3">
      <c r="B86" t="s">
        <v>52</v>
      </c>
    </row>
    <row r="87" spans="2:2" x14ac:dyDescent="0.3">
      <c r="B87" t="s">
        <v>50</v>
      </c>
    </row>
    <row r="89" spans="2:2" x14ac:dyDescent="0.3">
      <c r="B89" t="s">
        <v>61</v>
      </c>
    </row>
    <row r="100" spans="2:13" x14ac:dyDescent="0.3">
      <c r="B100" t="s">
        <v>53</v>
      </c>
    </row>
    <row r="101" spans="2:13" x14ac:dyDescent="0.3">
      <c r="B101" t="s">
        <v>51</v>
      </c>
    </row>
    <row r="102" spans="2:13" x14ac:dyDescent="0.3">
      <c r="B102" t="s">
        <v>54</v>
      </c>
    </row>
    <row r="104" spans="2:13" x14ac:dyDescent="0.3">
      <c r="B104" s="18" t="s">
        <v>63</v>
      </c>
    </row>
    <row r="105" spans="2:13" x14ac:dyDescent="0.3">
      <c r="B105" t="s">
        <v>55</v>
      </c>
    </row>
    <row r="106" spans="2:13" x14ac:dyDescent="0.3">
      <c r="B106" t="s">
        <v>56</v>
      </c>
    </row>
    <row r="108" spans="2:13" x14ac:dyDescent="0.3">
      <c r="E108" t="s">
        <v>57</v>
      </c>
    </row>
    <row r="110" spans="2:13" x14ac:dyDescent="0.3">
      <c r="M110" t="s">
        <v>13</v>
      </c>
    </row>
    <row r="111" spans="2:13" x14ac:dyDescent="0.3">
      <c r="L111">
        <v>338</v>
      </c>
      <c r="M111" s="1">
        <f>AVERAGE(G24:G30)</f>
        <v>1.7210071270706451</v>
      </c>
    </row>
    <row r="112" spans="2:13" x14ac:dyDescent="0.3">
      <c r="L112">
        <v>352</v>
      </c>
      <c r="M112" s="1">
        <f>M111</f>
        <v>1.7210071270706451</v>
      </c>
    </row>
    <row r="113" spans="2:13" x14ac:dyDescent="0.3">
      <c r="M113" s="1">
        <f>M111</f>
        <v>1.7210071270706451</v>
      </c>
    </row>
    <row r="120" spans="2:13" x14ac:dyDescent="0.3">
      <c r="B120" t="s">
        <v>58</v>
      </c>
    </row>
    <row r="121" spans="2:13" x14ac:dyDescent="0.3">
      <c r="B121" t="s">
        <v>59</v>
      </c>
    </row>
    <row r="123" spans="2:13" x14ac:dyDescent="0.3">
      <c r="B123" t="s">
        <v>64</v>
      </c>
    </row>
    <row r="124" spans="2:13" ht="15.6" x14ac:dyDescent="0.3">
      <c r="B124" t="str">
        <f>A23</f>
        <v>Temperatura (oC)</v>
      </c>
      <c r="C124" s="13" t="s">
        <v>6</v>
      </c>
      <c r="D124" s="13" t="s">
        <v>62</v>
      </c>
      <c r="E124" s="9" t="s">
        <v>3</v>
      </c>
      <c r="F124" s="13"/>
      <c r="G124" s="13"/>
    </row>
    <row r="125" spans="2:13" x14ac:dyDescent="0.3">
      <c r="B125">
        <f t="shared" ref="B125:B131" si="0">A24</f>
        <v>337.7</v>
      </c>
      <c r="C125" s="8">
        <f>E24/D24</f>
        <v>1.0008467415468281</v>
      </c>
      <c r="D125">
        <f>(1-E24)/(1-D24)</f>
        <v>0.56688880426586208</v>
      </c>
      <c r="E125" s="9">
        <f>G24</f>
        <v>1.765508039699089</v>
      </c>
      <c r="F125" s="12"/>
      <c r="G125" s="12"/>
    </row>
    <row r="126" spans="2:13" x14ac:dyDescent="0.3">
      <c r="B126">
        <f t="shared" si="0"/>
        <v>340</v>
      </c>
      <c r="C126" s="8">
        <f>E25/D25</f>
        <v>1.0948740745030607</v>
      </c>
      <c r="D126">
        <f>(1-E25)/(1-D25)</f>
        <v>0.62568804301935099</v>
      </c>
      <c r="E126" s="9">
        <f>G25</f>
        <v>1.7498721395083447</v>
      </c>
      <c r="F126" s="12"/>
      <c r="G126" s="12"/>
    </row>
    <row r="127" spans="2:13" x14ac:dyDescent="0.3">
      <c r="B127">
        <f t="shared" si="0"/>
        <v>342.3</v>
      </c>
      <c r="C127" s="8">
        <f>E26/D26</f>
        <v>1.1960908193484698</v>
      </c>
      <c r="D127">
        <f>(1-E26)/(1-D26)</f>
        <v>0.68950641658440293</v>
      </c>
      <c r="E127" s="9">
        <f>G26</f>
        <v>1.7347058570876344</v>
      </c>
      <c r="F127" s="12"/>
      <c r="G127" s="12"/>
    </row>
    <row r="128" spans="2:13" x14ac:dyDescent="0.3">
      <c r="B128">
        <f t="shared" si="0"/>
        <v>344.6</v>
      </c>
      <c r="C128" s="8">
        <f>E27/D27</f>
        <v>1.3049108707964701</v>
      </c>
      <c r="D128">
        <f>(1-E27)/(1-D27)</f>
        <v>0.75868271399528975</v>
      </c>
      <c r="E128" s="9">
        <f>G27</f>
        <v>1.7199691606583405</v>
      </c>
      <c r="F128" s="12"/>
      <c r="G128" s="12"/>
    </row>
    <row r="129" spans="2:8" x14ac:dyDescent="0.3">
      <c r="B129">
        <f t="shared" si="0"/>
        <v>346.9</v>
      </c>
      <c r="C129" s="8">
        <f>E28/D28</f>
        <v>1.4217661150918353</v>
      </c>
      <c r="D129">
        <f>(1-E28)/(1-D28)</f>
        <v>0.83355005742240662</v>
      </c>
      <c r="E129" s="9">
        <f>G28</f>
        <v>1.7056757448837252</v>
      </c>
      <c r="F129" s="12"/>
      <c r="G129" s="12"/>
    </row>
    <row r="130" spans="2:8" x14ac:dyDescent="0.3">
      <c r="B130">
        <f t="shared" si="0"/>
        <v>349.1</v>
      </c>
      <c r="C130" s="8">
        <f>E29/D29</f>
        <v>1.5414701672799993</v>
      </c>
      <c r="D130">
        <f>(1-E29)/(1-D29)</f>
        <v>0.91081966432614425</v>
      </c>
      <c r="E130" s="9">
        <f>G29</f>
        <v>1.6923988662678162</v>
      </c>
      <c r="F130" s="12"/>
      <c r="G130" s="12"/>
    </row>
    <row r="131" spans="2:8" x14ac:dyDescent="0.3">
      <c r="B131">
        <f t="shared" si="0"/>
        <v>351.4</v>
      </c>
      <c r="C131" s="8">
        <f>E30/D30</f>
        <v>1.6753499366438527</v>
      </c>
      <c r="D131">
        <f>(1-E30)/(1-D30)</f>
        <v>0.99787354693931718</v>
      </c>
      <c r="E131" s="9">
        <f>G30</f>
        <v>1.6789200813895655</v>
      </c>
      <c r="F131" s="12"/>
      <c r="G131" s="12"/>
    </row>
    <row r="132" spans="2:8" x14ac:dyDescent="0.3">
      <c r="C132" s="8"/>
      <c r="E132" s="12"/>
      <c r="F132" s="12"/>
      <c r="G132" s="12"/>
      <c r="H132" s="8"/>
    </row>
    <row r="133" spans="2:8" x14ac:dyDescent="0.3">
      <c r="B133" t="s">
        <v>65</v>
      </c>
      <c r="C133" s="8"/>
      <c r="H133" s="8"/>
    </row>
    <row r="134" spans="2:8" x14ac:dyDescent="0.3">
      <c r="C134" s="8"/>
      <c r="H134" s="8"/>
    </row>
    <row r="144" spans="2:8" x14ac:dyDescent="0.3">
      <c r="B144" t="s">
        <v>47</v>
      </c>
    </row>
    <row r="145" spans="2:16" x14ac:dyDescent="0.3">
      <c r="B145" t="s">
        <v>5</v>
      </c>
      <c r="C145" s="5" t="s">
        <v>4</v>
      </c>
    </row>
    <row r="146" spans="2:16" x14ac:dyDescent="0.3">
      <c r="B146" s="4" t="s">
        <v>2</v>
      </c>
      <c r="C146" s="3">
        <v>351.45</v>
      </c>
      <c r="D146" s="3">
        <v>349.75</v>
      </c>
      <c r="E146" s="3">
        <v>348.15</v>
      </c>
      <c r="F146" s="3">
        <v>346.75</v>
      </c>
      <c r="G146" s="3">
        <v>345.45</v>
      </c>
      <c r="H146" s="3">
        <v>344.85</v>
      </c>
      <c r="I146" s="3">
        <v>343.15</v>
      </c>
      <c r="J146" s="3">
        <v>341.75</v>
      </c>
      <c r="K146" s="3">
        <v>340.85</v>
      </c>
      <c r="L146" s="3">
        <v>340.05</v>
      </c>
      <c r="M146" s="3">
        <v>339.75</v>
      </c>
      <c r="N146" s="3">
        <v>338.95</v>
      </c>
      <c r="O146" s="3">
        <v>338.75</v>
      </c>
      <c r="P146" s="3">
        <v>337.75</v>
      </c>
    </row>
    <row r="147" spans="2:16" ht="25.2" x14ac:dyDescent="0.3">
      <c r="B147" s="4" t="s">
        <v>1</v>
      </c>
      <c r="C147" s="3">
        <v>0</v>
      </c>
      <c r="D147" s="3">
        <v>0.13400000000000001</v>
      </c>
      <c r="E147" s="3">
        <v>0.24199999999999999</v>
      </c>
      <c r="F147" s="3">
        <v>0.32</v>
      </c>
      <c r="G147" s="3">
        <v>0.40100000000000002</v>
      </c>
      <c r="H147" s="3">
        <v>0.435</v>
      </c>
      <c r="I147" s="3">
        <v>0.54200000000000004</v>
      </c>
      <c r="J147" s="3">
        <v>0.65200000000000002</v>
      </c>
      <c r="K147" s="3">
        <v>0.72799999999999998</v>
      </c>
      <c r="L147" s="3">
        <v>0.79</v>
      </c>
      <c r="M147" s="3">
        <v>0.81399999999999995</v>
      </c>
      <c r="N147" s="3">
        <v>0.873</v>
      </c>
      <c r="O147" s="3">
        <v>0.91</v>
      </c>
      <c r="P147" s="2">
        <v>1</v>
      </c>
    </row>
    <row r="148" spans="2:16" ht="25.2" x14ac:dyDescent="0.3">
      <c r="B148" s="4" t="s">
        <v>0</v>
      </c>
      <c r="C148" s="3">
        <v>0</v>
      </c>
      <c r="D148" s="3">
        <v>0.183</v>
      </c>
      <c r="E148" s="3">
        <v>0.32600000000000001</v>
      </c>
      <c r="F148" s="3">
        <v>0.42799999999999999</v>
      </c>
      <c r="G148" s="3">
        <v>0.52900000000000003</v>
      </c>
      <c r="H148" s="3">
        <v>0.56599999999999995</v>
      </c>
      <c r="I148" s="3">
        <v>0.67600000000000005</v>
      </c>
      <c r="J148" s="3">
        <v>0.75900000000000001</v>
      </c>
      <c r="K148" s="3">
        <v>0.81299999999999994</v>
      </c>
      <c r="L148" s="3">
        <v>0.85799999999999998</v>
      </c>
      <c r="M148" s="3">
        <v>0.875</v>
      </c>
      <c r="N148" s="3">
        <v>0.91900000000000004</v>
      </c>
      <c r="O148" s="3">
        <v>0.93700000000000006</v>
      </c>
      <c r="P148" s="2">
        <v>1</v>
      </c>
    </row>
  </sheetData>
  <hyperlinks>
    <hyperlink ref="C145" r:id="rId1" display="http://www.ddbst.com/en/EED/VLE/VLE%20Ethanol%3BMethanol.php" xr:uid="{EAE72852-8F17-4D7C-935C-21451324DB8A}"/>
  </hyperlinks>
  <pageMargins left="0.511811024" right="0.511811024" top="0.78740157499999996" bottom="0.78740157499999996" header="0.31496062000000002" footer="0.31496062000000002"/>
  <pageSetup paperSize="9" orientation="portrait" r:id="rId2"/>
  <drawing r:id="rId3"/>
  <legacyDrawing r:id="rId4"/>
  <oleObjects>
    <mc:AlternateContent xmlns:mc="http://schemas.openxmlformats.org/markup-compatibility/2006">
      <mc:Choice Requires="x14">
        <oleObject progId="Equation.DSMT4" shapeId="1025" r:id="rId5">
          <objectPr defaultSize="0" autoPict="0" r:id="rId6">
            <anchor moveWithCells="1" sizeWithCells="1">
              <from>
                <xdr:col>0</xdr:col>
                <xdr:colOff>274320</xdr:colOff>
                <xdr:row>16</xdr:row>
                <xdr:rowOff>45720</xdr:rowOff>
              </from>
              <to>
                <xdr:col>1</xdr:col>
                <xdr:colOff>480060</xdr:colOff>
                <xdr:row>18</xdr:row>
                <xdr:rowOff>121920</xdr:rowOff>
              </to>
            </anchor>
          </objectPr>
        </oleObject>
      </mc:Choice>
      <mc:Fallback>
        <oleObject progId="Equation.DSMT4" shapeId="1025" r:id="rId5"/>
      </mc:Fallback>
    </mc:AlternateContent>
    <mc:AlternateContent xmlns:mc="http://schemas.openxmlformats.org/markup-compatibility/2006">
      <mc:Choice Requires="x14">
        <oleObject progId="Equation.DSMT4" shapeId="1026" r:id="rId7">
          <objectPr defaultSize="0" autoPict="0" r:id="rId8">
            <anchor moveWithCells="1" sizeWithCells="1">
              <from>
                <xdr:col>2</xdr:col>
                <xdr:colOff>30480</xdr:colOff>
                <xdr:row>16</xdr:row>
                <xdr:rowOff>76200</xdr:rowOff>
              </from>
              <to>
                <xdr:col>2</xdr:col>
                <xdr:colOff>678180</xdr:colOff>
                <xdr:row>18</xdr:row>
                <xdr:rowOff>114300</xdr:rowOff>
              </to>
            </anchor>
          </objectPr>
        </oleObject>
      </mc:Choice>
      <mc:Fallback>
        <oleObject progId="Equation.DSMT4" shapeId="1026" r:id="rId7"/>
      </mc:Fallback>
    </mc:AlternateContent>
    <mc:AlternateContent xmlns:mc="http://schemas.openxmlformats.org/markup-compatibility/2006">
      <mc:Choice Requires="x14">
        <oleObject progId="Equation.DSMT4" shapeId="1027" r:id="rId9">
          <objectPr defaultSize="0" autoPict="0" r:id="rId10">
            <anchor moveWithCells="1" sizeWithCells="1">
              <from>
                <xdr:col>2</xdr:col>
                <xdr:colOff>30480</xdr:colOff>
                <xdr:row>105</xdr:row>
                <xdr:rowOff>129540</xdr:rowOff>
              </from>
              <to>
                <xdr:col>3</xdr:col>
                <xdr:colOff>525780</xdr:colOff>
                <xdr:row>108</xdr:row>
                <xdr:rowOff>30480</xdr:rowOff>
              </to>
            </anchor>
          </objectPr>
        </oleObject>
      </mc:Choice>
      <mc:Fallback>
        <oleObject progId="Equation.DSMT4" shapeId="1027" r:id="rId9"/>
      </mc:Fallback>
    </mc:AlternateContent>
    <mc:AlternateContent xmlns:mc="http://schemas.openxmlformats.org/markup-compatibility/2006">
      <mc:Choice Requires="x14">
        <oleObject progId="Equation.DSMT4" shapeId="1028" r:id="rId11">
          <objectPr defaultSize="0" autoPict="0" r:id="rId12">
            <anchor moveWithCells="1" sizeWithCells="1">
              <from>
                <xdr:col>1</xdr:col>
                <xdr:colOff>0</xdr:colOff>
                <xdr:row>22</xdr:row>
                <xdr:rowOff>0</xdr:rowOff>
              </from>
              <to>
                <xdr:col>1</xdr:col>
                <xdr:colOff>198120</xdr:colOff>
                <xdr:row>22</xdr:row>
                <xdr:rowOff>236220</xdr:rowOff>
              </to>
            </anchor>
          </objectPr>
        </oleObject>
      </mc:Choice>
      <mc:Fallback>
        <oleObject progId="Equation.DSMT4" shapeId="1028" r:id="rId11"/>
      </mc:Fallback>
    </mc:AlternateContent>
    <mc:AlternateContent xmlns:mc="http://schemas.openxmlformats.org/markup-compatibility/2006">
      <mc:Choice Requires="x14">
        <oleObject progId="Equation.DSMT4" shapeId="1029" r:id="rId13">
          <objectPr defaultSize="0" autoPict="0" r:id="rId14">
            <anchor moveWithCells="1" sizeWithCells="1">
              <from>
                <xdr:col>2</xdr:col>
                <xdr:colOff>0</xdr:colOff>
                <xdr:row>22</xdr:row>
                <xdr:rowOff>0</xdr:rowOff>
              </from>
              <to>
                <xdr:col>2</xdr:col>
                <xdr:colOff>198120</xdr:colOff>
                <xdr:row>22</xdr:row>
                <xdr:rowOff>236220</xdr:rowOff>
              </to>
            </anchor>
          </objectPr>
        </oleObject>
      </mc:Choice>
      <mc:Fallback>
        <oleObject progId="Equation.DSMT4" shapeId="1029" r:id="rId1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aula ex constr diagr fase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marcelo</cp:lastModifiedBy>
  <dcterms:created xsi:type="dcterms:W3CDTF">2021-01-22T11:51:09Z</dcterms:created>
  <dcterms:modified xsi:type="dcterms:W3CDTF">2021-01-22T13:22:15Z</dcterms:modified>
</cp:coreProperties>
</file>