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PRICE" sheetId="1" r:id="rId1"/>
    <sheet name="SAC" sheetId="2" r:id="rId2"/>
    <sheet name="Comparação PRICE x SAC" sheetId="3" r:id="rId3"/>
  </sheets>
  <definedNames/>
  <calcPr fullCalcOnLoad="1"/>
</workbook>
</file>

<file path=xl/sharedStrings.xml><?xml version="1.0" encoding="utf-8"?>
<sst xmlns="http://schemas.openxmlformats.org/spreadsheetml/2006/main" count="88" uniqueCount="27">
  <si>
    <t>Dívida</t>
  </si>
  <si>
    <t>anos</t>
  </si>
  <si>
    <t>Dívida início</t>
  </si>
  <si>
    <t>Prestação</t>
  </si>
  <si>
    <t>Juros</t>
  </si>
  <si>
    <t>Amortização</t>
  </si>
  <si>
    <t>Dívida final</t>
  </si>
  <si>
    <t xml:space="preserve">VPL = </t>
  </si>
  <si>
    <t>Custo de oportunidade</t>
  </si>
  <si>
    <t>RESUMO</t>
  </si>
  <si>
    <t>PRICE</t>
  </si>
  <si>
    <t>SAC</t>
  </si>
  <si>
    <t>VPL</t>
  </si>
  <si>
    <t>taxa a.a.</t>
  </si>
  <si>
    <t>taxa a.a. efetiva</t>
  </si>
  <si>
    <t>a.m.</t>
  </si>
  <si>
    <t>a.a. ===&gt;</t>
  </si>
  <si>
    <t>Custo de</t>
  </si>
  <si>
    <t>oportunidade</t>
  </si>
  <si>
    <t>Escolha</t>
  </si>
  <si>
    <t>amortização</t>
  </si>
  <si>
    <t>acumulada</t>
  </si>
  <si>
    <t>Ano</t>
  </si>
  <si>
    <t>tabela price</t>
  </si>
  <si>
    <t>juros compostos</t>
  </si>
  <si>
    <t>juros simples</t>
  </si>
  <si>
    <t>Sistema de Amortização Constante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</si>
</sst>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  <numFmt numFmtId="175" formatCode="0.00000%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7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4" fontId="0" fillId="0" borderId="0" xfId="48" applyNumberFormat="1" applyFont="1" applyAlignment="1">
      <alignment/>
    </xf>
    <xf numFmtId="174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175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="110" zoomScaleNormal="110" zoomScalePageLayoutView="0" workbookViewId="0" topLeftCell="A1">
      <selection activeCell="C8" sqref="C8:C17"/>
    </sheetView>
  </sheetViews>
  <sheetFormatPr defaultColWidth="9.140625" defaultRowHeight="12.75"/>
  <cols>
    <col min="1" max="1" width="14.421875" style="0" customWidth="1"/>
    <col min="2" max="2" width="13.7109375" style="0" customWidth="1"/>
    <col min="3" max="3" width="12.00390625" style="0" customWidth="1"/>
    <col min="4" max="4" width="10.28125" style="0" customWidth="1"/>
    <col min="5" max="5" width="15.7109375" style="0" customWidth="1"/>
    <col min="6" max="6" width="16.7109375" style="0" customWidth="1"/>
  </cols>
  <sheetData>
    <row r="1" spans="1:8" ht="12.75">
      <c r="A1" s="6" t="s">
        <v>10</v>
      </c>
      <c r="B1" s="1">
        <v>0.12</v>
      </c>
      <c r="C1" t="s">
        <v>16</v>
      </c>
      <c r="D1" s="12">
        <f>+B1/12</f>
        <v>0.01</v>
      </c>
      <c r="E1" t="s">
        <v>15</v>
      </c>
      <c r="F1" t="s">
        <v>23</v>
      </c>
      <c r="H1" t="s">
        <v>24</v>
      </c>
    </row>
    <row r="2" spans="1:8" ht="12.75">
      <c r="A2" t="s">
        <v>0</v>
      </c>
      <c r="B2">
        <v>1000</v>
      </c>
      <c r="H2" t="s">
        <v>25</v>
      </c>
    </row>
    <row r="3" spans="1:2" ht="12.75">
      <c r="A3" t="s">
        <v>1</v>
      </c>
      <c r="B3">
        <v>10</v>
      </c>
    </row>
    <row r="4" spans="1:2" ht="12.75">
      <c r="A4" t="s">
        <v>14</v>
      </c>
      <c r="B4" s="9">
        <f>+((1+D1)^12)-1</f>
        <v>0.12682503013196977</v>
      </c>
    </row>
    <row r="6" ht="12.75">
      <c r="H6" s="3" t="s">
        <v>20</v>
      </c>
    </row>
    <row r="7" spans="1:8" ht="12.75">
      <c r="A7" s="3" t="s">
        <v>22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H7" s="3" t="s">
        <v>21</v>
      </c>
    </row>
    <row r="8" spans="1:8" ht="12.75">
      <c r="A8">
        <v>1</v>
      </c>
      <c r="B8" s="2">
        <f>+B2</f>
        <v>1000</v>
      </c>
      <c r="C8" s="2">
        <f>-PMT(B4,B3,B2)</f>
        <v>181.9570735422042</v>
      </c>
      <c r="D8" s="2">
        <f aca="true" t="shared" si="0" ref="D8:D17">+$B$4*B8</f>
        <v>126.82503013196977</v>
      </c>
      <c r="E8" s="2">
        <f aca="true" t="shared" si="1" ref="E8:E17">+C8-D8</f>
        <v>55.13204341023443</v>
      </c>
      <c r="F8" s="2">
        <f aca="true" t="shared" si="2" ref="F8:F17">+B8-E8</f>
        <v>944.8679565897655</v>
      </c>
      <c r="H8" s="2">
        <f>SUM($E$8:E8)</f>
        <v>55.13204341023443</v>
      </c>
    </row>
    <row r="9" spans="1:8" ht="12.75">
      <c r="A9">
        <f aca="true" t="shared" si="3" ref="A9:A17">+A8+1</f>
        <v>2</v>
      </c>
      <c r="B9" s="2">
        <f aca="true" t="shared" si="4" ref="B9:B17">+F8</f>
        <v>944.8679565897655</v>
      </c>
      <c r="C9" s="2">
        <f aca="true" t="shared" si="5" ref="C9:C17">+C8</f>
        <v>181.9570735422042</v>
      </c>
      <c r="D9" s="2">
        <f t="shared" si="0"/>
        <v>119.83290706522972</v>
      </c>
      <c r="E9" s="2">
        <f t="shared" si="1"/>
        <v>62.12416647697448</v>
      </c>
      <c r="F9" s="2">
        <f t="shared" si="2"/>
        <v>882.7437901127911</v>
      </c>
      <c r="H9" s="2">
        <f>SUM($E$8:E9)</f>
        <v>117.25620988720891</v>
      </c>
    </row>
    <row r="10" spans="1:8" ht="12.75">
      <c r="A10">
        <f t="shared" si="3"/>
        <v>3</v>
      </c>
      <c r="B10" s="2">
        <f t="shared" si="4"/>
        <v>882.7437901127911</v>
      </c>
      <c r="C10" s="2">
        <f t="shared" si="5"/>
        <v>181.9570735422042</v>
      </c>
      <c r="D10" s="2">
        <f t="shared" si="0"/>
        <v>111.95400777986393</v>
      </c>
      <c r="E10" s="2">
        <f t="shared" si="1"/>
        <v>70.00306576234027</v>
      </c>
      <c r="F10" s="2">
        <f t="shared" si="2"/>
        <v>812.7407243504508</v>
      </c>
      <c r="H10" s="2">
        <f>SUM($E$8:E10)</f>
        <v>187.25927564954918</v>
      </c>
    </row>
    <row r="11" spans="1:8" ht="12.75">
      <c r="A11">
        <f t="shared" si="3"/>
        <v>4</v>
      </c>
      <c r="B11" s="2">
        <f t="shared" si="4"/>
        <v>812.7407243504508</v>
      </c>
      <c r="C11" s="2">
        <f t="shared" si="5"/>
        <v>181.9570735422042</v>
      </c>
      <c r="D11" s="2">
        <f t="shared" si="0"/>
        <v>103.07586685522486</v>
      </c>
      <c r="E11" s="2">
        <f t="shared" si="1"/>
        <v>78.88120668697934</v>
      </c>
      <c r="F11" s="2">
        <f t="shared" si="2"/>
        <v>733.8595176634715</v>
      </c>
      <c r="H11" s="2">
        <f>SUM($E$8:E11)</f>
        <v>266.1404823365285</v>
      </c>
    </row>
    <row r="12" spans="1:8" ht="12.75">
      <c r="A12">
        <f t="shared" si="3"/>
        <v>5</v>
      </c>
      <c r="B12" s="2">
        <f t="shared" si="4"/>
        <v>733.8595176634715</v>
      </c>
      <c r="C12" s="2">
        <f t="shared" si="5"/>
        <v>181.9570735422042</v>
      </c>
      <c r="D12" s="2">
        <f t="shared" si="0"/>
        <v>93.07175544030258</v>
      </c>
      <c r="E12" s="2">
        <f t="shared" si="1"/>
        <v>88.88531810190162</v>
      </c>
      <c r="F12" s="2">
        <f t="shared" si="2"/>
        <v>644.9741995615699</v>
      </c>
      <c r="H12" s="2">
        <f>SUM($E$8:E12)</f>
        <v>355.0258004384301</v>
      </c>
    </row>
    <row r="13" spans="1:8" ht="12.75">
      <c r="A13">
        <f t="shared" si="3"/>
        <v>6</v>
      </c>
      <c r="B13" s="2">
        <f t="shared" si="4"/>
        <v>644.9741995615699</v>
      </c>
      <c r="C13" s="2">
        <f t="shared" si="5"/>
        <v>181.9570735422042</v>
      </c>
      <c r="D13" s="2">
        <f t="shared" si="0"/>
        <v>81.7988722937392</v>
      </c>
      <c r="E13" s="2">
        <f t="shared" si="1"/>
        <v>100.158201248465</v>
      </c>
      <c r="F13" s="2">
        <f t="shared" si="2"/>
        <v>544.8159983131048</v>
      </c>
      <c r="H13" s="2">
        <f>SUM($E$8:E13)</f>
        <v>455.1840016868951</v>
      </c>
    </row>
    <row r="14" spans="1:8" ht="12.75">
      <c r="A14">
        <f t="shared" si="3"/>
        <v>7</v>
      </c>
      <c r="B14" s="2">
        <f t="shared" si="4"/>
        <v>544.8159983131048</v>
      </c>
      <c r="C14" s="2">
        <f t="shared" si="5"/>
        <v>181.9570735422042</v>
      </c>
      <c r="D14" s="2">
        <f t="shared" si="0"/>
        <v>69.09630540243872</v>
      </c>
      <c r="E14" s="2">
        <f t="shared" si="1"/>
        <v>112.86076813976548</v>
      </c>
      <c r="F14" s="2">
        <f t="shared" si="2"/>
        <v>431.9552301733394</v>
      </c>
      <c r="H14" s="2">
        <f>SUM($E$8:E14)</f>
        <v>568.0447698266606</v>
      </c>
    </row>
    <row r="15" spans="1:8" ht="12.75">
      <c r="A15">
        <f t="shared" si="3"/>
        <v>8</v>
      </c>
      <c r="B15" s="2">
        <f t="shared" si="4"/>
        <v>431.9552301733394</v>
      </c>
      <c r="C15" s="2">
        <f t="shared" si="5"/>
        <v>181.9570735422042</v>
      </c>
      <c r="D15" s="2">
        <f t="shared" si="0"/>
        <v>54.7827350823957</v>
      </c>
      <c r="E15" s="2">
        <f t="shared" si="1"/>
        <v>127.1743384598085</v>
      </c>
      <c r="F15" s="2">
        <f t="shared" si="2"/>
        <v>304.7808917135309</v>
      </c>
      <c r="H15" s="2">
        <f>SUM($E$8:E15)</f>
        <v>695.2191082864691</v>
      </c>
    </row>
    <row r="16" spans="1:8" ht="12.75">
      <c r="A16">
        <f t="shared" si="3"/>
        <v>9</v>
      </c>
      <c r="B16" s="2">
        <f t="shared" si="4"/>
        <v>304.7808917135309</v>
      </c>
      <c r="C16" s="2">
        <f t="shared" si="5"/>
        <v>181.9570735422042</v>
      </c>
      <c r="D16" s="2">
        <f t="shared" si="0"/>
        <v>38.65384577521717</v>
      </c>
      <c r="E16" s="2">
        <f t="shared" si="1"/>
        <v>143.30322776698702</v>
      </c>
      <c r="F16" s="2">
        <f t="shared" si="2"/>
        <v>161.47766394654386</v>
      </c>
      <c r="H16" s="2">
        <f>SUM($E$8:E16)</f>
        <v>838.5223360534561</v>
      </c>
    </row>
    <row r="17" spans="1:8" ht="12.75">
      <c r="A17">
        <f t="shared" si="3"/>
        <v>10</v>
      </c>
      <c r="B17" s="2">
        <f t="shared" si="4"/>
        <v>161.47766394654386</v>
      </c>
      <c r="C17" s="2">
        <f t="shared" si="5"/>
        <v>181.9570735422042</v>
      </c>
      <c r="D17" s="2">
        <f t="shared" si="0"/>
        <v>20.479409595660513</v>
      </c>
      <c r="E17" s="2">
        <f>+C17-D17</f>
        <v>161.4776639465437</v>
      </c>
      <c r="F17" s="2">
        <f t="shared" si="2"/>
        <v>0</v>
      </c>
      <c r="H17" s="2">
        <f>SUM($E$8:E17)</f>
        <v>999.9999999999998</v>
      </c>
    </row>
    <row r="18" spans="2:6" ht="12.75">
      <c r="B18" s="2"/>
      <c r="C18" s="2"/>
      <c r="D18" s="2"/>
      <c r="E18" s="2"/>
      <c r="F18" s="2"/>
    </row>
    <row r="19" spans="2:6" ht="12.75">
      <c r="B19" t="s">
        <v>7</v>
      </c>
      <c r="C19" s="4">
        <f>NPV(B4,C8:C17)</f>
        <v>1000.0000000000001</v>
      </c>
      <c r="D19" s="2">
        <f>NPV($B$4,D8:D17)</f>
        <v>510.7311078830263</v>
      </c>
      <c r="E19" s="2">
        <f>NPV($B$4,E8:E17)</f>
        <v>489.26889211697363</v>
      </c>
      <c r="F19" s="2">
        <f>SUM(D19:E19)</f>
        <v>1000</v>
      </c>
    </row>
    <row r="20" spans="2:6" ht="12.75">
      <c r="B20" s="2"/>
      <c r="C20" s="2"/>
      <c r="D20" s="2"/>
      <c r="E20" s="2"/>
      <c r="F20" s="2"/>
    </row>
    <row r="21" spans="1:6" ht="12.75">
      <c r="A21" t="s">
        <v>8</v>
      </c>
      <c r="D21" s="2"/>
      <c r="E21" s="2"/>
      <c r="F21" s="2"/>
    </row>
    <row r="22" spans="1:6" ht="12.75">
      <c r="A22" s="1">
        <v>0.05</v>
      </c>
      <c r="B22" t="s">
        <v>7</v>
      </c>
      <c r="C22" s="4">
        <f>NPV(A22,$C$8:$C$17)</f>
        <v>1405.0242903830876</v>
      </c>
      <c r="D22" s="2"/>
      <c r="E22" s="2"/>
      <c r="F22" s="2"/>
    </row>
    <row r="23" spans="1:6" ht="12.75">
      <c r="A23" s="1">
        <f>+A22+0.01</f>
        <v>0.060000000000000005</v>
      </c>
      <c r="B23" t="s">
        <v>7</v>
      </c>
      <c r="C23" s="4">
        <f>NPV(A23,$C$8:$C$17)</f>
        <v>1339.2199008912887</v>
      </c>
      <c r="D23" s="2"/>
      <c r="E23" s="2"/>
      <c r="F23" s="2"/>
    </row>
    <row r="24" spans="1:5" ht="12.75">
      <c r="A24" s="1">
        <f aca="true" t="shared" si="6" ref="A24:A36">+A23+0.01</f>
        <v>0.07</v>
      </c>
      <c r="B24" t="s">
        <v>7</v>
      </c>
      <c r="C24" s="4">
        <f aca="true" t="shared" si="7" ref="C24:C36">NPV(A24,$C$8:$C$17)</f>
        <v>1277.990342973141</v>
      </c>
      <c r="E24" s="2"/>
    </row>
    <row r="25" spans="1:3" ht="12.75">
      <c r="A25" s="1">
        <f t="shared" si="6"/>
        <v>0.08</v>
      </c>
      <c r="B25" t="s">
        <v>7</v>
      </c>
      <c r="C25" s="4">
        <f t="shared" si="7"/>
        <v>1220.9467745813643</v>
      </c>
    </row>
    <row r="26" spans="1:3" ht="12.75">
      <c r="A26" s="1">
        <f t="shared" si="6"/>
        <v>0.09</v>
      </c>
      <c r="B26" t="s">
        <v>7</v>
      </c>
      <c r="C26" s="4">
        <f t="shared" si="7"/>
        <v>1167.7382142984827</v>
      </c>
    </row>
    <row r="27" spans="1:3" ht="12.75">
      <c r="A27" s="1">
        <f t="shared" si="6"/>
        <v>0.09999999999999999</v>
      </c>
      <c r="B27" t="s">
        <v>7</v>
      </c>
      <c r="C27" s="4">
        <f t="shared" si="7"/>
        <v>1118.047448737715</v>
      </c>
    </row>
    <row r="28" spans="1:3" ht="12.75">
      <c r="A28" s="1">
        <f t="shared" si="6"/>
        <v>0.10999999999999999</v>
      </c>
      <c r="B28" t="s">
        <v>7</v>
      </c>
      <c r="C28" s="4">
        <f t="shared" si="7"/>
        <v>1071.5874221583242</v>
      </c>
    </row>
    <row r="29" spans="1:3" ht="12.75">
      <c r="A29" s="5">
        <f t="shared" si="6"/>
        <v>0.11999999999999998</v>
      </c>
      <c r="B29" s="6" t="s">
        <v>7</v>
      </c>
      <c r="C29" s="7">
        <f t="shared" si="7"/>
        <v>1028.098047110412</v>
      </c>
    </row>
    <row r="30" spans="1:3" ht="12.75">
      <c r="A30" s="5">
        <f t="shared" si="6"/>
        <v>0.12999999999999998</v>
      </c>
      <c r="B30" s="6" t="s">
        <v>7</v>
      </c>
      <c r="C30" s="7">
        <f t="shared" si="7"/>
        <v>987.343383211865</v>
      </c>
    </row>
    <row r="31" spans="1:3" ht="12.75">
      <c r="A31" s="1">
        <f t="shared" si="6"/>
        <v>0.13999999999999999</v>
      </c>
      <c r="B31" t="s">
        <v>7</v>
      </c>
      <c r="C31" s="4">
        <f t="shared" si="7"/>
        <v>949.1091382572833</v>
      </c>
    </row>
    <row r="32" spans="1:3" ht="12.75">
      <c r="A32" s="1">
        <f t="shared" si="6"/>
        <v>0.15</v>
      </c>
      <c r="B32" t="s">
        <v>7</v>
      </c>
      <c r="C32" s="4">
        <f t="shared" si="7"/>
        <v>913.2004519458653</v>
      </c>
    </row>
    <row r="33" spans="1:3" ht="12.75">
      <c r="A33" s="1">
        <f t="shared" si="6"/>
        <v>0.16</v>
      </c>
      <c r="B33" t="s">
        <v>7</v>
      </c>
      <c r="C33" s="4">
        <f t="shared" si="7"/>
        <v>879.4399277438886</v>
      </c>
    </row>
    <row r="34" spans="1:3" ht="12.75">
      <c r="A34" s="1">
        <f t="shared" si="6"/>
        <v>0.17</v>
      </c>
      <c r="B34" t="s">
        <v>7</v>
      </c>
      <c r="C34" s="4">
        <f t="shared" si="7"/>
        <v>847.6658828954846</v>
      </c>
    </row>
    <row r="35" spans="1:3" ht="12.75">
      <c r="A35" s="1">
        <f t="shared" si="6"/>
        <v>0.18000000000000002</v>
      </c>
      <c r="B35" t="s">
        <v>7</v>
      </c>
      <c r="C35" s="4">
        <f t="shared" si="7"/>
        <v>817.7307904705735</v>
      </c>
    </row>
    <row r="36" spans="1:3" ht="12.75">
      <c r="A36" s="1">
        <f t="shared" si="6"/>
        <v>0.19000000000000003</v>
      </c>
      <c r="B36" t="s">
        <v>7</v>
      </c>
      <c r="C36" s="4">
        <f t="shared" si="7"/>
        <v>789.4998906822057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8" sqref="C8:C17"/>
    </sheetView>
  </sheetViews>
  <sheetFormatPr defaultColWidth="9.140625" defaultRowHeight="12.75"/>
  <cols>
    <col min="1" max="1" width="15.140625" style="0" customWidth="1"/>
    <col min="2" max="2" width="13.7109375" style="0" customWidth="1"/>
    <col min="3" max="3" width="14.28125" style="0" customWidth="1"/>
    <col min="5" max="5" width="16.421875" style="0" customWidth="1"/>
    <col min="6" max="6" width="11.421875" style="0" customWidth="1"/>
  </cols>
  <sheetData>
    <row r="1" spans="1:3" ht="12.75">
      <c r="A1" s="6" t="s">
        <v>11</v>
      </c>
      <c r="C1" s="6" t="s">
        <v>26</v>
      </c>
    </row>
    <row r="2" spans="1:2" ht="12.75">
      <c r="A2" t="s">
        <v>0</v>
      </c>
      <c r="B2">
        <v>1000</v>
      </c>
    </row>
    <row r="3" spans="1:2" ht="12.75">
      <c r="A3" t="s">
        <v>1</v>
      </c>
      <c r="B3">
        <v>10</v>
      </c>
    </row>
    <row r="4" spans="1:2" ht="12.75">
      <c r="A4" t="s">
        <v>13</v>
      </c>
      <c r="B4" s="10">
        <f>+PRICE!B4</f>
        <v>0.12682503013196977</v>
      </c>
    </row>
    <row r="6" ht="12.75">
      <c r="H6" s="3" t="s">
        <v>20</v>
      </c>
    </row>
    <row r="7" spans="1:8" ht="12.75">
      <c r="A7" s="3" t="s">
        <v>22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H7" s="3" t="s">
        <v>21</v>
      </c>
    </row>
    <row r="8" spans="1:8" ht="12.75">
      <c r="A8">
        <v>1</v>
      </c>
      <c r="B8" s="2">
        <f>+B2</f>
        <v>1000</v>
      </c>
      <c r="C8" s="2">
        <f>+D8+E8</f>
        <v>226.82503013196975</v>
      </c>
      <c r="D8" s="2">
        <f aca="true" t="shared" si="0" ref="D8:D17">+$B$4*B8</f>
        <v>126.82503013196977</v>
      </c>
      <c r="E8" s="2">
        <f>+B2/B3</f>
        <v>100</v>
      </c>
      <c r="F8" s="2">
        <f aca="true" t="shared" si="1" ref="F8:F17">+B8-E8</f>
        <v>900</v>
      </c>
      <c r="H8" s="2">
        <f>SUM($E$8:E8)</f>
        <v>100</v>
      </c>
    </row>
    <row r="9" spans="1:8" ht="12.75">
      <c r="A9">
        <f aca="true" t="shared" si="2" ref="A9:A17">+A8+1</f>
        <v>2</v>
      </c>
      <c r="B9" s="2">
        <f aca="true" t="shared" si="3" ref="B9:B17">+F8</f>
        <v>900</v>
      </c>
      <c r="C9" s="2">
        <f aca="true" t="shared" si="4" ref="C9:C17">+D9+E9</f>
        <v>214.1425271187728</v>
      </c>
      <c r="D9" s="2">
        <f t="shared" si="0"/>
        <v>114.14252711877279</v>
      </c>
      <c r="E9" s="2">
        <f>+E8</f>
        <v>100</v>
      </c>
      <c r="F9" s="2">
        <f t="shared" si="1"/>
        <v>800</v>
      </c>
      <c r="H9" s="2">
        <f>SUM($E$8:E9)</f>
        <v>200</v>
      </c>
    </row>
    <row r="10" spans="1:8" ht="12.75">
      <c r="A10">
        <f t="shared" si="2"/>
        <v>3</v>
      </c>
      <c r="B10" s="2">
        <f t="shared" si="3"/>
        <v>800</v>
      </c>
      <c r="C10" s="2">
        <f t="shared" si="4"/>
        <v>201.46002410557583</v>
      </c>
      <c r="D10" s="2">
        <f t="shared" si="0"/>
        <v>101.46002410557583</v>
      </c>
      <c r="E10" s="2">
        <f aca="true" t="shared" si="5" ref="E10:E17">+E9</f>
        <v>100</v>
      </c>
      <c r="F10" s="2">
        <f t="shared" si="1"/>
        <v>700</v>
      </c>
      <c r="H10" s="2">
        <f>SUM($E$8:E10)</f>
        <v>300</v>
      </c>
    </row>
    <row r="11" spans="1:8" ht="12.75">
      <c r="A11">
        <f t="shared" si="2"/>
        <v>4</v>
      </c>
      <c r="B11" s="2">
        <f t="shared" si="3"/>
        <v>700</v>
      </c>
      <c r="C11" s="2">
        <f t="shared" si="4"/>
        <v>188.77752109237883</v>
      </c>
      <c r="D11" s="2">
        <f t="shared" si="0"/>
        <v>88.77752109237885</v>
      </c>
      <c r="E11" s="2">
        <f t="shared" si="5"/>
        <v>100</v>
      </c>
      <c r="F11" s="2">
        <f t="shared" si="1"/>
        <v>600</v>
      </c>
      <c r="H11" s="2">
        <f>SUM($E$8:E11)</f>
        <v>400</v>
      </c>
    </row>
    <row r="12" spans="1:8" ht="12.75">
      <c r="A12">
        <f t="shared" si="2"/>
        <v>5</v>
      </c>
      <c r="B12" s="2">
        <f t="shared" si="3"/>
        <v>600</v>
      </c>
      <c r="C12" s="2">
        <f t="shared" si="4"/>
        <v>176.09501807918187</v>
      </c>
      <c r="D12" s="2">
        <f t="shared" si="0"/>
        <v>76.09501807918187</v>
      </c>
      <c r="E12" s="2">
        <f t="shared" si="5"/>
        <v>100</v>
      </c>
      <c r="F12" s="2">
        <f t="shared" si="1"/>
        <v>500</v>
      </c>
      <c r="H12" s="2">
        <f>SUM($E$8:E12)</f>
        <v>500</v>
      </c>
    </row>
    <row r="13" spans="1:8" ht="12.75">
      <c r="A13">
        <f t="shared" si="2"/>
        <v>6</v>
      </c>
      <c r="B13" s="2">
        <f t="shared" si="3"/>
        <v>500</v>
      </c>
      <c r="C13" s="2">
        <f t="shared" si="4"/>
        <v>163.41251506598488</v>
      </c>
      <c r="D13" s="2">
        <f t="shared" si="0"/>
        <v>63.412515065984884</v>
      </c>
      <c r="E13" s="2">
        <f t="shared" si="5"/>
        <v>100</v>
      </c>
      <c r="F13" s="2">
        <f t="shared" si="1"/>
        <v>400</v>
      </c>
      <c r="H13" s="2">
        <f>SUM($E$8:E13)</f>
        <v>600</v>
      </c>
    </row>
    <row r="14" spans="1:8" ht="12.75">
      <c r="A14">
        <f t="shared" si="2"/>
        <v>7</v>
      </c>
      <c r="B14" s="2">
        <f t="shared" si="3"/>
        <v>400</v>
      </c>
      <c r="C14" s="2">
        <f t="shared" si="4"/>
        <v>150.7300120527879</v>
      </c>
      <c r="D14" s="2">
        <f t="shared" si="0"/>
        <v>50.73001205278791</v>
      </c>
      <c r="E14" s="2">
        <f t="shared" si="5"/>
        <v>100</v>
      </c>
      <c r="F14" s="2">
        <f t="shared" si="1"/>
        <v>300</v>
      </c>
      <c r="H14" s="2">
        <f>SUM($E$8:E14)</f>
        <v>700</v>
      </c>
    </row>
    <row r="15" spans="1:8" ht="12.75">
      <c r="A15">
        <f t="shared" si="2"/>
        <v>8</v>
      </c>
      <c r="B15" s="2">
        <f t="shared" si="3"/>
        <v>300</v>
      </c>
      <c r="C15" s="2">
        <f t="shared" si="4"/>
        <v>138.04750903959092</v>
      </c>
      <c r="D15" s="2">
        <f t="shared" si="0"/>
        <v>38.047509039590935</v>
      </c>
      <c r="E15" s="2">
        <f t="shared" si="5"/>
        <v>100</v>
      </c>
      <c r="F15" s="2">
        <f t="shared" si="1"/>
        <v>200</v>
      </c>
      <c r="H15" s="2">
        <f>SUM($E$8:E15)</f>
        <v>800</v>
      </c>
    </row>
    <row r="16" spans="1:8" ht="12.75">
      <c r="A16">
        <f t="shared" si="2"/>
        <v>9</v>
      </c>
      <c r="B16" s="2">
        <f t="shared" si="3"/>
        <v>200</v>
      </c>
      <c r="C16" s="2">
        <f t="shared" si="4"/>
        <v>125.36500602639396</v>
      </c>
      <c r="D16" s="2">
        <f t="shared" si="0"/>
        <v>25.365006026393957</v>
      </c>
      <c r="E16" s="2">
        <f t="shared" si="5"/>
        <v>100</v>
      </c>
      <c r="F16" s="2">
        <f t="shared" si="1"/>
        <v>100</v>
      </c>
      <c r="H16" s="2">
        <f>SUM($E$8:E16)</f>
        <v>900</v>
      </c>
    </row>
    <row r="17" spans="1:8" ht="12.75">
      <c r="A17">
        <f t="shared" si="2"/>
        <v>10</v>
      </c>
      <c r="B17" s="2">
        <f t="shared" si="3"/>
        <v>100</v>
      </c>
      <c r="C17" s="2">
        <f t="shared" si="4"/>
        <v>112.68250301319698</v>
      </c>
      <c r="D17" s="2">
        <f t="shared" si="0"/>
        <v>12.682503013196978</v>
      </c>
      <c r="E17" s="2">
        <f t="shared" si="5"/>
        <v>100</v>
      </c>
      <c r="F17" s="2">
        <f t="shared" si="1"/>
        <v>0</v>
      </c>
      <c r="H17" s="2">
        <f>SUM($E$8:E17)</f>
        <v>1000</v>
      </c>
    </row>
    <row r="19" spans="2:3" ht="12.75">
      <c r="B19" t="s">
        <v>7</v>
      </c>
      <c r="C19" s="4">
        <f>NPV(B4,C8:C17)</f>
        <v>1000.0000000000001</v>
      </c>
    </row>
    <row r="21" ht="12.75">
      <c r="A21" t="s">
        <v>8</v>
      </c>
    </row>
    <row r="22" spans="1:3" ht="12.75">
      <c r="A22" s="1">
        <v>0.05</v>
      </c>
      <c r="B22" t="s">
        <v>7</v>
      </c>
      <c r="C22" s="4">
        <f>NPV(A22,$C$8:$C$17)</f>
        <v>1350.055565427982</v>
      </c>
    </row>
    <row r="23" spans="1:3" ht="12.75">
      <c r="A23" s="1">
        <f>+A22+0.01</f>
        <v>0.060000000000000005</v>
      </c>
      <c r="B23" t="s">
        <v>7</v>
      </c>
      <c r="C23" s="4">
        <f>NPV(A23,$C$8:$C$17)</f>
        <v>1294.020437224983</v>
      </c>
    </row>
    <row r="24" spans="1:3" ht="12.75">
      <c r="A24" s="1">
        <f aca="true" t="shared" si="6" ref="A24:A31">+A23+0.01</f>
        <v>0.07</v>
      </c>
      <c r="B24" t="s">
        <v>7</v>
      </c>
      <c r="C24" s="4">
        <f aca="true" t="shared" si="7" ref="C24:C31">NPV(A24,$C$8:$C$17)</f>
        <v>1241.6215266026513</v>
      </c>
    </row>
    <row r="25" spans="1:3" ht="12.75">
      <c r="A25" s="1">
        <f t="shared" si="6"/>
        <v>0.08</v>
      </c>
      <c r="B25" t="s">
        <v>7</v>
      </c>
      <c r="C25" s="4">
        <f t="shared" si="7"/>
        <v>1192.5631720328681</v>
      </c>
    </row>
    <row r="26" spans="1:3" ht="12.75">
      <c r="A26" s="1">
        <f t="shared" si="6"/>
        <v>0.09</v>
      </c>
      <c r="B26" t="s">
        <v>7</v>
      </c>
      <c r="C26" s="4">
        <f t="shared" si="7"/>
        <v>1146.5776256642766</v>
      </c>
    </row>
    <row r="27" spans="1:3" ht="12.75">
      <c r="A27" s="1">
        <f t="shared" si="6"/>
        <v>0.09999999999999999</v>
      </c>
      <c r="B27" t="s">
        <v>7</v>
      </c>
      <c r="C27" s="4">
        <f t="shared" si="7"/>
        <v>1103.4221035612588</v>
      </c>
    </row>
    <row r="28" spans="1:3" ht="12.75">
      <c r="A28" s="1">
        <f t="shared" si="6"/>
        <v>0.10999999999999999</v>
      </c>
      <c r="B28" t="s">
        <v>7</v>
      </c>
      <c r="C28" s="4">
        <f t="shared" si="7"/>
        <v>1062.8761775255332</v>
      </c>
    </row>
    <row r="29" spans="1:3" ht="12.75">
      <c r="A29" s="5">
        <f t="shared" si="6"/>
        <v>0.11999999999999998</v>
      </c>
      <c r="B29" s="6" t="s">
        <v>7</v>
      </c>
      <c r="C29" s="7">
        <f t="shared" si="7"/>
        <v>1024.7394657487037</v>
      </c>
    </row>
    <row r="30" spans="1:3" ht="12.75">
      <c r="A30" s="5">
        <f t="shared" si="6"/>
        <v>0.12999999999999998</v>
      </c>
      <c r="B30" s="6" t="s">
        <v>7</v>
      </c>
      <c r="C30" s="7">
        <f t="shared" si="7"/>
        <v>988.829585271111</v>
      </c>
    </row>
    <row r="31" spans="1:3" ht="12.75">
      <c r="A31" s="1">
        <f t="shared" si="6"/>
        <v>0.13999999999999999</v>
      </c>
      <c r="B31" t="s">
        <v>7</v>
      </c>
      <c r="C31" s="4">
        <f t="shared" si="7"/>
        <v>954.9803341341266</v>
      </c>
    </row>
    <row r="32" spans="1:3" ht="12.75">
      <c r="A32" s="1">
        <f>+A31+0.01</f>
        <v>0.15</v>
      </c>
      <c r="B32" t="s">
        <v>7</v>
      </c>
      <c r="C32" s="4">
        <f>NPV(A32,$C$8:$C$17)</f>
        <v>923.0400753323237</v>
      </c>
    </row>
    <row r="33" spans="1:3" ht="12.75">
      <c r="A33" s="1">
        <f>+A32+0.01</f>
        <v>0.16</v>
      </c>
      <c r="B33" t="s">
        <v>7</v>
      </c>
      <c r="C33" s="4">
        <f>NPV(A33,$C$8:$C$17)</f>
        <v>892.8702983017877</v>
      </c>
    </row>
    <row r="34" spans="1:3" ht="12.75">
      <c r="A34" s="1">
        <f>+A33+0.01</f>
        <v>0.17</v>
      </c>
      <c r="B34" t="s">
        <v>7</v>
      </c>
      <c r="C34" s="4">
        <f>NPV(A34,$C$8:$C$17)</f>
        <v>864.344336808346</v>
      </c>
    </row>
    <row r="35" spans="1:3" ht="12.75">
      <c r="A35" s="1">
        <f>+A34+0.01</f>
        <v>0.18000000000000002</v>
      </c>
      <c r="B35" t="s">
        <v>7</v>
      </c>
      <c r="C35" s="4">
        <f>NPV(A35,$C$8:$C$17)</f>
        <v>837.3462247981284</v>
      </c>
    </row>
    <row r="36" spans="1:3" ht="12.75">
      <c r="A36" s="1">
        <f>+A35+0.01</f>
        <v>0.19000000000000003</v>
      </c>
      <c r="B36" t="s">
        <v>7</v>
      </c>
      <c r="C36" s="4">
        <f>NPV(A36,$C$8:$C$17)</f>
        <v>811.7696741048516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12.00390625" style="0" customWidth="1"/>
    <col min="3" max="3" width="15.421875" style="0" customWidth="1"/>
    <col min="4" max="4" width="16.00390625" style="0" customWidth="1"/>
  </cols>
  <sheetData>
    <row r="1" ht="12.75">
      <c r="A1" s="6" t="s">
        <v>9</v>
      </c>
    </row>
    <row r="2" ht="12.75">
      <c r="A2" s="6"/>
    </row>
    <row r="3" spans="1:6" ht="12.75">
      <c r="A3" s="6" t="s">
        <v>17</v>
      </c>
      <c r="C3" s="3" t="s">
        <v>12</v>
      </c>
      <c r="D3" s="3" t="s">
        <v>12</v>
      </c>
      <c r="F3" s="6" t="s">
        <v>19</v>
      </c>
    </row>
    <row r="4" spans="1:4" ht="12.75">
      <c r="A4" s="6" t="s">
        <v>18</v>
      </c>
      <c r="B4" s="6"/>
      <c r="C4" s="3" t="s">
        <v>10</v>
      </c>
      <c r="D4" s="3" t="s">
        <v>11</v>
      </c>
    </row>
    <row r="5" spans="1:6" ht="12.75">
      <c r="A5" s="1">
        <v>0.05</v>
      </c>
      <c r="B5" s="8" t="s">
        <v>7</v>
      </c>
      <c r="C5" s="4">
        <f>+PRICE!C22</f>
        <v>1405.0242903830876</v>
      </c>
      <c r="D5" s="4">
        <f>+SAC!C22</f>
        <v>1350.055565427982</v>
      </c>
      <c r="F5" t="str">
        <f>IF(C5&lt;D5,"price",IF(C5=D5,"indiferente","sac"))</f>
        <v>sac</v>
      </c>
    </row>
    <row r="6" spans="1:6" ht="12.75">
      <c r="A6" s="1">
        <f>+A5+0.01</f>
        <v>0.060000000000000005</v>
      </c>
      <c r="B6" s="8" t="s">
        <v>7</v>
      </c>
      <c r="C6" s="4">
        <f>+PRICE!C23</f>
        <v>1339.2199008912887</v>
      </c>
      <c r="D6" s="4">
        <f>+SAC!C23</f>
        <v>1294.020437224983</v>
      </c>
      <c r="F6" t="str">
        <f aca="true" t="shared" si="0" ref="F6:F20">IF(C6&lt;D6,"price",IF(C6=D6,"indiferente","sac"))</f>
        <v>sac</v>
      </c>
    </row>
    <row r="7" spans="1:6" ht="12.75">
      <c r="A7" s="1">
        <f aca="true" t="shared" si="1" ref="A7:A20">+A6+0.01</f>
        <v>0.07</v>
      </c>
      <c r="B7" s="8" t="s">
        <v>7</v>
      </c>
      <c r="C7" s="4">
        <f>+PRICE!C24</f>
        <v>1277.990342973141</v>
      </c>
      <c r="D7" s="4">
        <f>+SAC!C24</f>
        <v>1241.6215266026513</v>
      </c>
      <c r="F7" t="str">
        <f t="shared" si="0"/>
        <v>sac</v>
      </c>
    </row>
    <row r="8" spans="1:6" ht="12.75">
      <c r="A8" s="1">
        <f t="shared" si="1"/>
        <v>0.08</v>
      </c>
      <c r="B8" s="8" t="s">
        <v>7</v>
      </c>
      <c r="C8" s="4">
        <f>+PRICE!C25</f>
        <v>1220.9467745813643</v>
      </c>
      <c r="D8" s="4">
        <f>+SAC!C25</f>
        <v>1192.5631720328681</v>
      </c>
      <c r="F8" t="str">
        <f t="shared" si="0"/>
        <v>sac</v>
      </c>
    </row>
    <row r="9" spans="1:6" ht="12.75">
      <c r="A9" s="1">
        <f t="shared" si="1"/>
        <v>0.09</v>
      </c>
      <c r="B9" s="8" t="s">
        <v>7</v>
      </c>
      <c r="C9" s="4">
        <f>+PRICE!C26</f>
        <v>1167.7382142984827</v>
      </c>
      <c r="D9" s="4">
        <f>+SAC!C26</f>
        <v>1146.5776256642766</v>
      </c>
      <c r="F9" t="str">
        <f t="shared" si="0"/>
        <v>sac</v>
      </c>
    </row>
    <row r="10" spans="1:6" ht="12.75">
      <c r="A10" s="1">
        <f t="shared" si="1"/>
        <v>0.09999999999999999</v>
      </c>
      <c r="B10" s="8" t="s">
        <v>7</v>
      </c>
      <c r="C10" s="4">
        <f>+PRICE!C27</f>
        <v>1118.047448737715</v>
      </c>
      <c r="D10" s="4">
        <f>+SAC!C27</f>
        <v>1103.4221035612588</v>
      </c>
      <c r="F10" t="str">
        <f t="shared" si="0"/>
        <v>sac</v>
      </c>
    </row>
    <row r="11" spans="1:6" ht="12.75">
      <c r="A11" s="1">
        <f t="shared" si="1"/>
        <v>0.10999999999999999</v>
      </c>
      <c r="B11" s="8" t="s">
        <v>7</v>
      </c>
      <c r="C11" s="4">
        <f>+PRICE!C28</f>
        <v>1071.5874221583242</v>
      </c>
      <c r="D11" s="4">
        <f>+SAC!C28</f>
        <v>1062.8761775255332</v>
      </c>
      <c r="F11" t="str">
        <f t="shared" si="0"/>
        <v>sac</v>
      </c>
    </row>
    <row r="12" spans="1:6" ht="12.75">
      <c r="A12" s="5">
        <f t="shared" si="1"/>
        <v>0.11999999999999998</v>
      </c>
      <c r="B12" s="3" t="s">
        <v>7</v>
      </c>
      <c r="C12" s="7">
        <f>+PRICE!C29</f>
        <v>1028.098047110412</v>
      </c>
      <c r="D12" s="7">
        <f>+SAC!C29</f>
        <v>1024.7394657487037</v>
      </c>
      <c r="F12" t="str">
        <f t="shared" si="0"/>
        <v>sac</v>
      </c>
    </row>
    <row r="13" spans="1:6" ht="12.75">
      <c r="A13" s="11">
        <f>+PRICE!B4</f>
        <v>0.12682503013196977</v>
      </c>
      <c r="B13" s="3" t="s">
        <v>7</v>
      </c>
      <c r="C13" s="7">
        <f>+PRICE!C19</f>
        <v>1000.0000000000001</v>
      </c>
      <c r="D13" s="7">
        <f>+SAC!C19</f>
        <v>1000.0000000000001</v>
      </c>
      <c r="F13" t="str">
        <f t="shared" si="0"/>
        <v>indiferente</v>
      </c>
    </row>
    <row r="14" spans="1:6" ht="12.75">
      <c r="A14" s="1">
        <f>+A12+0.01</f>
        <v>0.12999999999999998</v>
      </c>
      <c r="B14" s="8" t="s">
        <v>7</v>
      </c>
      <c r="C14" s="4">
        <f>+PRICE!C30</f>
        <v>987.343383211865</v>
      </c>
      <c r="D14" s="4">
        <f>+SAC!C30</f>
        <v>988.829585271111</v>
      </c>
      <c r="F14" t="str">
        <f t="shared" si="0"/>
        <v>price</v>
      </c>
    </row>
    <row r="15" spans="1:6" ht="12.75">
      <c r="A15" s="1">
        <f t="shared" si="1"/>
        <v>0.13999999999999999</v>
      </c>
      <c r="B15" s="8" t="s">
        <v>7</v>
      </c>
      <c r="C15" s="4">
        <f>+PRICE!C31</f>
        <v>949.1091382572833</v>
      </c>
      <c r="D15" s="4">
        <f>+SAC!C31</f>
        <v>954.9803341341266</v>
      </c>
      <c r="F15" t="str">
        <f t="shared" si="0"/>
        <v>price</v>
      </c>
    </row>
    <row r="16" spans="1:6" ht="12.75">
      <c r="A16" s="1">
        <f t="shared" si="1"/>
        <v>0.15</v>
      </c>
      <c r="B16" s="8" t="s">
        <v>7</v>
      </c>
      <c r="C16" s="4">
        <f>+PRICE!C32</f>
        <v>913.2004519458653</v>
      </c>
      <c r="D16" s="4">
        <f>+SAC!C32</f>
        <v>923.0400753323237</v>
      </c>
      <c r="F16" t="str">
        <f t="shared" si="0"/>
        <v>price</v>
      </c>
    </row>
    <row r="17" spans="1:6" ht="12.75">
      <c r="A17" s="1">
        <f t="shared" si="1"/>
        <v>0.16</v>
      </c>
      <c r="B17" s="8" t="s">
        <v>7</v>
      </c>
      <c r="C17" s="4">
        <f>+PRICE!C33</f>
        <v>879.4399277438886</v>
      </c>
      <c r="D17" s="4">
        <f>+SAC!C33</f>
        <v>892.8702983017877</v>
      </c>
      <c r="F17" t="str">
        <f t="shared" si="0"/>
        <v>price</v>
      </c>
    </row>
    <row r="18" spans="1:6" ht="12.75">
      <c r="A18" s="1">
        <f t="shared" si="1"/>
        <v>0.17</v>
      </c>
      <c r="B18" s="8" t="s">
        <v>7</v>
      </c>
      <c r="C18" s="4">
        <f>+PRICE!C34</f>
        <v>847.6658828954846</v>
      </c>
      <c r="D18" s="4">
        <f>+SAC!C34</f>
        <v>864.344336808346</v>
      </c>
      <c r="F18" t="str">
        <f t="shared" si="0"/>
        <v>price</v>
      </c>
    </row>
    <row r="19" spans="1:6" ht="12.75">
      <c r="A19" s="1">
        <f t="shared" si="1"/>
        <v>0.18000000000000002</v>
      </c>
      <c r="B19" s="8" t="s">
        <v>7</v>
      </c>
      <c r="C19" s="4">
        <f>+PRICE!C35</f>
        <v>817.7307904705735</v>
      </c>
      <c r="D19" s="4">
        <f>+SAC!C35</f>
        <v>837.3462247981284</v>
      </c>
      <c r="F19" t="str">
        <f t="shared" si="0"/>
        <v>price</v>
      </c>
    </row>
    <row r="20" spans="1:6" ht="12.75">
      <c r="A20" s="1">
        <f t="shared" si="1"/>
        <v>0.19000000000000003</v>
      </c>
      <c r="B20" s="8" t="s">
        <v>7</v>
      </c>
      <c r="C20" s="4">
        <f>+PRICE!C36</f>
        <v>789.4998906822057</v>
      </c>
      <c r="D20" s="4">
        <f>+SAC!C36</f>
        <v>811.7696741048516</v>
      </c>
      <c r="F20" t="str">
        <f t="shared" si="0"/>
        <v>price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Zilbovicius</dc:creator>
  <cp:keywords/>
  <dc:description/>
  <cp:lastModifiedBy>MauroZ</cp:lastModifiedBy>
  <dcterms:created xsi:type="dcterms:W3CDTF">2003-09-02T16:26:13Z</dcterms:created>
  <dcterms:modified xsi:type="dcterms:W3CDTF">2020-11-27T19:49:34Z</dcterms:modified>
  <cp:category/>
  <cp:version/>
  <cp:contentType/>
  <cp:contentStatus/>
</cp:coreProperties>
</file>