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<sst xmlns="http://schemas.openxmlformats.org/spreadsheetml/2006/main" count="94" uniqueCount="82">
  <si>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Ativo</t>
  </si>
  <si>
    <t>31.12.2009</t>
  </si>
  <si>
    <t>Circulante</t>
  </si>
  <si>
    <t>Disponível</t>
  </si>
  <si>
    <t>Clientes</t>
  </si>
  <si>
    <t>Estoques</t>
  </si>
  <si>
    <t>TVM</t>
  </si>
  <si>
    <t>Não Circulante</t>
  </si>
  <si>
    <t>Realizável a Longo Prazo</t>
  </si>
  <si>
    <t>Investimentos</t>
  </si>
  <si>
    <t>Imobilizado</t>
  </si>
  <si>
    <t>Intangível</t>
  </si>
  <si>
    <t xml:space="preserve">   Depreciação Acumulada</t>
  </si>
  <si>
    <t>TOTAL DO ATIVO</t>
  </si>
  <si>
    <t>Tota do Circulante</t>
  </si>
  <si>
    <t>Total do Não Circulante</t>
  </si>
  <si>
    <t>Passivo</t>
  </si>
  <si>
    <t>Fornecedores</t>
  </si>
  <si>
    <t>Empréstimos e Financiamentos</t>
  </si>
  <si>
    <t>Pessoal</t>
  </si>
  <si>
    <t>Provisões Trabalhistas</t>
  </si>
  <si>
    <t>Total do Passivo Circulante</t>
  </si>
  <si>
    <t>Passivo Não Circulante</t>
  </si>
  <si>
    <t>Contas a pagar</t>
  </si>
  <si>
    <t>Total do Passivo Não Circulante</t>
  </si>
  <si>
    <t>Patrimônio Líquido</t>
  </si>
  <si>
    <t>Capital</t>
  </si>
  <si>
    <t>Reservas de Lucros</t>
  </si>
  <si>
    <t xml:space="preserve">   Saldos anteriores</t>
  </si>
  <si>
    <t>Total do PL</t>
  </si>
  <si>
    <t>TOTAL DO PASSIVO MAIS PL</t>
  </si>
  <si>
    <t>DEMONSTRAÇÃO DE RESULTADO</t>
  </si>
  <si>
    <t>Receita</t>
  </si>
  <si>
    <t>(-) Custos</t>
  </si>
  <si>
    <t>Lucro Bruto</t>
  </si>
  <si>
    <t>Despesas Operacionais</t>
  </si>
  <si>
    <t>Administrativas</t>
  </si>
  <si>
    <t>Vendas</t>
  </si>
  <si>
    <t>Gerais</t>
  </si>
  <si>
    <t>Financeiras</t>
  </si>
  <si>
    <t>Resultado das Operações</t>
  </si>
  <si>
    <t>PIR/CS</t>
  </si>
  <si>
    <t>Resultado Líquido</t>
  </si>
  <si>
    <t>Notas explicativas</t>
  </si>
  <si>
    <t>Financiamentos</t>
  </si>
  <si>
    <t xml:space="preserve">desde que a empresa mantenha rigoroso atendimento à legislação ambiental quanto a não eliminação de gases de efeito estufa; em caso de </t>
  </si>
  <si>
    <t>descumprimento o valor se torna exígivel imediatamente, qualquer que seja o fato que deu origem a tal situação;</t>
  </si>
  <si>
    <t>portanto, a expectativa de que o investimento se pague em 3 anos;</t>
  </si>
  <si>
    <t>visando evitar acidentes, entretanto, não obstante o rigoroso cumprimento da legislação, uma falha operacional no local gerou uma explosão, e a</t>
  </si>
  <si>
    <t xml:space="preserve">vegetação pode se reconstituir, naturalmente, ao longo dos próximos 20 anos. Os processos fazem reivindicações equivalentes à R$ 40.000 e, </t>
  </si>
  <si>
    <t>o restante é relativo à participação no capital da investida, a qual é avaliada pelo método do custo;</t>
  </si>
  <si>
    <t>partir daí algumas ações foram movidas contra a empresa por ONGs para que a área verde danificada fosse recuperada, contudo, os assessores</t>
  </si>
  <si>
    <t xml:space="preserve">jurídicos da companhia entendem, que apesar de possível que as ONGs tenham ganho de causa, não é muito provável, tendo em vista que a </t>
  </si>
  <si>
    <t>1)- a empresa adota os princípios fundamentais de contabilidade definidos pelo Comitê de Pronunciamentos Contábeis (CPC);</t>
  </si>
  <si>
    <t>5)- a companhia comercializa materiais inflamáveis, razão pela qual é obrigada por lei a manter equipamentos de alta segurança no local de estoque,</t>
  </si>
  <si>
    <t>BALANÇO PATRIMONIAL - CIA GRECIA</t>
  </si>
  <si>
    <t>Durante o primeiro trimestre de 2010 ocorreram os seguintes eventos na Cia Grecia:</t>
  </si>
  <si>
    <t>a empresa foi intimada a realizar os procedimentos necessários para acelerar a recuperação da vegetação e fauna do local, prevendo-se gastos de R$ 35.000;</t>
  </si>
  <si>
    <t>capacidade de autorenovação, destruindo, portanto, toda a expectativa de geração de rentabilidade futura.</t>
  </si>
  <si>
    <t>PIR/CS (34%)</t>
  </si>
  <si>
    <t>31.09.2009</t>
  </si>
  <si>
    <t>31.06.2009</t>
  </si>
  <si>
    <t>31.03.2009</t>
  </si>
  <si>
    <t>31.12.2008</t>
  </si>
  <si>
    <t>Trimestrais</t>
  </si>
  <si>
    <t>(f) uma análise mais pormenorizada e técnica do investimento na Companhia Ketes evidenciou que o principal produto da mesma está obsoleto no mercado e que a mesma não possui</t>
  </si>
  <si>
    <t>6) o resultado tributável gerará imposto de renda e contribuição social sobre lucro líquido de R$ 40.000.</t>
  </si>
  <si>
    <t>g) a empresa gerou durante o período receitas (a vista) de R$ 300.000 e, custos de prestação de serviços (a vista) de R$ 100.000, além disso, gerou um Contas a pagar de R$ 20.000, proveniente de</t>
  </si>
  <si>
    <t>2)-  financiamento registrado no passivo não circulante refere-se a capital obtido junto ao Bancos JJS, pagável em 10 anos, a partir de 02.01.2008,</t>
  </si>
  <si>
    <t>3)- 60% do valor de investimentos, do ativo não circulante, foi feito na Cia Ketes, destes 80% é referente a ágio por expectativa de rentabilidade futura e</t>
  </si>
  <si>
    <t xml:space="preserve">   Estimativa p/ Perda por Desvalorização</t>
  </si>
  <si>
    <t>(d) durante o mês de março foi julgado o processo de reivindicação de recuperação da área danificada por explosão dos estoques da empresa e, contrariando, as expectativas</t>
  </si>
  <si>
    <t>despesas administrativas (R$ 5.000), despesas de vendas (R$ 8.000) e despesas financeiras (R$ 7.000).</t>
  </si>
  <si>
    <t>informações técnicas seguras afirmam que R$ 35.000 seriam suficientes para resolver a questão, se fosse o caso.</t>
  </si>
  <si>
    <t>(c) aquisição imobilizado, em 01.02.2010, no valor de R$ 24.000, a prazo, o qual terá depreciação de 10% ao ano; os demais imobilizados (exceto terreno) têm taxa de depreciação anual de 6% aa.</t>
  </si>
  <si>
    <t xml:space="preserve">(a) após análise da constituição de seu estoque de mercadorias para revenda, a empresa constatou que 30% dele era referente a produto fora de linha e, para o qual já não havia mercado normal ativo; </t>
  </si>
  <si>
    <t>feitas as devidas verificações, constatou-se que o valor realizável líquido deles como sucata era de  $ 4.000 ($ 5.000 receita de venda menos frete de $ 1.000);</t>
  </si>
  <si>
    <t xml:space="preserve">(b) realizando testes para verificação da capacidade de recuperação dos valores aplicados no Imobilizado, constatou-se que um terreno que havia gerado a estimativa de perdas de $ 7.000 em </t>
  </si>
  <si>
    <t>período anteriores, sofreu uma grande revolução no mercado, sendo avaliado agora por $ 30.000. Seu registro original era de R$ 27.000.</t>
  </si>
  <si>
    <t>(e) o resultado do processo mencionado tornou exigível no curto prazo a totalidade do financiamento constante do passivo não circulante.</t>
  </si>
  <si>
    <t xml:space="preserve">4)- o intangível tem vida útil indefinida mas sobre ele existe uma grande demanda no mercado, gerando, </t>
  </si>
  <si>
    <t xml:space="preserve"> Exercício sobre demonstrações contábeis intermediárias: faça uma para a Cia Grecia, considerando os dados abaixo e as normas do CPC.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</si>
</sst>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3" fontId="0" fillId="0" borderId="0" xfId="6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73" fontId="0" fillId="0" borderId="0" xfId="60" applyNumberFormat="1" applyFont="1" applyFill="1" applyBorder="1" applyAlignment="1">
      <alignment/>
    </xf>
    <xf numFmtId="37" fontId="0" fillId="0" borderId="1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18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173" fontId="0" fillId="0" borderId="18" xfId="60" applyNumberFormat="1" applyFont="1" applyBorder="1" applyAlignment="1">
      <alignment/>
    </xf>
    <xf numFmtId="173" fontId="1" fillId="0" borderId="18" xfId="60" applyNumberFormat="1" applyFont="1" applyBorder="1" applyAlignment="1">
      <alignment/>
    </xf>
    <xf numFmtId="37" fontId="1" fillId="0" borderId="18" xfId="60" applyNumberFormat="1" applyFont="1" applyBorder="1" applyAlignment="1">
      <alignment/>
    </xf>
    <xf numFmtId="37" fontId="0" fillId="0" borderId="18" xfId="60" applyNumberFormat="1" applyFont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9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1.8515625" style="0" bestFit="1" customWidth="1"/>
    <col min="3" max="6" width="10.140625" style="0" bestFit="1" customWidth="1"/>
    <col min="7" max="7" width="29.8515625" style="0" customWidth="1"/>
    <col min="8" max="8" width="12.8515625" style="0" bestFit="1" customWidth="1"/>
    <col min="9" max="12" width="10.140625" style="0" bestFit="1" customWidth="1"/>
  </cols>
  <sheetData>
    <row r="1" ht="12.75">
      <c r="A1" s="1" t="s">
        <v>81</v>
      </c>
    </row>
    <row r="3" ht="12.75">
      <c r="A3" s="1" t="s">
        <v>56</v>
      </c>
    </row>
    <row r="4" ht="12.75">
      <c r="A4" t="s">
        <v>75</v>
      </c>
    </row>
    <row r="5" ht="12.75">
      <c r="A5" t="s">
        <v>76</v>
      </c>
    </row>
    <row r="6" ht="12.75">
      <c r="A6" t="s">
        <v>77</v>
      </c>
    </row>
    <row r="7" ht="12.75">
      <c r="A7" t="s">
        <v>78</v>
      </c>
    </row>
    <row r="8" ht="12.75">
      <c r="A8" t="s">
        <v>74</v>
      </c>
    </row>
    <row r="9" ht="12.75">
      <c r="A9" t="s">
        <v>71</v>
      </c>
    </row>
    <row r="10" ht="12.75">
      <c r="A10" t="s">
        <v>57</v>
      </c>
    </row>
    <row r="11" ht="12.75">
      <c r="A11" t="s">
        <v>79</v>
      </c>
    </row>
    <row r="12" ht="12.75">
      <c r="A12" t="s">
        <v>65</v>
      </c>
    </row>
    <row r="13" ht="12.75">
      <c r="A13" t="s">
        <v>58</v>
      </c>
    </row>
    <row r="14" ht="12.75">
      <c r="A14" t="s">
        <v>67</v>
      </c>
    </row>
    <row r="15" ht="12.75">
      <c r="A15" t="s">
        <v>72</v>
      </c>
    </row>
    <row r="16" spans="1:12" ht="13.5" thickBot="1">
      <c r="A16" s="45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2.75">
      <c r="A17" s="2" t="s">
        <v>0</v>
      </c>
      <c r="B17" s="19" t="s">
        <v>1</v>
      </c>
      <c r="C17" s="22" t="s">
        <v>60</v>
      </c>
      <c r="D17" s="22" t="s">
        <v>61</v>
      </c>
      <c r="E17" s="22" t="s">
        <v>62</v>
      </c>
      <c r="F17" s="22" t="s">
        <v>63</v>
      </c>
      <c r="G17" s="20" t="s">
        <v>16</v>
      </c>
      <c r="H17" s="22" t="s">
        <v>1</v>
      </c>
      <c r="I17" s="42" t="s">
        <v>60</v>
      </c>
      <c r="J17" s="22" t="s">
        <v>61</v>
      </c>
      <c r="K17" s="19" t="s">
        <v>62</v>
      </c>
      <c r="L17" s="22" t="s">
        <v>63</v>
      </c>
    </row>
    <row r="18" spans="1:12" ht="12.75">
      <c r="A18" s="3" t="s">
        <v>2</v>
      </c>
      <c r="B18" s="4"/>
      <c r="C18" s="15"/>
      <c r="D18" s="4"/>
      <c r="E18" s="15"/>
      <c r="F18" s="4"/>
      <c r="G18" s="16" t="s">
        <v>2</v>
      </c>
      <c r="H18" s="15"/>
      <c r="I18" s="4"/>
      <c r="J18" s="15"/>
      <c r="K18" s="4"/>
      <c r="L18" s="15"/>
    </row>
    <row r="19" spans="1:12" ht="12.75">
      <c r="A19" s="6" t="s">
        <v>3</v>
      </c>
      <c r="B19" s="8">
        <v>30000</v>
      </c>
      <c r="C19" s="27">
        <v>9000</v>
      </c>
      <c r="D19" s="28">
        <v>8000</v>
      </c>
      <c r="E19" s="27">
        <v>6000</v>
      </c>
      <c r="F19" s="28">
        <v>5000</v>
      </c>
      <c r="G19" s="15" t="s">
        <v>17</v>
      </c>
      <c r="H19" s="23">
        <v>5000</v>
      </c>
      <c r="I19" s="28">
        <v>7000</v>
      </c>
      <c r="J19" s="27">
        <v>5000</v>
      </c>
      <c r="K19" s="28">
        <v>3000</v>
      </c>
      <c r="L19" s="27">
        <v>4000</v>
      </c>
    </row>
    <row r="20" spans="1:12" ht="12.75">
      <c r="A20" s="6" t="s">
        <v>4</v>
      </c>
      <c r="B20" s="8">
        <v>20000</v>
      </c>
      <c r="C20" s="27">
        <v>18000</v>
      </c>
      <c r="D20" s="28">
        <v>12000</v>
      </c>
      <c r="E20" s="27">
        <v>2000</v>
      </c>
      <c r="F20" s="28">
        <v>3000</v>
      </c>
      <c r="G20" s="15" t="s">
        <v>18</v>
      </c>
      <c r="H20" s="23">
        <v>27697</v>
      </c>
      <c r="I20" s="28">
        <f>22000-9613+0.5</f>
        <v>12387.5</v>
      </c>
      <c r="J20" s="27">
        <v>17000</v>
      </c>
      <c r="K20" s="28">
        <v>15000</v>
      </c>
      <c r="L20" s="27">
        <v>11000</v>
      </c>
    </row>
    <row r="21" spans="1:12" ht="12.75">
      <c r="A21" s="6" t="s">
        <v>5</v>
      </c>
      <c r="B21" s="8">
        <v>50000</v>
      </c>
      <c r="C21" s="27">
        <v>29000</v>
      </c>
      <c r="D21" s="28">
        <v>16000</v>
      </c>
      <c r="E21" s="27">
        <v>6000</v>
      </c>
      <c r="F21" s="28">
        <v>4000</v>
      </c>
      <c r="G21" s="15" t="s">
        <v>19</v>
      </c>
      <c r="H21" s="23">
        <v>5000</v>
      </c>
      <c r="I21" s="28">
        <v>4500</v>
      </c>
      <c r="J21" s="27">
        <v>4000</v>
      </c>
      <c r="K21" s="28">
        <v>4000</v>
      </c>
      <c r="L21" s="27">
        <v>3000</v>
      </c>
    </row>
    <row r="22" spans="1:12" ht="12.75">
      <c r="A22" s="6" t="s">
        <v>6</v>
      </c>
      <c r="B22" s="8">
        <v>30000</v>
      </c>
      <c r="C22" s="27">
        <v>27000</v>
      </c>
      <c r="D22" s="28">
        <v>22000</v>
      </c>
      <c r="E22" s="27">
        <v>9000</v>
      </c>
      <c r="F22" s="29">
        <v>7000</v>
      </c>
      <c r="G22" s="15" t="s">
        <v>20</v>
      </c>
      <c r="H22" s="23">
        <v>2000</v>
      </c>
      <c r="I22" s="29">
        <v>3000</v>
      </c>
      <c r="J22" s="27">
        <v>2000</v>
      </c>
      <c r="K22" s="29">
        <v>3000</v>
      </c>
      <c r="L22" s="27">
        <v>1000</v>
      </c>
    </row>
    <row r="23" spans="1:12" ht="12.75">
      <c r="A23" s="6"/>
      <c r="B23" s="4"/>
      <c r="C23" s="27"/>
      <c r="D23" s="28"/>
      <c r="E23" s="27"/>
      <c r="F23" s="28"/>
      <c r="G23" s="15" t="s">
        <v>41</v>
      </c>
      <c r="H23" s="23">
        <f>-B54</f>
        <v>10303.02</v>
      </c>
      <c r="I23" s="29">
        <v>9000</v>
      </c>
      <c r="J23" s="27">
        <v>5000</v>
      </c>
      <c r="K23" s="29">
        <v>6000</v>
      </c>
      <c r="L23" s="27">
        <v>4000</v>
      </c>
    </row>
    <row r="24" spans="1:12" ht="12.75">
      <c r="A24" s="3" t="s">
        <v>14</v>
      </c>
      <c r="B24" s="9">
        <f>SUM(B19:B23)</f>
        <v>130000</v>
      </c>
      <c r="C24" s="30">
        <f>SUM(C19:C23)</f>
        <v>83000</v>
      </c>
      <c r="D24" s="31">
        <f>SUM(D19:D23)</f>
        <v>58000</v>
      </c>
      <c r="E24" s="30">
        <f>SUM(E19:E23)</f>
        <v>23000</v>
      </c>
      <c r="F24" s="31">
        <f>SUM(F19:F23)</f>
        <v>19000</v>
      </c>
      <c r="G24" s="40" t="s">
        <v>23</v>
      </c>
      <c r="H24" s="41">
        <v>20000</v>
      </c>
      <c r="J24" s="15"/>
      <c r="L24" s="15"/>
    </row>
    <row r="25" spans="1:12" ht="12.75">
      <c r="A25" s="6"/>
      <c r="B25" s="4"/>
      <c r="C25" s="27"/>
      <c r="D25" s="28"/>
      <c r="E25" s="27"/>
      <c r="F25" s="28"/>
      <c r="G25" s="16" t="s">
        <v>21</v>
      </c>
      <c r="H25" s="24">
        <f>SUM(H19:H24)</f>
        <v>70000.02</v>
      </c>
      <c r="I25" s="31">
        <f>SUM(I19:I23)</f>
        <v>35887.5</v>
      </c>
      <c r="J25" s="30">
        <f>SUM(J19:J23)</f>
        <v>33000</v>
      </c>
      <c r="K25" s="31">
        <f>SUM(K19:K23)</f>
        <v>31000</v>
      </c>
      <c r="L25" s="30">
        <f>SUM(L19:L23)</f>
        <v>23000</v>
      </c>
    </row>
    <row r="26" spans="1:12" ht="12.75">
      <c r="A26" s="3" t="s">
        <v>7</v>
      </c>
      <c r="B26" s="4"/>
      <c r="C26" s="27"/>
      <c r="D26" s="28"/>
      <c r="E26" s="27"/>
      <c r="F26" s="28"/>
      <c r="G26" s="16"/>
      <c r="H26" s="16"/>
      <c r="I26" s="31"/>
      <c r="J26" s="30"/>
      <c r="K26" s="31"/>
      <c r="L26" s="30"/>
    </row>
    <row r="27" spans="1:12" ht="12.75">
      <c r="A27" s="6" t="s">
        <v>8</v>
      </c>
      <c r="B27" s="8">
        <v>20000</v>
      </c>
      <c r="C27" s="27">
        <v>19000</v>
      </c>
      <c r="D27" s="28">
        <v>18000</v>
      </c>
      <c r="E27" s="27">
        <v>16000</v>
      </c>
      <c r="F27" s="28">
        <v>15000</v>
      </c>
      <c r="G27" s="16" t="s">
        <v>22</v>
      </c>
      <c r="H27" s="16"/>
      <c r="I27" s="31"/>
      <c r="J27" s="30"/>
      <c r="K27" s="31"/>
      <c r="L27" s="30"/>
    </row>
    <row r="28" spans="1:12" ht="12.75">
      <c r="A28" s="6" t="s">
        <v>9</v>
      </c>
      <c r="B28" s="8">
        <v>60000</v>
      </c>
      <c r="C28" s="27">
        <v>57000</v>
      </c>
      <c r="D28" s="28">
        <v>52000</v>
      </c>
      <c r="E28" s="27">
        <v>47000</v>
      </c>
      <c r="F28" s="28">
        <v>37000</v>
      </c>
      <c r="G28" s="15" t="s">
        <v>44</v>
      </c>
      <c r="H28" s="23">
        <v>70000</v>
      </c>
      <c r="I28" s="28">
        <v>65000</v>
      </c>
      <c r="J28" s="27">
        <v>60000</v>
      </c>
      <c r="K28" s="28">
        <v>41000</v>
      </c>
      <c r="L28" s="27">
        <v>40000</v>
      </c>
    </row>
    <row r="29" spans="1:12" ht="12.75">
      <c r="A29" s="6" t="s">
        <v>10</v>
      </c>
      <c r="B29" s="8">
        <v>127000</v>
      </c>
      <c r="C29" s="28">
        <v>127000</v>
      </c>
      <c r="D29" s="28">
        <v>127000</v>
      </c>
      <c r="E29" s="27">
        <v>127000</v>
      </c>
      <c r="F29" s="28">
        <v>127000</v>
      </c>
      <c r="G29" s="21" t="s">
        <v>23</v>
      </c>
      <c r="H29" s="23">
        <v>20000</v>
      </c>
      <c r="I29" s="28">
        <v>19000</v>
      </c>
      <c r="J29" s="27">
        <v>18000</v>
      </c>
      <c r="K29" s="28">
        <v>16000</v>
      </c>
      <c r="L29" s="27">
        <v>15000</v>
      </c>
    </row>
    <row r="30" spans="1:12" ht="12.75">
      <c r="A30" s="6" t="s">
        <v>12</v>
      </c>
      <c r="B30" s="26">
        <v>-12000</v>
      </c>
      <c r="C30" s="27">
        <f>(-C29*0.05)*(3/12)+D30</f>
        <v>-11112.5</v>
      </c>
      <c r="D30" s="27">
        <f>(-D29*0.05)*(3/12)+E30</f>
        <v>-9525</v>
      </c>
      <c r="E30" s="27">
        <f>(-E29*0.05)*(3/12)+F30</f>
        <v>-7937.5</v>
      </c>
      <c r="F30" s="28">
        <f>-F29*0.05</f>
        <v>-6350</v>
      </c>
      <c r="G30" s="16" t="s">
        <v>24</v>
      </c>
      <c r="H30" s="23">
        <f>SUM(H28:H29)</f>
        <v>90000</v>
      </c>
      <c r="I30" s="28">
        <f>SUM(I28:I29)</f>
        <v>84000</v>
      </c>
      <c r="J30" s="27">
        <f>SUM(J28:J29)</f>
        <v>78000</v>
      </c>
      <c r="K30" s="28">
        <f>SUM(K28:K29)</f>
        <v>57000</v>
      </c>
      <c r="L30" s="27">
        <f>SUM(L28:L29)</f>
        <v>55000</v>
      </c>
    </row>
    <row r="31" spans="1:12" ht="12.75">
      <c r="A31" s="6" t="s">
        <v>70</v>
      </c>
      <c r="B31" s="18">
        <v>-7000</v>
      </c>
      <c r="C31" s="27">
        <v>-7000</v>
      </c>
      <c r="D31" s="28">
        <v>-7000</v>
      </c>
      <c r="E31" s="27">
        <v>-7000</v>
      </c>
      <c r="F31" s="29">
        <v>-7000</v>
      </c>
      <c r="G31" s="15"/>
      <c r="H31" s="15"/>
      <c r="I31" s="28"/>
      <c r="J31" s="27"/>
      <c r="K31" s="28"/>
      <c r="L31" s="27"/>
    </row>
    <row r="32" spans="1:12" ht="12.75">
      <c r="A32" s="6" t="s">
        <v>11</v>
      </c>
      <c r="B32" s="8">
        <v>10000</v>
      </c>
      <c r="C32" s="30"/>
      <c r="D32" s="31"/>
      <c r="E32" s="30"/>
      <c r="F32" s="31"/>
      <c r="G32" s="16" t="s">
        <v>25</v>
      </c>
      <c r="H32" s="15"/>
      <c r="I32" s="28"/>
      <c r="J32" s="27"/>
      <c r="K32" s="28"/>
      <c r="L32" s="27"/>
    </row>
    <row r="33" spans="1:12" ht="12.75">
      <c r="A33" s="3"/>
      <c r="B33" s="5"/>
      <c r="C33" s="30"/>
      <c r="D33" s="31"/>
      <c r="E33" s="30"/>
      <c r="F33" s="31"/>
      <c r="G33" s="15" t="s">
        <v>26</v>
      </c>
      <c r="H33" s="23">
        <v>100000</v>
      </c>
      <c r="I33" s="28">
        <v>100000</v>
      </c>
      <c r="J33" s="27">
        <v>100000</v>
      </c>
      <c r="K33" s="28">
        <v>100000</v>
      </c>
      <c r="L33" s="27">
        <v>100000</v>
      </c>
    </row>
    <row r="34" spans="1:12" ht="12.75">
      <c r="A34" s="6"/>
      <c r="B34" s="5"/>
      <c r="C34" s="30"/>
      <c r="D34" s="31"/>
      <c r="E34" s="30"/>
      <c r="F34" s="31"/>
      <c r="G34" s="21" t="s">
        <v>27</v>
      </c>
      <c r="H34" s="15"/>
      <c r="I34" s="28"/>
      <c r="J34" s="27"/>
      <c r="K34" s="28"/>
      <c r="L34" s="27"/>
    </row>
    <row r="35" spans="1:12" ht="12.75">
      <c r="A35" s="3" t="s">
        <v>15</v>
      </c>
      <c r="B35" s="24">
        <f>SUM(B27:B34)</f>
        <v>198000</v>
      </c>
      <c r="C35" s="30">
        <f>SUM(C27:C34)</f>
        <v>184887.5</v>
      </c>
      <c r="D35" s="30">
        <f>SUM(D27:D34)</f>
        <v>180475</v>
      </c>
      <c r="E35" s="30">
        <f>SUM(E27:E34)</f>
        <v>175062.5</v>
      </c>
      <c r="F35" s="30">
        <f>SUM(F27:F34)</f>
        <v>165650</v>
      </c>
      <c r="G35" s="21" t="s">
        <v>28</v>
      </c>
      <c r="H35" s="23">
        <v>68000</v>
      </c>
      <c r="I35" s="28">
        <v>48000</v>
      </c>
      <c r="J35" s="27">
        <v>27475</v>
      </c>
      <c r="K35" s="28">
        <v>10062.5</v>
      </c>
      <c r="L35" s="27">
        <v>6650</v>
      </c>
    </row>
    <row r="36" spans="1:12" ht="12.75">
      <c r="A36" s="6"/>
      <c r="B36" s="4"/>
      <c r="C36" s="27"/>
      <c r="D36" s="28"/>
      <c r="E36" s="27"/>
      <c r="F36" s="28"/>
      <c r="G36" s="21"/>
      <c r="H36" s="23"/>
      <c r="I36" s="28"/>
      <c r="J36" s="27"/>
      <c r="K36" s="28"/>
      <c r="L36" s="27"/>
    </row>
    <row r="37" spans="1:12" ht="12.75">
      <c r="A37" s="6"/>
      <c r="B37" s="4"/>
      <c r="C37" s="27"/>
      <c r="D37" s="28"/>
      <c r="E37" s="27"/>
      <c r="F37" s="28"/>
      <c r="G37" s="16" t="s">
        <v>29</v>
      </c>
      <c r="H37" s="24">
        <f>SUM(H33:H36)</f>
        <v>168000</v>
      </c>
      <c r="I37" s="31">
        <f>SUM(I33:I36)</f>
        <v>148000</v>
      </c>
      <c r="J37" s="30">
        <f>SUM(J33:J36)</f>
        <v>127475</v>
      </c>
      <c r="K37" s="31">
        <f>SUM(K33:K36)</f>
        <v>110062.5</v>
      </c>
      <c r="L37" s="30">
        <f>SUM(L33:L36)</f>
        <v>106650</v>
      </c>
    </row>
    <row r="38" spans="1:12" ht="12.75">
      <c r="A38" s="6"/>
      <c r="B38" s="4"/>
      <c r="C38" s="27"/>
      <c r="D38" s="28"/>
      <c r="E38" s="27"/>
      <c r="F38" s="28"/>
      <c r="G38" s="15"/>
      <c r="H38" s="15"/>
      <c r="I38" s="4"/>
      <c r="J38" s="15"/>
      <c r="K38" s="4"/>
      <c r="L38" s="15"/>
    </row>
    <row r="39" spans="1:12" ht="13.5" thickBot="1">
      <c r="A39" s="7" t="s">
        <v>13</v>
      </c>
      <c r="B39" s="10">
        <f>+B35+B24</f>
        <v>328000</v>
      </c>
      <c r="C39" s="10">
        <f>+C35+C24</f>
        <v>267887.5</v>
      </c>
      <c r="D39" s="10">
        <f>+D35+D24</f>
        <v>238475</v>
      </c>
      <c r="E39" s="10">
        <f>+E35+E24</f>
        <v>198062.5</v>
      </c>
      <c r="F39" s="10">
        <f>+F35+F24</f>
        <v>184650</v>
      </c>
      <c r="G39" s="17" t="s">
        <v>30</v>
      </c>
      <c r="H39" s="25">
        <f>+H37+H30+H25</f>
        <v>328000.02</v>
      </c>
      <c r="I39" s="10">
        <f>+I37+I30+I25</f>
        <v>267887.5</v>
      </c>
      <c r="J39" s="25">
        <f>+J37+J30+J25</f>
        <v>238475</v>
      </c>
      <c r="K39" s="10">
        <f>+K37+K30+K25</f>
        <v>198062.5</v>
      </c>
      <c r="L39" s="25">
        <f>+L37+L30+L25</f>
        <v>184650</v>
      </c>
    </row>
    <row r="40" spans="2:12" ht="13.5" thickBot="1">
      <c r="B40" s="46" t="s">
        <v>64</v>
      </c>
      <c r="C40" s="47"/>
      <c r="D40" s="47"/>
      <c r="E40" s="47"/>
      <c r="F40" s="48"/>
      <c r="G40" s="11"/>
      <c r="H40" s="12">
        <f>+H39-B39</f>
        <v>0.02000000001862645</v>
      </c>
      <c r="I40" s="12">
        <f>+I39-C39</f>
        <v>0</v>
      </c>
      <c r="J40" s="12">
        <f>+J39-D39</f>
        <v>0</v>
      </c>
      <c r="K40" s="12">
        <f>+K39-E39</f>
        <v>0</v>
      </c>
      <c r="L40" s="12">
        <f>+L39-F39</f>
        <v>0</v>
      </c>
    </row>
    <row r="41" spans="1:8" ht="12.75">
      <c r="A41" s="13" t="s">
        <v>31</v>
      </c>
      <c r="B41" s="35" t="s">
        <v>1</v>
      </c>
      <c r="C41" s="35" t="s">
        <v>60</v>
      </c>
      <c r="D41" s="35" t="s">
        <v>61</v>
      </c>
      <c r="E41" s="35" t="s">
        <v>62</v>
      </c>
      <c r="F41" s="35" t="s">
        <v>63</v>
      </c>
      <c r="G41" t="s">
        <v>43</v>
      </c>
      <c r="H41" s="12"/>
    </row>
    <row r="42" spans="1:7" ht="12.75">
      <c r="A42" s="6" t="s">
        <v>32</v>
      </c>
      <c r="B42" s="36">
        <v>222303</v>
      </c>
      <c r="C42" s="33">
        <v>155000</v>
      </c>
      <c r="D42" s="33">
        <v>90000</v>
      </c>
      <c r="E42" s="33">
        <v>40000</v>
      </c>
      <c r="F42" s="33">
        <v>120000</v>
      </c>
      <c r="G42" t="s">
        <v>53</v>
      </c>
    </row>
    <row r="43" spans="1:7" ht="12.75">
      <c r="A43" s="14" t="s">
        <v>33</v>
      </c>
      <c r="B43" s="36">
        <v>-140000</v>
      </c>
      <c r="C43" s="33">
        <v>-87500</v>
      </c>
      <c r="D43" s="33">
        <v>-47000</v>
      </c>
      <c r="E43" s="33">
        <v>-23000</v>
      </c>
      <c r="F43" s="33">
        <v>-80000</v>
      </c>
      <c r="G43" t="s">
        <v>68</v>
      </c>
    </row>
    <row r="44" spans="1:7" ht="12.75">
      <c r="A44" s="3" t="s">
        <v>34</v>
      </c>
      <c r="B44" s="37">
        <f>+B42+B43</f>
        <v>82303</v>
      </c>
      <c r="C44" s="38">
        <f>+C42+C43</f>
        <v>67500</v>
      </c>
      <c r="D44" s="38">
        <f>+D42+D43</f>
        <v>43000</v>
      </c>
      <c r="E44" s="38">
        <f>+E42+E43</f>
        <v>17000</v>
      </c>
      <c r="F44" s="38">
        <f>+F42+F43</f>
        <v>40000</v>
      </c>
      <c r="G44" t="s">
        <v>45</v>
      </c>
    </row>
    <row r="45" spans="1:7" ht="12.75">
      <c r="A45" s="3" t="s">
        <v>35</v>
      </c>
      <c r="B45" s="37"/>
      <c r="C45" s="33"/>
      <c r="D45" s="33"/>
      <c r="E45" s="33"/>
      <c r="F45" s="33"/>
      <c r="G45" t="s">
        <v>46</v>
      </c>
    </row>
    <row r="46" spans="1:7" ht="12.75">
      <c r="A46" s="6" t="s">
        <v>36</v>
      </c>
      <c r="B46" s="36">
        <v>-17000</v>
      </c>
      <c r="C46" s="33">
        <v>-12000</v>
      </c>
      <c r="D46" s="33">
        <v>-5000</v>
      </c>
      <c r="E46" s="33">
        <v>-3000</v>
      </c>
      <c r="F46" s="33">
        <v>-9000</v>
      </c>
      <c r="G46" t="s">
        <v>69</v>
      </c>
    </row>
    <row r="47" spans="1:7" ht="12.75">
      <c r="A47" s="6" t="s">
        <v>37</v>
      </c>
      <c r="B47" s="36">
        <v>-15000</v>
      </c>
      <c r="C47" s="33">
        <v>-11000</v>
      </c>
      <c r="D47" s="33">
        <v>-5000</v>
      </c>
      <c r="E47" s="33">
        <v>-6000</v>
      </c>
      <c r="F47" s="33">
        <v>-13000</v>
      </c>
      <c r="G47" t="s">
        <v>50</v>
      </c>
    </row>
    <row r="48" spans="1:7" ht="12.75">
      <c r="A48" s="6" t="s">
        <v>38</v>
      </c>
      <c r="B48" s="36">
        <v>-12000</v>
      </c>
      <c r="C48" s="33">
        <v>-9000</v>
      </c>
      <c r="D48" s="33">
        <v>-4000</v>
      </c>
      <c r="E48" s="33">
        <v>-2000</v>
      </c>
      <c r="F48" s="33">
        <v>-5000</v>
      </c>
      <c r="G48" t="s">
        <v>80</v>
      </c>
    </row>
    <row r="49" spans="1:7" ht="12.75">
      <c r="A49" s="6" t="s">
        <v>39</v>
      </c>
      <c r="B49" s="36">
        <v>-8000</v>
      </c>
      <c r="C49" s="33">
        <v>-4401</v>
      </c>
      <c r="D49" s="33">
        <v>-2617</v>
      </c>
      <c r="E49" s="33">
        <v>-830</v>
      </c>
      <c r="F49" s="33">
        <v>-2923</v>
      </c>
      <c r="G49" t="s">
        <v>47</v>
      </c>
    </row>
    <row r="50" spans="1:7" ht="12.75">
      <c r="A50" s="6"/>
      <c r="B50" s="36"/>
      <c r="C50" s="33"/>
      <c r="D50" s="33"/>
      <c r="E50" s="33"/>
      <c r="F50" s="33"/>
      <c r="G50" t="s">
        <v>54</v>
      </c>
    </row>
    <row r="51" spans="1:7" ht="12.75">
      <c r="A51" s="3" t="s">
        <v>40</v>
      </c>
      <c r="B51" s="37">
        <f>SUM(B44:B49)</f>
        <v>30303</v>
      </c>
      <c r="C51" s="38">
        <f>SUM(C44:C50)</f>
        <v>31099</v>
      </c>
      <c r="D51" s="38">
        <f>SUM(D44:D50)</f>
        <v>26383</v>
      </c>
      <c r="E51" s="38">
        <f>SUM(E44:E50)</f>
        <v>5170</v>
      </c>
      <c r="F51" s="38">
        <f>SUM(F44:F50)</f>
        <v>10077</v>
      </c>
      <c r="G51" t="s">
        <v>48</v>
      </c>
    </row>
    <row r="52" spans="1:7" ht="12.75">
      <c r="A52" s="6"/>
      <c r="B52" s="36"/>
      <c r="C52" s="33"/>
      <c r="D52" s="33"/>
      <c r="E52" s="33"/>
      <c r="F52" s="33"/>
      <c r="G52" t="s">
        <v>51</v>
      </c>
    </row>
    <row r="53" spans="1:7" ht="12.75">
      <c r="A53" s="6"/>
      <c r="B53" s="36"/>
      <c r="C53" s="33"/>
      <c r="D53" s="33"/>
      <c r="E53" s="33"/>
      <c r="F53" s="33"/>
      <c r="G53" t="s">
        <v>52</v>
      </c>
    </row>
    <row r="54" spans="1:7" ht="12.75">
      <c r="A54" s="6" t="s">
        <v>59</v>
      </c>
      <c r="B54" s="36">
        <f>-B51*0.34</f>
        <v>-10303.02</v>
      </c>
      <c r="C54" s="39">
        <f>-C51*0.34</f>
        <v>-10573.66</v>
      </c>
      <c r="D54" s="39">
        <f>-D51*0.34</f>
        <v>-8970.220000000001</v>
      </c>
      <c r="E54" s="39">
        <f>-E51*0.34</f>
        <v>-1757.8000000000002</v>
      </c>
      <c r="F54" s="39">
        <f>-F51*0.34</f>
        <v>-3426.1800000000003</v>
      </c>
      <c r="G54" t="s">
        <v>49</v>
      </c>
    </row>
    <row r="55" spans="1:7" ht="12.75">
      <c r="A55" s="6"/>
      <c r="B55" s="36"/>
      <c r="C55" s="33"/>
      <c r="D55" s="33"/>
      <c r="E55" s="33"/>
      <c r="F55" s="39"/>
      <c r="G55" t="s">
        <v>73</v>
      </c>
    </row>
    <row r="56" spans="1:7" ht="12.75">
      <c r="A56" s="6"/>
      <c r="B56" s="36"/>
      <c r="C56" s="33"/>
      <c r="D56" s="33"/>
      <c r="E56" s="33"/>
      <c r="F56" s="39"/>
      <c r="G56" t="s">
        <v>66</v>
      </c>
    </row>
    <row r="57" spans="1:7" ht="13.5" thickBot="1">
      <c r="A57" s="7" t="s">
        <v>42</v>
      </c>
      <c r="B57" s="37">
        <f>+B51+B54</f>
        <v>19999.98</v>
      </c>
      <c r="C57" s="33">
        <f>+C51+C54</f>
        <v>20525.34</v>
      </c>
      <c r="D57" s="33">
        <f>+D51+D54</f>
        <v>17412.78</v>
      </c>
      <c r="E57" s="33">
        <f>+E51+E54+1</f>
        <v>3413.2</v>
      </c>
      <c r="F57" s="38">
        <f>+F51+F54-1</f>
        <v>6649.82</v>
      </c>
      <c r="G57" s="34"/>
    </row>
    <row r="58" spans="3:6" ht="12.75">
      <c r="C58" s="32"/>
      <c r="D58" s="32"/>
      <c r="E58" s="32"/>
      <c r="F58" s="32"/>
    </row>
    <row r="79" ht="12.75">
      <c r="H79" s="43"/>
    </row>
    <row r="81" ht="12.75">
      <c r="H81" s="44"/>
    </row>
    <row r="82" ht="12.75">
      <c r="H82" s="34"/>
    </row>
  </sheetData>
  <sheetProtection/>
  <mergeCells count="2">
    <mergeCell ref="A16:L16"/>
    <mergeCell ref="B40:F40"/>
  </mergeCell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maisorib</dc:creator>
  <cp:keywords/>
  <dc:description/>
  <cp:lastModifiedBy>.</cp:lastModifiedBy>
  <cp:lastPrinted>2012-10-01T12:29:01Z</cp:lastPrinted>
  <dcterms:created xsi:type="dcterms:W3CDTF">2010-05-05T18:12:32Z</dcterms:created>
  <dcterms:modified xsi:type="dcterms:W3CDTF">2020-11-26T01:33:07Z</dcterms:modified>
  <cp:category/>
  <cp:version/>
  <cp:contentType/>
  <cp:contentStatus/>
</cp:coreProperties>
</file>