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368" windowHeight="8616"/>
  </bookViews>
  <sheets>
    <sheet name="Plan1" sheetId="1" r:id="rId1"/>
    <sheet name="Plan2" sheetId="2" r:id="rId2"/>
    <sheet name="Plan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B15" i="1"/>
  <c r="B14" i="1"/>
  <c r="B17" i="3" l="1"/>
  <c r="B18" i="3" s="1"/>
  <c r="B19" i="3" s="1"/>
  <c r="B11" i="2"/>
  <c r="B12" i="2" s="1"/>
  <c r="B13" i="2" l="1"/>
  <c r="B14" i="2" s="1"/>
  <c r="B20" i="3"/>
  <c r="B21" i="3" s="1"/>
  <c r="B15" i="2" l="1"/>
  <c r="B22" i="3"/>
  <c r="B26" i="3" s="1"/>
  <c r="B16" i="2" l="1"/>
  <c r="B17" i="2" s="1"/>
  <c r="B21" i="2" s="1"/>
</calcChain>
</file>

<file path=xl/sharedStrings.xml><?xml version="1.0" encoding="utf-8"?>
<sst xmlns="http://schemas.openxmlformats.org/spreadsheetml/2006/main" count="26" uniqueCount="13">
  <si>
    <t>A)</t>
  </si>
  <si>
    <t>B)</t>
  </si>
  <si>
    <t>&lt;====</t>
  </si>
  <si>
    <t>Custo para empresa</t>
  </si>
  <si>
    <t>Lucro</t>
  </si>
  <si>
    <t>Subtotal</t>
  </si>
  <si>
    <t>Inadimplência</t>
  </si>
  <si>
    <t>Juros</t>
  </si>
  <si>
    <t>Preço fururo / sc</t>
  </si>
  <si>
    <t>Resultado</t>
  </si>
  <si>
    <t>sacas</t>
  </si>
  <si>
    <t>Café</t>
  </si>
  <si>
    <t>Soja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</si>
</sst>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3" fillId="0" borderId="1" xfId="1" applyFont="1" applyBorder="1"/>
    <xf numFmtId="43" fontId="4" fillId="0" borderId="1" xfId="1" applyFont="1" applyBorder="1"/>
    <xf numFmtId="0" fontId="6" fillId="0" borderId="0" xfId="0" applyFont="1" applyAlignment="1">
      <alignment horizontal="center"/>
    </xf>
    <xf numFmtId="43" fontId="7" fillId="0" borderId="1" xfId="1" applyFont="1" applyBorder="1"/>
    <xf numFmtId="43" fontId="7" fillId="0" borderId="0" xfId="1" applyFont="1"/>
    <xf numFmtId="0" fontId="7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106560</xdr:colOff>
      <xdr:row>11</xdr:row>
      <xdr:rowOff>19645</xdr:rowOff>
    </xdr:to>
    <xdr:sp macro="" textlink="">
      <xdr:nvSpPr>
        <xdr:cNvPr id="2" name="Retângulo 1"/>
        <xdr:cNvSpPr/>
      </xdr:nvSpPr>
      <xdr:spPr>
        <a:xfrm>
          <a:off x="0" y="0"/>
          <a:ext cx="8640960" cy="2031325"/>
        </a:xfrm>
        <a:prstGeom prst="rect">
          <a:avLst/>
        </a:prstGeom>
        <a:solidFill>
          <a:srgbClr val="FFFF00"/>
        </a:solidFill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>
              <a:solidFill>
                <a:srgbClr val="333333"/>
              </a:solidFill>
              <a:latin typeface="Open Sans"/>
            </a:rPr>
            <a:t>Um produtor necessita comprar 3.000 litros de inseticida a R$ 3,00 o litro. Ele pode realizar essa compra de duas maneiras diferentes: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A)     Operação barter: Entregando 140 sacas cotadas a R$ 70,00 reais a saca no fim do período;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B)     Empréstimo do valor necessário para custear a compra do inseticida a taxa de 3% ao mês para ser pago dali seis meses.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Qual a melhor opção para realizar a compra?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586740</xdr:colOff>
      <xdr:row>9</xdr:row>
      <xdr:rowOff>0</xdr:rowOff>
    </xdr:to>
    <xdr:sp macro="" textlink="">
      <xdr:nvSpPr>
        <xdr:cNvPr id="2" name="Retângulo 1"/>
        <xdr:cNvSpPr/>
      </xdr:nvSpPr>
      <xdr:spPr>
        <a:xfrm>
          <a:off x="0" y="0"/>
          <a:ext cx="8488680" cy="1685077"/>
        </a:xfrm>
        <a:prstGeom prst="rect">
          <a:avLst/>
        </a:prstGeom>
        <a:solidFill>
          <a:srgbClr val="99FF99"/>
        </a:solidFill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>
              <a:solidFill>
                <a:srgbClr val="333333"/>
              </a:solidFill>
              <a:latin typeface="Open Sans"/>
            </a:rPr>
            <a:t>Uma empresa venderá em setembro de 2018, 3.000kg de insumos para uma cooperativa, sendo que há um custo de R$10,20/kg. No contrato, foi combinado que o pagamento fosse feito em agosto de 2019, ano no qual a cotação da saca da commodity em questão é de R$15,12.  A margem de lucro com que a empresa trabalha é de 7%, inadimplência de 1% e juros de 3% a.m..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Precifique a operação.</a:t>
          </a:r>
          <a:endParaRPr lang="pt-BR" b="0" i="0">
            <a:solidFill>
              <a:srgbClr val="333333"/>
            </a:solidFill>
            <a:effectLst/>
            <a:latin typeface="Open San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572814</xdr:colOff>
      <xdr:row>14</xdr:row>
      <xdr:rowOff>0</xdr:rowOff>
    </xdr:to>
    <xdr:sp macro="" textlink="">
      <xdr:nvSpPr>
        <xdr:cNvPr id="4" name="Retângulo 3"/>
        <xdr:cNvSpPr/>
      </xdr:nvSpPr>
      <xdr:spPr>
        <a:xfrm>
          <a:off x="0" y="0"/>
          <a:ext cx="8734097" cy="2746906"/>
        </a:xfrm>
        <a:prstGeom prst="rect">
          <a:avLst/>
        </a:prstGeom>
        <a:solidFill>
          <a:srgbClr val="CCFFFF"/>
        </a:solidFill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>
              <a:solidFill>
                <a:srgbClr val="333333"/>
              </a:solidFill>
              <a:latin typeface="Open Sans"/>
            </a:rPr>
            <a:t>Uma empresa recebeu duas propostas de interesse de compra de insumos: uma de um produtor de café e outra de um produtor de soja. Ambos realizarão uma compra no valor de R$45.000,00 em junho, mas apenas o primeiro produtor a pagará em fevereiro do ano seguinte, em que a saca do café estará R$460,00. Para este caso, a margem de lucro é de 4%, inadimplência de 2% e juros de 1,5% a.m. A segunda proposta já foi precificada em 840 sacas, sendo que o pagamento será apenas em maio do outro ano, em que o valor da soja será de R$80,00/sc.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a)      Precifique a operação</a:t>
          </a:r>
        </a:p>
        <a:p>
          <a:r>
            <a:rPr lang="pt-BR">
              <a:solidFill>
                <a:srgbClr val="333333"/>
              </a:solidFill>
              <a:latin typeface="Open Sans"/>
            </a:rPr>
            <a:t>b)      Qual o valor do insumo a ser pago em cada proposta(tanto em reais quanto em sacas)?</a:t>
          </a:r>
          <a:endParaRPr lang="pt-BR" b="0" i="0">
            <a:solidFill>
              <a:srgbClr val="333333"/>
            </a:solidFill>
            <a:effectLst/>
            <a:latin typeface="Open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D19"/>
  <sheetViews>
    <sheetView tabSelected="1" zoomScale="110" zoomScaleNormal="110" workbookViewId="0">
      <selection activeCell="B16" sqref="B16"/>
    </sheetView>
  </sheetViews>
  <sheetFormatPr defaultRowHeight="14.4" x14ac:dyDescent="0.3"/>
  <cols>
    <col min="2" max="2" width="24.44140625" bestFit="1" customWidth="1"/>
  </cols>
  <sheetData>
    <row r="14" spans="1:4" ht="33.6" x14ac:dyDescent="0.65">
      <c r="A14" s="7" t="s">
        <v>0</v>
      </c>
      <c r="B14" s="8">
        <f>140*70</f>
        <v>9800</v>
      </c>
      <c r="C14" s="7" t="s">
        <v>2</v>
      </c>
      <c r="D14" s="7"/>
    </row>
    <row r="15" spans="1:4" ht="33.6" x14ac:dyDescent="0.65">
      <c r="A15" s="7" t="s">
        <v>1</v>
      </c>
      <c r="B15" s="8">
        <f>(3000*3)*(1+0.03)^6</f>
        <v>10746.470668761</v>
      </c>
      <c r="C15" s="7"/>
      <c r="D15" s="7"/>
    </row>
    <row r="16" spans="1:4" ht="33.6" x14ac:dyDescent="0.65">
      <c r="A16" s="7"/>
      <c r="B16" s="7"/>
      <c r="C16" s="7"/>
      <c r="D16" s="7"/>
    </row>
    <row r="17" spans="1:4" ht="33.6" x14ac:dyDescent="0.65">
      <c r="A17" s="7"/>
      <c r="B17" s="7"/>
      <c r="C17" s="7"/>
      <c r="D17" s="7"/>
    </row>
    <row r="18" spans="1:4" ht="33.6" x14ac:dyDescent="0.65">
      <c r="A18" s="7"/>
      <c r="B18" s="7"/>
      <c r="C18" s="7"/>
      <c r="D18" s="7"/>
    </row>
    <row r="19" spans="1:4" ht="33.6" x14ac:dyDescent="0.65">
      <c r="A19" s="7"/>
      <c r="B19" s="7"/>
      <c r="C19" s="7"/>
      <c r="D19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0"/>
  <sheetViews>
    <sheetView workbookViewId="0">
      <selection activeCell="B21" sqref="B21"/>
    </sheetView>
  </sheetViews>
  <sheetFormatPr defaultRowHeight="14.4" x14ac:dyDescent="0.3"/>
  <cols>
    <col min="1" max="1" width="31.6640625" bestFit="1" customWidth="1"/>
    <col min="2" max="2" width="18.88671875" bestFit="1" customWidth="1"/>
  </cols>
  <sheetData>
    <row r="11" spans="1:3" ht="25.8" x14ac:dyDescent="0.5">
      <c r="A11" s="5" t="s">
        <v>3</v>
      </c>
      <c r="B11" s="6">
        <f>3000*10.2</f>
        <v>30599.999999999996</v>
      </c>
      <c r="C11" s="5"/>
    </row>
    <row r="12" spans="1:3" ht="25.8" x14ac:dyDescent="0.5">
      <c r="A12" s="5" t="s">
        <v>4</v>
      </c>
      <c r="B12" s="6">
        <f>B11*0.07</f>
        <v>2142</v>
      </c>
      <c r="C12" s="5"/>
    </row>
    <row r="13" spans="1:3" ht="25.8" x14ac:dyDescent="0.5">
      <c r="A13" s="5" t="s">
        <v>5</v>
      </c>
      <c r="B13" s="10">
        <f>B11+B12</f>
        <v>32741.999999999996</v>
      </c>
      <c r="C13" s="5"/>
    </row>
    <row r="14" spans="1:3" ht="25.8" x14ac:dyDescent="0.5">
      <c r="A14" s="5" t="s">
        <v>6</v>
      </c>
      <c r="B14" s="6">
        <f>B13*0.01</f>
        <v>327.41999999999996</v>
      </c>
      <c r="C14" s="5"/>
    </row>
    <row r="15" spans="1:3" ht="25.8" x14ac:dyDescent="0.5">
      <c r="A15" s="5" t="s">
        <v>5</v>
      </c>
      <c r="B15" s="10">
        <f>B13+B14</f>
        <v>33069.42</v>
      </c>
      <c r="C15" s="5"/>
    </row>
    <row r="16" spans="1:3" ht="25.8" x14ac:dyDescent="0.5">
      <c r="A16" s="5" t="s">
        <v>7</v>
      </c>
      <c r="B16" s="6">
        <f>B15*(1.03^11-1)</f>
        <v>12706.391249212391</v>
      </c>
      <c r="C16" s="5"/>
    </row>
    <row r="17" spans="1:3" ht="25.8" x14ac:dyDescent="0.5">
      <c r="A17" s="5" t="s">
        <v>5</v>
      </c>
      <c r="B17" s="10">
        <f>B15+B16</f>
        <v>45775.811249212391</v>
      </c>
      <c r="C17" s="5"/>
    </row>
    <row r="18" spans="1:3" ht="25.8" x14ac:dyDescent="0.5">
      <c r="A18" s="5"/>
      <c r="B18" s="6"/>
      <c r="C18" s="5"/>
    </row>
    <row r="19" spans="1:3" ht="25.8" x14ac:dyDescent="0.5">
      <c r="A19" s="5" t="s">
        <v>8</v>
      </c>
      <c r="B19" s="6">
        <v>15.12</v>
      </c>
      <c r="C19" s="5"/>
    </row>
    <row r="20" spans="1:3" ht="25.8" x14ac:dyDescent="0.5">
      <c r="A20" s="5"/>
      <c r="B20" s="6"/>
      <c r="C20" s="5"/>
    </row>
    <row r="21" spans="1:3" ht="25.8" x14ac:dyDescent="0.5">
      <c r="A21" s="5" t="s">
        <v>9</v>
      </c>
      <c r="B21" s="6">
        <f>B17/B19</f>
        <v>3027.5007439955289</v>
      </c>
      <c r="C21" s="5" t="s">
        <v>10</v>
      </c>
    </row>
    <row r="22" spans="1:3" x14ac:dyDescent="0.3">
      <c r="B22" s="1"/>
    </row>
    <row r="23" spans="1:3" x14ac:dyDescent="0.3">
      <c r="B23" s="1"/>
    </row>
    <row r="24" spans="1:3" x14ac:dyDescent="0.3">
      <c r="B24" s="1"/>
    </row>
    <row r="25" spans="1:3" x14ac:dyDescent="0.3">
      <c r="B25" s="1"/>
    </row>
    <row r="26" spans="1:3" x14ac:dyDescent="0.3">
      <c r="B26" s="1"/>
    </row>
    <row r="27" spans="1:3" x14ac:dyDescent="0.3">
      <c r="B27" s="1"/>
    </row>
    <row r="28" spans="1:3" x14ac:dyDescent="0.3">
      <c r="B28" s="1"/>
    </row>
    <row r="29" spans="1:3" x14ac:dyDescent="0.3">
      <c r="B29" s="1"/>
    </row>
    <row r="30" spans="1:3" x14ac:dyDescent="0.3">
      <c r="B30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F26"/>
  <sheetViews>
    <sheetView topLeftCell="A11" zoomScale="123" zoomScaleNormal="130" workbookViewId="0">
      <selection activeCell="D21" sqref="D21"/>
    </sheetView>
  </sheetViews>
  <sheetFormatPr defaultRowHeight="14.4" x14ac:dyDescent="0.3"/>
  <cols>
    <col min="1" max="1" width="25.88671875" bestFit="1" customWidth="1"/>
    <col min="2" max="2" width="15.5546875" bestFit="1" customWidth="1"/>
    <col min="5" max="5" width="15.5546875" bestFit="1" customWidth="1"/>
  </cols>
  <sheetData>
    <row r="15" spans="1:6" s="2" customFormat="1" ht="21" x14ac:dyDescent="0.4">
      <c r="A15" s="11"/>
      <c r="B15" s="11" t="s">
        <v>11</v>
      </c>
      <c r="C15" s="11"/>
      <c r="D15" s="11"/>
      <c r="E15" s="11" t="s">
        <v>12</v>
      </c>
      <c r="F15" s="11"/>
    </row>
    <row r="16" spans="1:6" ht="21" x14ac:dyDescent="0.4">
      <c r="A16" s="3" t="s">
        <v>3</v>
      </c>
      <c r="B16" s="4">
        <v>45000</v>
      </c>
      <c r="C16" s="3"/>
      <c r="D16" s="3"/>
      <c r="E16" s="3"/>
      <c r="F16" s="3"/>
    </row>
    <row r="17" spans="1:6" ht="21" x14ac:dyDescent="0.4">
      <c r="A17" s="3" t="s">
        <v>4</v>
      </c>
      <c r="B17" s="4">
        <f>B16*0.04</f>
        <v>1800</v>
      </c>
      <c r="C17" s="3"/>
      <c r="D17" s="3"/>
      <c r="E17" s="3"/>
      <c r="F17" s="3"/>
    </row>
    <row r="18" spans="1:6" ht="21" x14ac:dyDescent="0.4">
      <c r="A18" s="3" t="s">
        <v>5</v>
      </c>
      <c r="B18" s="9">
        <f>B16+B17</f>
        <v>46800</v>
      </c>
      <c r="C18" s="3"/>
      <c r="D18" s="3"/>
      <c r="E18" s="3"/>
      <c r="F18" s="3"/>
    </row>
    <row r="19" spans="1:6" ht="21" x14ac:dyDescent="0.4">
      <c r="A19" s="3" t="s">
        <v>6</v>
      </c>
      <c r="B19" s="4">
        <f>B18*0.02</f>
        <v>936</v>
      </c>
      <c r="C19" s="3"/>
      <c r="D19" s="3"/>
      <c r="E19" s="3"/>
      <c r="F19" s="3"/>
    </row>
    <row r="20" spans="1:6" ht="21" x14ac:dyDescent="0.4">
      <c r="A20" s="3" t="s">
        <v>5</v>
      </c>
      <c r="B20" s="9">
        <f>B18+B19</f>
        <v>47736</v>
      </c>
      <c r="C20" s="3"/>
      <c r="D20" s="3"/>
      <c r="E20" s="3"/>
      <c r="F20" s="3"/>
    </row>
    <row r="21" spans="1:6" ht="21" x14ac:dyDescent="0.4">
      <c r="A21" s="3" t="s">
        <v>7</v>
      </c>
      <c r="B21" s="4">
        <f>B20*(1.015^8-1)</f>
        <v>6038.2501137135132</v>
      </c>
      <c r="C21" s="3"/>
      <c r="D21" s="3"/>
      <c r="E21" s="3"/>
      <c r="F21" s="3"/>
    </row>
    <row r="22" spans="1:6" ht="21" x14ac:dyDescent="0.4">
      <c r="A22" s="3" t="s">
        <v>5</v>
      </c>
      <c r="B22" s="12">
        <f>B20+B21</f>
        <v>53774.250113713511</v>
      </c>
      <c r="C22" s="3"/>
      <c r="D22" s="3"/>
      <c r="E22" s="12">
        <f>E26*E24</f>
        <v>67200</v>
      </c>
      <c r="F22" s="3"/>
    </row>
    <row r="23" spans="1:6" ht="21" x14ac:dyDescent="0.4">
      <c r="A23" s="3"/>
      <c r="B23" s="4"/>
      <c r="C23" s="3"/>
      <c r="D23" s="3"/>
      <c r="E23" s="3"/>
      <c r="F23" s="3"/>
    </row>
    <row r="24" spans="1:6" ht="21" x14ac:dyDescent="0.4">
      <c r="A24" s="3" t="s">
        <v>8</v>
      </c>
      <c r="B24" s="4">
        <v>460</v>
      </c>
      <c r="C24" s="3"/>
      <c r="D24" s="3"/>
      <c r="E24" s="4">
        <v>80</v>
      </c>
      <c r="F24" s="3"/>
    </row>
    <row r="25" spans="1:6" ht="21" x14ac:dyDescent="0.4">
      <c r="A25" s="3"/>
      <c r="B25" s="4"/>
      <c r="C25" s="3"/>
      <c r="D25" s="3"/>
      <c r="E25" s="3"/>
      <c r="F25" s="3"/>
    </row>
    <row r="26" spans="1:6" ht="21" x14ac:dyDescent="0.4">
      <c r="A26" s="3" t="s">
        <v>9</v>
      </c>
      <c r="B26" s="13">
        <f>B22/B24</f>
        <v>116.90054372546416</v>
      </c>
      <c r="C26" s="14" t="s">
        <v>10</v>
      </c>
      <c r="D26" s="3"/>
      <c r="E26" s="4">
        <v>840</v>
      </c>
      <c r="F26" s="3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User</cp:lastModifiedBy>
  <dcterms:created xsi:type="dcterms:W3CDTF">2020-03-30T23:00:53Z</dcterms:created>
  <dcterms:modified xsi:type="dcterms:W3CDTF">2020-11-17T22:16:34Z</dcterms:modified>
</cp:coreProperties>
</file>