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col\OneDrive\Área de Trabalho\Disciplinas - Zoo 2020\Métodos de Produção Aquícola\Aula RAS\"/>
    </mc:Choice>
  </mc:AlternateContent>
  <xr:revisionPtr revIDLastSave="0" documentId="13_ncr:1_{70A07716-1200-40FF-A5C3-E4D8866EC822}" xr6:coauthVersionLast="45" xr6:coauthVersionMax="45" xr10:uidLastSave="{00000000-0000-0000-0000-000000000000}"/>
  <bookViews>
    <workbookView xWindow="-108" yWindow="-108" windowWidth="23256" windowHeight="12576" xr2:uid="{E1434D91-E571-4026-9706-2E87A728D4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4" i="1"/>
  <c r="D22" i="1"/>
  <c r="D12" i="1"/>
  <c r="E7" i="1" l="1"/>
  <c r="D8" i="1"/>
  <c r="F6" i="1"/>
  <c r="F7" i="1" l="1"/>
  <c r="E8" i="1"/>
  <c r="F8" i="1" s="1"/>
  <c r="F11" i="1" s="1"/>
  <c r="F12" i="1" s="1"/>
  <c r="F29" i="1" s="1"/>
  <c r="F30" i="1" s="1"/>
  <c r="D11" i="1"/>
  <c r="D30" i="1"/>
  <c r="D13" i="1"/>
  <c r="D17" i="1" s="1"/>
  <c r="E11" i="1" l="1"/>
  <c r="D14" i="1"/>
  <c r="F13" i="1"/>
  <c r="F17" i="1" s="1"/>
  <c r="F14" i="1"/>
  <c r="F22" i="1" s="1"/>
  <c r="F25" i="1" s="1"/>
  <c r="F19" i="1"/>
  <c r="F18" i="1"/>
  <c r="D19" i="1"/>
  <c r="D18" i="1"/>
  <c r="E14" i="1"/>
  <c r="E22" i="1" s="1"/>
  <c r="E13" i="1"/>
  <c r="E17" i="1" s="1"/>
  <c r="E12" i="1"/>
  <c r="E29" i="1" s="1"/>
  <c r="E30" i="1" s="1"/>
  <c r="D23" i="1" l="1"/>
  <c r="D25" i="1"/>
  <c r="F23" i="1"/>
  <c r="F24" i="1"/>
  <c r="E19" i="1"/>
  <c r="E18" i="1"/>
  <c r="E24" i="1"/>
  <c r="E25" i="1"/>
  <c r="E23" i="1"/>
</calcChain>
</file>

<file path=xl/sharedStrings.xml><?xml version="1.0" encoding="utf-8"?>
<sst xmlns="http://schemas.openxmlformats.org/spreadsheetml/2006/main" count="37" uniqueCount="26">
  <si>
    <t>1 m3</t>
  </si>
  <si>
    <t>1 tanque</t>
  </si>
  <si>
    <t>Sistema (x10)</t>
  </si>
  <si>
    <t>Volume levado em consideração (m3)</t>
  </si>
  <si>
    <t>Densidade final (Kg de peixe/m3)</t>
  </si>
  <si>
    <t>Arraçoamento (% da densidade, expresso em Kg)</t>
  </si>
  <si>
    <t>Ração</t>
  </si>
  <si>
    <t>Quatidade (Kg)</t>
  </si>
  <si>
    <t>Oxigênio consumido (Kg)</t>
  </si>
  <si>
    <t>Sólidos (kg)</t>
  </si>
  <si>
    <t>Amônia (Kg)</t>
  </si>
  <si>
    <t>Sólidos</t>
  </si>
  <si>
    <t>Total</t>
  </si>
  <si>
    <t>Decantação (Kg)</t>
  </si>
  <si>
    <t>Suspenção (Kg)</t>
  </si>
  <si>
    <t>Biofiltro</t>
  </si>
  <si>
    <t>0.3 g de amonia/m2/dia</t>
  </si>
  <si>
    <t>Esferas de plástico (1690m2/m3) (m3)</t>
  </si>
  <si>
    <t>Pedrisco (420m2/m3) (m3)</t>
  </si>
  <si>
    <t>Bioglass (CUBOS 150 m2/L ou 150000 m2/m3)</t>
  </si>
  <si>
    <t>Aeração</t>
  </si>
  <si>
    <t>0.3 kg de O2/HP/h</t>
  </si>
  <si>
    <t>Por dia (x24 h) 7.2 kg</t>
  </si>
  <si>
    <t>Em HP</t>
  </si>
  <si>
    <t>Sistema</t>
  </si>
  <si>
    <t xml:space="preserve">Dimensionamento do Biofiltro e do Sistema de Aeração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</si>
</sst>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7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85087-9A23-4592-97E3-14BE19887DE6}">
  <dimension ref="B2:L30"/>
  <sheetViews>
    <sheetView tabSelected="1" topLeftCell="A19" zoomScale="145" zoomScaleNormal="145" workbookViewId="0">
      <selection activeCell="F30" sqref="F30"/>
    </sheetView>
  </sheetViews>
  <sheetFormatPr defaultRowHeight="18" x14ac:dyDescent="0.35"/>
  <cols>
    <col min="1" max="1" width="3.77734375" style="1" customWidth="1"/>
    <col min="2" max="2" width="53.77734375" style="1" bestFit="1" customWidth="1"/>
    <col min="3" max="3" width="7.5546875" style="1" customWidth="1"/>
    <col min="4" max="4" width="17.109375" style="1" customWidth="1"/>
    <col min="5" max="5" width="21" style="1" customWidth="1"/>
    <col min="6" max="6" width="23.5546875" style="1" bestFit="1" customWidth="1"/>
    <col min="7" max="7" width="14.88671875" style="1" customWidth="1"/>
    <col min="8" max="8" width="8.88671875" style="1"/>
    <col min="9" max="9" width="13.21875" style="1" bestFit="1" customWidth="1"/>
    <col min="10" max="10" width="14.77734375" style="1" customWidth="1"/>
    <col min="11" max="11" width="13.109375" style="1" bestFit="1" customWidth="1"/>
    <col min="12" max="16384" width="8.88671875" style="1"/>
  </cols>
  <sheetData>
    <row r="2" spans="2:12" x14ac:dyDescent="0.35">
      <c r="B2" s="16" t="s">
        <v>25</v>
      </c>
      <c r="C2" s="16"/>
      <c r="D2" s="16"/>
      <c r="E2" s="16"/>
      <c r="F2" s="16"/>
      <c r="G2" s="2"/>
      <c r="H2" s="2"/>
      <c r="I2" s="2"/>
    </row>
    <row r="3" spans="2:12" x14ac:dyDescent="0.35">
      <c r="B3" s="15"/>
      <c r="C3" s="15"/>
      <c r="D3" s="15"/>
      <c r="E3" s="15"/>
      <c r="F3" s="15"/>
      <c r="G3" s="2"/>
      <c r="H3" s="2"/>
      <c r="I3" s="2"/>
    </row>
    <row r="4" spans="2:12" x14ac:dyDescent="0.35">
      <c r="B4" s="3"/>
      <c r="C4" s="3"/>
      <c r="D4" s="3"/>
      <c r="E4" s="3"/>
      <c r="F4" s="5" t="s">
        <v>24</v>
      </c>
      <c r="G4" s="3"/>
    </row>
    <row r="5" spans="2:12" x14ac:dyDescent="0.35">
      <c r="B5" s="4"/>
      <c r="C5" s="4"/>
      <c r="D5" s="5" t="s">
        <v>0</v>
      </c>
      <c r="E5" s="5" t="s">
        <v>1</v>
      </c>
      <c r="F5" s="5">
        <v>10</v>
      </c>
      <c r="H5" s="3"/>
      <c r="I5" s="3"/>
      <c r="J5" s="3"/>
      <c r="K5" s="3"/>
      <c r="L5" s="3"/>
    </row>
    <row r="6" spans="2:12" x14ac:dyDescent="0.35">
      <c r="B6" s="4" t="s">
        <v>3</v>
      </c>
      <c r="C6" s="4"/>
      <c r="D6" s="6">
        <v>1</v>
      </c>
      <c r="E6" s="6">
        <v>100</v>
      </c>
      <c r="F6" s="6">
        <f>E6*$F$5</f>
        <v>1000</v>
      </c>
      <c r="H6" s="3"/>
      <c r="I6" s="3"/>
      <c r="J6" s="3"/>
      <c r="K6" s="3"/>
      <c r="L6" s="3"/>
    </row>
    <row r="7" spans="2:12" x14ac:dyDescent="0.35">
      <c r="B7" s="4" t="s">
        <v>4</v>
      </c>
      <c r="C7" s="4"/>
      <c r="D7" s="6">
        <v>60</v>
      </c>
      <c r="E7" s="6">
        <f>D7*E6</f>
        <v>6000</v>
      </c>
      <c r="F7" s="6">
        <f>E7*$F$5</f>
        <v>60000</v>
      </c>
      <c r="H7" s="3"/>
      <c r="I7" s="3"/>
      <c r="J7" s="3"/>
      <c r="K7" s="3"/>
      <c r="L7" s="3"/>
    </row>
    <row r="8" spans="2:12" x14ac:dyDescent="0.35">
      <c r="B8" s="4" t="s">
        <v>5</v>
      </c>
      <c r="C8" s="7">
        <v>0.02</v>
      </c>
      <c r="D8" s="8">
        <f>C8*D7</f>
        <v>1.2</v>
      </c>
      <c r="E8" s="6">
        <f>C8*E7</f>
        <v>120</v>
      </c>
      <c r="F8" s="6">
        <f>E8*$F$5</f>
        <v>1200</v>
      </c>
    </row>
    <row r="9" spans="2:12" x14ac:dyDescent="0.35">
      <c r="J9" s="9"/>
    </row>
    <row r="10" spans="2:12" x14ac:dyDescent="0.35">
      <c r="B10" s="4" t="s">
        <v>6</v>
      </c>
      <c r="C10" s="4"/>
      <c r="D10" s="5" t="s">
        <v>0</v>
      </c>
      <c r="E10" s="5" t="s">
        <v>1</v>
      </c>
      <c r="F10" s="5" t="s">
        <v>2</v>
      </c>
    </row>
    <row r="11" spans="2:12" x14ac:dyDescent="0.35">
      <c r="B11" s="4" t="s">
        <v>7</v>
      </c>
      <c r="C11" s="4"/>
      <c r="D11" s="8">
        <f>D8</f>
        <v>1.2</v>
      </c>
      <c r="E11" s="11">
        <f>E8</f>
        <v>120</v>
      </c>
      <c r="F11" s="12">
        <f>F8</f>
        <v>1200</v>
      </c>
    </row>
    <row r="12" spans="2:12" x14ac:dyDescent="0.35">
      <c r="B12" s="4" t="s">
        <v>8</v>
      </c>
      <c r="C12" s="4"/>
      <c r="D12" s="10">
        <f>D11*0.4</f>
        <v>0.48</v>
      </c>
      <c r="E12" s="11">
        <f>E11*0.4</f>
        <v>48</v>
      </c>
      <c r="F12" s="11">
        <f>F11*0.4</f>
        <v>480</v>
      </c>
    </row>
    <row r="13" spans="2:12" x14ac:dyDescent="0.35">
      <c r="B13" s="4" t="s">
        <v>9</v>
      </c>
      <c r="C13" s="4"/>
      <c r="D13" s="10">
        <f>D11*0.3</f>
        <v>0.36</v>
      </c>
      <c r="E13" s="11">
        <f>E11*0.3</f>
        <v>36</v>
      </c>
      <c r="F13" s="11">
        <f>F11*0.3</f>
        <v>360</v>
      </c>
    </row>
    <row r="14" spans="2:12" x14ac:dyDescent="0.35">
      <c r="B14" s="4" t="s">
        <v>10</v>
      </c>
      <c r="C14" s="4"/>
      <c r="D14" s="10">
        <f>D11*0.03</f>
        <v>3.5999999999999997E-2</v>
      </c>
      <c r="E14" s="8">
        <f>E11*0.03</f>
        <v>3.5999999999999996</v>
      </c>
      <c r="F14" s="11">
        <f>F11*0.03</f>
        <v>36</v>
      </c>
    </row>
    <row r="16" spans="2:12" x14ac:dyDescent="0.35">
      <c r="B16" s="4" t="s">
        <v>11</v>
      </c>
      <c r="C16" s="4"/>
      <c r="D16" s="5" t="s">
        <v>0</v>
      </c>
      <c r="E16" s="5" t="s">
        <v>1</v>
      </c>
      <c r="F16" s="5" t="s">
        <v>2</v>
      </c>
      <c r="G16" s="3"/>
    </row>
    <row r="17" spans="2:8" x14ac:dyDescent="0.35">
      <c r="B17" s="4" t="s">
        <v>12</v>
      </c>
      <c r="C17" s="4"/>
      <c r="D17" s="10">
        <f>D13</f>
        <v>0.36</v>
      </c>
      <c r="E17" s="11">
        <f>E13</f>
        <v>36</v>
      </c>
      <c r="F17" s="11">
        <f>F13</f>
        <v>360</v>
      </c>
      <c r="G17" s="13"/>
      <c r="H17" s="13"/>
    </row>
    <row r="18" spans="2:8" x14ac:dyDescent="0.35">
      <c r="B18" s="4" t="s">
        <v>13</v>
      </c>
      <c r="C18" s="4"/>
      <c r="D18" s="10">
        <f>D17*0.5</f>
        <v>0.18</v>
      </c>
      <c r="E18" s="11">
        <f>E17*0.5</f>
        <v>18</v>
      </c>
      <c r="F18" s="11">
        <f>F17/2</f>
        <v>180</v>
      </c>
      <c r="G18" s="13"/>
      <c r="H18" s="13"/>
    </row>
    <row r="19" spans="2:8" x14ac:dyDescent="0.35">
      <c r="B19" s="4" t="s">
        <v>14</v>
      </c>
      <c r="C19" s="4"/>
      <c r="D19" s="10">
        <f>D17*0.25</f>
        <v>0.09</v>
      </c>
      <c r="E19" s="11">
        <f>E17*0.25</f>
        <v>9</v>
      </c>
      <c r="F19" s="11">
        <f>F17/4</f>
        <v>90</v>
      </c>
    </row>
    <row r="20" spans="2:8" x14ac:dyDescent="0.35">
      <c r="D20" s="3"/>
      <c r="F20" s="3"/>
    </row>
    <row r="21" spans="2:8" x14ac:dyDescent="0.35">
      <c r="B21" s="4" t="s">
        <v>15</v>
      </c>
      <c r="C21" s="4"/>
      <c r="D21" s="5" t="s">
        <v>0</v>
      </c>
      <c r="E21" s="5" t="s">
        <v>1</v>
      </c>
      <c r="F21" s="5" t="s">
        <v>2</v>
      </c>
    </row>
    <row r="22" spans="2:8" x14ac:dyDescent="0.35">
      <c r="B22" s="4" t="s">
        <v>16</v>
      </c>
      <c r="C22" s="4"/>
      <c r="D22" s="11">
        <f>D14/0.0003</f>
        <v>120</v>
      </c>
      <c r="E22" s="11">
        <f>E14/0.0003</f>
        <v>12000</v>
      </c>
      <c r="F22" s="11">
        <f>F14/0.0003</f>
        <v>120000.00000000001</v>
      </c>
      <c r="G22" s="14"/>
    </row>
    <row r="23" spans="2:8" x14ac:dyDescent="0.35">
      <c r="B23" s="4" t="s">
        <v>17</v>
      </c>
      <c r="C23" s="4"/>
      <c r="D23" s="10">
        <f>D22/1690</f>
        <v>7.1005917159763315E-2</v>
      </c>
      <c r="E23" s="11">
        <f>E22/1690</f>
        <v>7.1005917159763312</v>
      </c>
      <c r="F23" s="11">
        <f>F22/1690</f>
        <v>71.005917159763328</v>
      </c>
    </row>
    <row r="24" spans="2:8" x14ac:dyDescent="0.35">
      <c r="B24" s="4" t="s">
        <v>18</v>
      </c>
      <c r="C24" s="4"/>
      <c r="D24" s="10">
        <f>D22/420</f>
        <v>0.2857142857142857</v>
      </c>
      <c r="E24" s="11">
        <f>E22/420</f>
        <v>28.571428571428573</v>
      </c>
      <c r="F24" s="11">
        <f>F22/420</f>
        <v>285.71428571428572</v>
      </c>
    </row>
    <row r="25" spans="2:8" x14ac:dyDescent="0.35">
      <c r="B25" s="4" t="s">
        <v>19</v>
      </c>
      <c r="C25" s="4"/>
      <c r="D25" s="10">
        <f>D22/150000</f>
        <v>8.0000000000000004E-4</v>
      </c>
      <c r="E25" s="10">
        <f>E22/150000</f>
        <v>0.08</v>
      </c>
      <c r="F25" s="10">
        <f>F22/150000</f>
        <v>0.8</v>
      </c>
      <c r="G25" s="14"/>
    </row>
    <row r="26" spans="2:8" x14ac:dyDescent="0.35">
      <c r="D26" s="3"/>
      <c r="F26" s="3"/>
    </row>
    <row r="27" spans="2:8" x14ac:dyDescent="0.35">
      <c r="B27" s="4" t="s">
        <v>20</v>
      </c>
      <c r="C27" s="4"/>
      <c r="D27" s="5" t="s">
        <v>0</v>
      </c>
      <c r="E27" s="5" t="s">
        <v>1</v>
      </c>
      <c r="F27" s="5" t="s">
        <v>2</v>
      </c>
    </row>
    <row r="28" spans="2:8" x14ac:dyDescent="0.35">
      <c r="B28" s="4" t="s">
        <v>21</v>
      </c>
      <c r="C28" s="4"/>
      <c r="D28" s="6"/>
      <c r="E28" s="6"/>
      <c r="F28" s="6"/>
    </row>
    <row r="29" spans="2:8" x14ac:dyDescent="0.35">
      <c r="B29" s="4" t="s">
        <v>22</v>
      </c>
      <c r="C29" s="4"/>
      <c r="D29" s="11">
        <f>D12/7.2</f>
        <v>6.6666666666666666E-2</v>
      </c>
      <c r="E29" s="11">
        <f>E12/7.2</f>
        <v>6.6666666666666661</v>
      </c>
      <c r="F29" s="11">
        <f>F12/7.2</f>
        <v>66.666666666666671</v>
      </c>
    </row>
    <row r="30" spans="2:8" x14ac:dyDescent="0.35">
      <c r="B30" s="4" t="s">
        <v>23</v>
      </c>
      <c r="C30" s="4"/>
      <c r="D30" s="17">
        <f t="shared" ref="D30:E30" si="0">D29/24</f>
        <v>2.7777777777777779E-3</v>
      </c>
      <c r="E30" s="10">
        <f t="shared" si="0"/>
        <v>0.27777777777777773</v>
      </c>
      <c r="F30" s="10">
        <f>F29/24</f>
        <v>2.7777777777777781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Nycolas Levy Pereira</dc:creator>
  <cp:lastModifiedBy>Nycolas Levy Pereira</cp:lastModifiedBy>
  <dcterms:created xsi:type="dcterms:W3CDTF">2020-11-11T00:04:42Z</dcterms:created>
  <dcterms:modified xsi:type="dcterms:W3CDTF">2020-11-12T19:40:03Z</dcterms:modified>
</cp:coreProperties>
</file>