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2" windowWidth="15576" windowHeight="9528"/>
  </bookViews>
  <sheets>
    <sheet name="Probabilidade" sheetId="2" r:id="rId1"/>
    <sheet name="Risco" sheetId="6" r:id="rId2"/>
    <sheet name="Cálculo" sheetId="4" r:id="rId3"/>
    <sheet name="VPL" sheetId="7" r:id="rId4"/>
    <sheet name="FINAME" sheetId="8" r:id="rId5"/>
    <sheet name="VPL_FINAME" sheetId="9" r:id="rId6"/>
  </sheets>
  <externalReferences>
    <externalReference r:id="rId7"/>
    <externalReference r:id="rId8"/>
  </externalReferences>
  <definedNames>
    <definedName name="A">[1]Análise!$W$21</definedName>
    <definedName name="Alpha">[1]Análise!#REF!</definedName>
    <definedName name="B">[1]Análise!$W$22</definedName>
    <definedName name="C.">[1]Análise!$W$23</definedName>
    <definedName name="Delta">[1]Análise!$W$28</definedName>
    <definedName name="Display_First_Payoff">[1]Combina!$AW$10</definedName>
    <definedName name="Display_First_Profit">[1]Combina!$AW$11</definedName>
    <definedName name="Display_Second_Payoff">[1]Combina!$AW$12</definedName>
    <definedName name="Display_Second_Profit">[1]Combina!$AW$13</definedName>
    <definedName name="Display_Total_Pos_Payoff">[1]Combina!$AW$14</definedName>
    <definedName name="Display_Total_Pos_Profit">[1]Combina!$AW$15</definedName>
    <definedName name="Feature_Data">#REF!</definedName>
    <definedName name="Features">[1]Taxas!$N$2:$Y$11</definedName>
    <definedName name="First_Asset_Type">[1]Combina!$AW$2</definedName>
    <definedName name="folha">[1]Análise!#REF!</definedName>
    <definedName name="Gamma">[1]Análise!$W$27</definedName>
    <definedName name="High">[1]Análise!$BU$4</definedName>
    <definedName name="Hist">[1]Taxas!$AD$7</definedName>
    <definedName name="History">[1]Taxas!$A$2:$L$601</definedName>
    <definedName name="Low">[1]Análise!$BA$4</definedName>
    <definedName name="Mean">[1]Análise!$V$15:$V$19</definedName>
    <definedName name="Mu">[1]Análise!$W$25</definedName>
    <definedName name="Ones">[1]Análise!$W$15:$W$19</definedName>
    <definedName name="Opt_Risky">[1]Análise!$G$15</definedName>
    <definedName name="Port_Mean">[1]Análise!#REF!</definedName>
    <definedName name="Port_Std_Dev">[1]Análise!#REF!</definedName>
    <definedName name="Port1_Std_Dev">[1]Análise!#REF!</definedName>
    <definedName name="Price1">[1]Combina!$D$3</definedName>
    <definedName name="Price2">[1]Combina!$D$5</definedName>
    <definedName name="R.">[1]Análise!$W$26</definedName>
    <definedName name="Row">[1]Taxas!$AB$7</definedName>
    <definedName name="S">[1]Combina!$F$3</definedName>
    <definedName name="Second_Asset_Type">[1]Combina!$AW$18</definedName>
    <definedName name="sigma">[1]Sigma!$B$2</definedName>
    <definedName name="StdDev">[1]Análise!$D$4:$D$8</definedName>
    <definedName name="Sum_of_Weights">[1]Análise!#REF!</definedName>
    <definedName name="Sum_of_weights1">[1]Análise!#REF!</definedName>
    <definedName name="T">[1]Sigma!$B$3</definedName>
    <definedName name="Target_Mean">[1]Análise!#REF!</definedName>
    <definedName name="Target_Sum">[1]Análise!#REF!</definedName>
    <definedName name="Target1_Sum">[1]Análise!#REF!</definedName>
    <definedName name="VarCov">[1]Análise!$V$7:$Z$11</definedName>
    <definedName name="Weights">[1]Análise!$L$4:$L$8</definedName>
    <definedName name="X">[1]Sigma!$E$2</definedName>
    <definedName name="XX">[1]Combina!$C$5</definedName>
  </definedNames>
  <calcPr calcId="125725"/>
</workbook>
</file>

<file path=xl/calcChain.xml><?xml version="1.0" encoding="utf-8"?>
<calcChain xmlns="http://schemas.openxmlformats.org/spreadsheetml/2006/main">
  <c r="H68" i="8"/>
  <c r="J68" s="1"/>
  <c r="J67"/>
  <c r="H67"/>
  <c r="H65"/>
  <c r="J65" s="1"/>
  <c r="J64"/>
  <c r="H64"/>
  <c r="H63"/>
  <c r="D58"/>
  <c r="E58" s="1"/>
  <c r="C58"/>
  <c r="E57"/>
  <c r="K40"/>
  <c r="E56" l="1"/>
  <c r="D56" s="1"/>
  <c r="J16" i="4" l="1"/>
  <c r="J15"/>
  <c r="D14"/>
  <c r="K9"/>
  <c r="J37" i="8" l="1"/>
  <c r="F55" s="1"/>
  <c r="D18" i="4"/>
  <c r="D77" i="8" l="1"/>
  <c r="D80"/>
  <c r="D76"/>
  <c r="D72"/>
  <c r="D79"/>
  <c r="D75"/>
  <c r="D71"/>
  <c r="D78"/>
  <c r="D74"/>
  <c r="D70"/>
  <c r="D73"/>
  <c r="D69"/>
  <c r="F56"/>
  <c r="D19" i="4"/>
  <c r="D17"/>
  <c r="F58" i="8" l="1"/>
  <c r="F57"/>
  <c r="F59" l="1"/>
  <c r="B63" s="1"/>
  <c r="B64" s="1"/>
  <c r="B65" s="1"/>
  <c r="B66" s="1"/>
  <c r="F69" s="1"/>
  <c r="H69" s="1"/>
  <c r="J69" s="1"/>
  <c r="F66" l="1"/>
  <c r="H66" s="1"/>
  <c r="J66" s="1"/>
  <c r="B67"/>
  <c r="B68" s="1"/>
  <c r="B69" s="1"/>
  <c r="B70" s="1"/>
  <c r="F70"/>
  <c r="H70" s="1"/>
  <c r="J70" s="1"/>
  <c r="F71" l="1"/>
  <c r="H71" s="1"/>
  <c r="J71" s="1"/>
  <c r="B71"/>
  <c r="F72" l="1"/>
  <c r="H72" s="1"/>
  <c r="J72" s="1"/>
  <c r="B72"/>
  <c r="F73" l="1"/>
  <c r="H73" s="1"/>
  <c r="J73" s="1"/>
  <c r="B73"/>
  <c r="F74" l="1"/>
  <c r="H74" s="1"/>
  <c r="J74" s="1"/>
  <c r="B74"/>
  <c r="F75" l="1"/>
  <c r="H75" s="1"/>
  <c r="J75" s="1"/>
  <c r="B75"/>
  <c r="F76" l="1"/>
  <c r="H76" s="1"/>
  <c r="J76" s="1"/>
  <c r="B76"/>
  <c r="F77" l="1"/>
  <c r="H77" s="1"/>
  <c r="J77" s="1"/>
  <c r="B77"/>
  <c r="F78" l="1"/>
  <c r="H78" s="1"/>
  <c r="J78" s="1"/>
  <c r="B78"/>
  <c r="F79" l="1"/>
  <c r="H79" s="1"/>
  <c r="J79" s="1"/>
  <c r="B79"/>
  <c r="F80" l="1"/>
  <c r="H80" s="1"/>
  <c r="J80" s="1"/>
  <c r="B80"/>
</calcChain>
</file>

<file path=xl/sharedStrings.xml><?xml version="1.0" encoding="utf-8"?>
<sst xmlns="http://schemas.openxmlformats.org/spreadsheetml/2006/main" count="161" uniqueCount="125">
  <si>
    <t>n</t>
  </si>
  <si>
    <t>i</t>
  </si>
  <si>
    <t>VP</t>
  </si>
  <si>
    <t>probabilidade</t>
  </si>
  <si>
    <t>custo</t>
  </si>
  <si>
    <t>catastrófico</t>
  </si>
  <si>
    <t>critico</t>
  </si>
  <si>
    <t>principal</t>
  </si>
  <si>
    <t>significativo</t>
  </si>
  <si>
    <t>desprezível</t>
  </si>
  <si>
    <t>aumento minímo ou desprezivel</t>
  </si>
  <si>
    <t>severidade</t>
  </si>
  <si>
    <t>E</t>
  </si>
  <si>
    <t>D</t>
  </si>
  <si>
    <t>C</t>
  </si>
  <si>
    <t>B</t>
  </si>
  <si>
    <t>A</t>
  </si>
  <si>
    <t>probabilidade de ocorrência</t>
  </si>
  <si>
    <t>máximo</t>
  </si>
  <si>
    <t>alto</t>
  </si>
  <si>
    <t>média</t>
  </si>
  <si>
    <t>baixa</t>
  </si>
  <si>
    <t>minima</t>
  </si>
  <si>
    <t>certamente deve ocorrer, deve ocorrer uma ou mais vezes por projeto</t>
  </si>
  <si>
    <t>deve ocorrer frequentemente, em torno de 1 em 10 projetos</t>
  </si>
  <si>
    <t>deve ocorrer algumas vezes, em torno de 1 em 100 projetos</t>
  </si>
  <si>
    <t>deve ocorrer aleatoriamente, em torno de 1 em 1000 projetos</t>
  </si>
  <si>
    <t>deve nunca ocorrer, 1 em 10000 ou mais projetos</t>
  </si>
  <si>
    <t>baixo</t>
  </si>
  <si>
    <t>médio</t>
  </si>
  <si>
    <t>muito alto</t>
  </si>
  <si>
    <t>muito baixo</t>
  </si>
  <si>
    <t>aumento do custo do projeto &lt; 20%</t>
  </si>
  <si>
    <t>aumenta o custo do projeto &gt; 40%</t>
  </si>
  <si>
    <t>aumenta o custo do projeto &gt; 50%</t>
  </si>
  <si>
    <t>conduz ao término do projeto antes do previsto inviabiliza</t>
  </si>
  <si>
    <t>Contrato - Mês</t>
  </si>
  <si>
    <t>Fechamento (R$/saca(60 Kg)</t>
  </si>
  <si>
    <t>financiamento</t>
  </si>
  <si>
    <t>PGTO</t>
  </si>
  <si>
    <t>coeficiente</t>
  </si>
  <si>
    <t>prestação</t>
  </si>
  <si>
    <t>Período</t>
  </si>
  <si>
    <t>entrada</t>
  </si>
  <si>
    <t>despesas</t>
  </si>
  <si>
    <t>saída (fianciamento</t>
  </si>
  <si>
    <t>valor mínimo</t>
  </si>
  <si>
    <t>valor máximo</t>
  </si>
  <si>
    <t>Resultado</t>
  </si>
  <si>
    <t>VPL</t>
  </si>
  <si>
    <t>TIR</t>
  </si>
  <si>
    <t>eficiência</t>
  </si>
  <si>
    <t>sacas por hora</t>
  </si>
  <si>
    <t>meses</t>
  </si>
  <si>
    <t>mês</t>
  </si>
  <si>
    <t>jornada</t>
  </si>
  <si>
    <t>gasto comb. / hora</t>
  </si>
  <si>
    <t>cada uma. Considerando que cada colheitadeira produz em média 90 sacos de 60 Kg/h e consome em média 200 litros de combustível  por  hora avaliar</t>
  </si>
  <si>
    <t>saca de café em torno de 0,3% ao ano e que o custo da operação da colheira não deve superar 20%. As máquinas devem operar 7 horas  por  dia  e</t>
  </si>
  <si>
    <t>20 dias por mês por 6 meses no ano. Considera ainda que as demais despesas como M.O.B. e insumos representam 70% da receita.</t>
  </si>
  <si>
    <t>q = (1 + i)</t>
  </si>
  <si>
    <t>q</t>
  </si>
  <si>
    <t>a viabilidade do projeto. A taxa de financiamento das máquinas é de 10% a.a. no período de 4 anos (financiamento integral) e a taxa de retorno conside-</t>
  </si>
  <si>
    <t>rada pela empresa no período de 5 anos igual a 18%. Não havendo valor residual considera ainda que há a probabilidade de ocorrer queda do valor da</t>
  </si>
  <si>
    <t>máquinas</t>
  </si>
  <si>
    <t>https://muzambinho.com.br/2019/06/06/cafe-em-foco-06-06-cotacoes-e-informacoes-da-cafeicultura/</t>
  </si>
  <si>
    <t>Em geral, as condições de financiamento (FINAME Automático) são as seguintes:</t>
  </si>
  <si>
    <r>
      <t xml:space="preserve">1) Custo financeiro: </t>
    </r>
    <r>
      <rPr>
        <sz val="8"/>
        <rFont val="Times New Roman"/>
        <family val="1"/>
      </rPr>
      <t>o custo financeiro básico da FINAME é a TJLP (Taxa de Juros de Longo Prazo), que é fixada pelo Banco</t>
    </r>
  </si>
  <si>
    <r>
      <t>Central a cada período de 3 meses. Assim, o custo dos financiamentos da FINAME varia trimestralmente, de acordo com a vari</t>
    </r>
    <r>
      <rPr>
        <u/>
        <sz val="8"/>
        <rFont val="Times New Roman"/>
        <family val="1"/>
      </rPr>
      <t>a</t>
    </r>
  </si>
  <si>
    <t>ção da TJLP, que sempre é expressa em valores anuais. Além da TJLP, o custo financeiro inclui  um  spread  (% acima da TJPL)</t>
  </si>
  <si>
    <t>que varia de 3% a 6%, composto de encargos do BNDES e da remuneração do agente financeiro (del credere).</t>
  </si>
  <si>
    <r>
      <t xml:space="preserve">2) Prazo: </t>
    </r>
    <r>
      <rPr>
        <sz val="8"/>
        <rFont val="Times New Roman"/>
        <family val="1"/>
      </rPr>
      <t>de 12 a 60 meses, incluída a carência de 3 a 12 meses, salvo FINAME especial, cujo prazo pode ser maior. O prazo de</t>
    </r>
  </si>
  <si>
    <t>carência vai da assinatura do contrato de financiamento até o pagamento da primeira parcela de  amortização  do  principal.  No</t>
  </si>
  <si>
    <t>prazo da carência, são pagos trimestralmente apenas os juros incidentes sobre o saldo devedor (semestralmente no caso  do  pro-</t>
  </si>
  <si>
    <t>grama agrícola).</t>
  </si>
  <si>
    <r>
      <t xml:space="preserve">3) Financiamento: </t>
    </r>
    <r>
      <rPr>
        <sz val="8"/>
        <rFont val="Times New Roman"/>
        <family val="1"/>
      </rPr>
      <t>de 75% a 90% do valor total do equipamento, já incluído o IPI e o ICMS.</t>
    </r>
  </si>
  <si>
    <r>
      <t xml:space="preserve">4) Atualização do financiamento: </t>
    </r>
    <r>
      <rPr>
        <sz val="8"/>
        <rFont val="Times New Roman"/>
        <family val="1"/>
      </rPr>
      <t>determinada pela UR (unidade de referência) cuja variação trimestral  é  determinada  pela</t>
    </r>
  </si>
  <si>
    <t>TJLP.</t>
  </si>
  <si>
    <r>
      <t xml:space="preserve">5) Comissão de reserva de capital: </t>
    </r>
    <r>
      <rPr>
        <sz val="8"/>
        <rFont val="Times New Roman"/>
        <family val="1"/>
      </rPr>
      <t xml:space="preserve">0,1% a.m., cobrada proporcionalmente ao prazo  decorrido  entre  a  data  da  reserva  do </t>
    </r>
  </si>
  <si>
    <t>financiamento e a data da liberação dos recursos.</t>
  </si>
  <si>
    <r>
      <t xml:space="preserve">6) IOC (Imposto sobre Operações de Crédito): </t>
    </r>
    <r>
      <rPr>
        <sz val="8"/>
        <rFont val="Times New Roman"/>
        <family val="1"/>
      </rPr>
      <t>3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a.a. sobre o valor financiado.</t>
    </r>
  </si>
  <si>
    <r>
      <t xml:space="preserve">7) Sistema de Reembolso: </t>
    </r>
    <r>
      <rPr>
        <sz val="8"/>
        <rFont val="Times New Roman"/>
        <family val="1"/>
      </rPr>
      <t>Sistema SAC com amortizações mensais (semestrais no caso do programa  agrícola)  e  prestações</t>
    </r>
  </si>
  <si>
    <t>vencendo no dia 15 de cada mês.</t>
  </si>
  <si>
    <t>No caso do Programa de operações  Conjuntas (POC), as condições são idênticas, apenas não existe a comissão de</t>
  </si>
  <si>
    <t xml:space="preserve">reserva de capital, o prazo de carência pode chegar a 24 meses e a participação  máxima do investimento  varia  de </t>
  </si>
  <si>
    <t>65% a 85%. As condições operacionais referentes aos diferentes programas de financiamento podem mudar,  logo</t>
  </si>
  <si>
    <t>é importante consultar o BNDES quando o uso dessa fonte de financiamento é cogitada. O site na Internet é:</t>
  </si>
  <si>
    <t>http: // www.bndes.gov.br</t>
  </si>
  <si>
    <t>Expostas as condições gerais desse tipo de financiamento, e como ilustração do processo de cálculo do custo efeti -</t>
  </si>
  <si>
    <t>vo, vejamos o seguinte exemplo de um financiamento FINAME:</t>
  </si>
  <si>
    <t>Exemplo</t>
  </si>
  <si>
    <t>Uma empresa necessita adquirir um equipamento. Para tanto, estuda um financiamento  da  FINAME  (programa Automático)</t>
  </si>
  <si>
    <t>com as seguintes características:</t>
  </si>
  <si>
    <t>CONDIÇÕES E CARACTERÍSTICAS DO FINANCIAMENTO</t>
  </si>
  <si>
    <t>1) Valor da operação: R$ 2000000,00 (valor do equipamento acrescido do IPI e do ICMS).</t>
  </si>
  <si>
    <t>2) Financiamento (90% do valor do equipamento):</t>
  </si>
  <si>
    <t>3) Juros efetivos (TJLP): 4,55% a. a. (vigente na data de assinatura do financiamento).</t>
  </si>
  <si>
    <t>4) Spread: 0,15% a. a. acima da TJLP (encargos BNDES + comissão cobrada pelo agente financeiro).</t>
  </si>
  <si>
    <t>taxa aplicada no financiamento</t>
  </si>
  <si>
    <t>5) Comissão de reserva de capital: 1% a. m.</t>
  </si>
  <si>
    <t>6) IOC (Imposto sobre Operações de Credito): 3% a. a. do valor do financiamento.</t>
  </si>
  <si>
    <t>7) Prazo: 12 amortizações , mensais com 6 meses de carência (durante a carência, o mutuário pagará trimestralmente apenas os</t>
  </si>
  <si>
    <t>juros e o spread). Assuma, para simplificar os cálculos, que as prestações são pagas no fim de cada mês.</t>
  </si>
  <si>
    <t>8) A comissão de reserva de capital: 1% a. m., cobrada proporcionalmente ao prazo decorrido entre a data da reserva do finan-</t>
  </si>
  <si>
    <t>ciamento e a data da liberação dos recursos (10 dias).</t>
  </si>
  <si>
    <t>9) Sistema de reembolso: Sistema SAC com 12 amortizações mensais.</t>
  </si>
  <si>
    <t>Pede-se: Elaborar a planilha de amortização e calcular o custo efetivo do financiamento.</t>
  </si>
  <si>
    <t>a) Valor liquido liberado a empresa.</t>
  </si>
  <si>
    <t>Financiamento - valor destinado ao pagamento do equip.</t>
  </si>
  <si>
    <t>Financiamento + encargos</t>
  </si>
  <si>
    <t>CFCF</t>
  </si>
  <si>
    <t>(-) IOC</t>
  </si>
  <si>
    <t>(-) Comissao de reserva</t>
  </si>
  <si>
    <t>Valor liquido liberado</t>
  </si>
  <si>
    <t>b) Planilha de reembolso pelo Sistema de Amortizacao Constante (SAC)</t>
  </si>
  <si>
    <t>Mês</t>
  </si>
  <si>
    <t>Saldo Devedor</t>
  </si>
  <si>
    <t xml:space="preserve">Amortizacao </t>
  </si>
  <si>
    <t>Juros</t>
  </si>
  <si>
    <t>Prestacao</t>
  </si>
  <si>
    <t>Fluxo de caixa</t>
  </si>
  <si>
    <t>Financiamento</t>
  </si>
  <si>
    <t>Despesas</t>
  </si>
  <si>
    <t>Receita</t>
  </si>
  <si>
    <t xml:space="preserve">A empresa JD Agronegócio pretende comprar três colheitadeiras Case do modelo Colhedora de Café Coffee Express 200 no valor de R$ 880.000,00 </t>
  </si>
</sst>
</file>

<file path=xl/styles.xml><?xml version="1.0" encoding="utf-8"?>
<styleSheet xmlns="http://schemas.openxmlformats.org/spreadsheetml/2006/main">
  <numFmts count="11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0.000"/>
    <numFmt numFmtId="165" formatCode="0.000%"/>
    <numFmt numFmtId="166" formatCode="_-[$$-409]* #,##0.00_ ;_-[$$-409]* \-#,##0.00\ ;_-[$$-409]* &quot;-&quot;??_ ;_-@_ "/>
    <numFmt numFmtId="167" formatCode="General\ &quot;litros&quot;"/>
    <numFmt numFmtId="168" formatCode="0\ &quot;máquinas&quot;"/>
    <numFmt numFmtId="171" formatCode="#,##0.00\ &quot;por máquina&quot;"/>
    <numFmt numFmtId="173" formatCode="_([$R$ -416]* #,##0.00_);_([$R$ -416]* \(#,##0.00\);_([$R$ -416]* &quot;-&quot;??_);_(@_)"/>
    <numFmt numFmtId="174" formatCode="0.00000"/>
    <numFmt numFmtId="177" formatCode="_-&quot;R$&quot;\ * #,##0.00000_-;\-&quot;R$&quot;\ * #,##0.00000_-;_-&quot;R$&quot;\ * &quot;-&quot;??_-;_-@_-"/>
  </numFmts>
  <fonts count="18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name val="Times New Roman"/>
      <family val="1"/>
    </font>
    <font>
      <sz val="10"/>
      <color theme="1"/>
      <name val="Times New Roman"/>
      <family val="1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rgb="FF18181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/>
      <sz val="8"/>
      <name val="Times New Roman"/>
      <family val="1"/>
    </font>
    <font>
      <b/>
      <sz val="8"/>
      <color indexed="10"/>
      <name val="Times New Roman"/>
      <family val="1"/>
    </font>
    <font>
      <b/>
      <u/>
      <sz val="8"/>
      <color indexed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  <xf numFmtId="0" fontId="12" fillId="0" borderId="0"/>
    <xf numFmtId="9" fontId="7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8" fontId="1" fillId="0" borderId="1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8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3" borderId="0" xfId="1" applyFill="1" applyAlignment="1" applyProtection="1">
      <alignment horizontal="center" vertical="center"/>
    </xf>
    <xf numFmtId="0" fontId="8" fillId="0" borderId="0" xfId="0" applyFont="1" applyAlignment="1">
      <alignment horizontal="center"/>
    </xf>
    <xf numFmtId="44" fontId="8" fillId="0" borderId="0" xfId="0" applyNumberFormat="1" applyFont="1" applyAlignment="1">
      <alignment horizontal="center"/>
    </xf>
    <xf numFmtId="0" fontId="9" fillId="3" borderId="1" xfId="0" applyFont="1" applyFill="1" applyBorder="1" applyAlignment="1">
      <alignment horizontal="center"/>
    </xf>
    <xf numFmtId="10" fontId="8" fillId="3" borderId="1" xfId="0" applyNumberFormat="1" applyFont="1" applyFill="1" applyBorder="1" applyAlignment="1">
      <alignment horizontal="center"/>
    </xf>
    <xf numFmtId="44" fontId="8" fillId="3" borderId="1" xfId="0" applyNumberFormat="1" applyFont="1" applyFill="1" applyBorder="1" applyAlignment="1">
      <alignment horizontal="center"/>
    </xf>
    <xf numFmtId="17" fontId="10" fillId="7" borderId="5" xfId="0" applyNumberFormat="1" applyFont="1" applyFill="1" applyBorder="1" applyAlignment="1">
      <alignment horizontal="center" vertical="center" wrapText="1"/>
    </xf>
    <xf numFmtId="44" fontId="10" fillId="7" borderId="5" xfId="0" applyNumberFormat="1" applyFont="1" applyFill="1" applyBorder="1" applyAlignment="1">
      <alignment horizontal="center" vertical="center" wrapText="1"/>
    </xf>
    <xf numFmtId="166" fontId="11" fillId="5" borderId="6" xfId="0" applyNumberFormat="1" applyFont="1" applyFill="1" applyBorder="1" applyAlignment="1">
      <alignment horizontal="center" vertical="center" wrapText="1"/>
    </xf>
    <xf numFmtId="168" fontId="2" fillId="3" borderId="1" xfId="0" applyNumberFormat="1" applyFont="1" applyFill="1" applyBorder="1" applyAlignment="1">
      <alignment horizontal="center" vertical="center"/>
    </xf>
    <xf numFmtId="171" fontId="2" fillId="3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10" fontId="1" fillId="0" borderId="0" xfId="2" applyNumberFormat="1" applyFont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4" fontId="8" fillId="0" borderId="1" xfId="0" applyNumberFormat="1" applyFont="1" applyBorder="1" applyAlignment="1">
      <alignment horizontal="center" vertical="center"/>
    </xf>
    <xf numFmtId="9" fontId="8" fillId="0" borderId="1" xfId="2" applyFont="1" applyBorder="1" applyAlignment="1">
      <alignment horizontal="center" vertical="center"/>
    </xf>
    <xf numFmtId="0" fontId="13" fillId="9" borderId="3" xfId="3" applyFont="1" applyFill="1" applyBorder="1" applyAlignment="1">
      <alignment horizontal="left" vertical="center"/>
    </xf>
    <xf numFmtId="0" fontId="13" fillId="9" borderId="7" xfId="3" applyFont="1" applyFill="1" applyBorder="1" applyAlignment="1">
      <alignment horizontal="left" vertical="center"/>
    </xf>
    <xf numFmtId="0" fontId="13" fillId="9" borderId="4" xfId="3" applyFont="1" applyFill="1" applyBorder="1" applyAlignment="1">
      <alignment horizontal="left" vertical="center"/>
    </xf>
    <xf numFmtId="0" fontId="13" fillId="9" borderId="0" xfId="3" applyFont="1" applyFill="1"/>
    <xf numFmtId="0" fontId="14" fillId="9" borderId="3" xfId="3" applyFont="1" applyFill="1" applyBorder="1" applyAlignment="1">
      <alignment horizontal="left" vertical="center"/>
    </xf>
    <xf numFmtId="0" fontId="14" fillId="9" borderId="7" xfId="3" applyFont="1" applyFill="1" applyBorder="1" applyAlignment="1">
      <alignment horizontal="left" vertical="center"/>
    </xf>
    <xf numFmtId="0" fontId="14" fillId="9" borderId="4" xfId="3" applyFont="1" applyFill="1" applyBorder="1" applyAlignment="1">
      <alignment horizontal="left" vertical="center"/>
    </xf>
    <xf numFmtId="0" fontId="14" fillId="9" borderId="1" xfId="3" applyFont="1" applyFill="1" applyBorder="1" applyAlignment="1">
      <alignment horizontal="left" vertical="center"/>
    </xf>
    <xf numFmtId="0" fontId="13" fillId="10" borderId="1" xfId="3" applyFont="1" applyFill="1" applyBorder="1" applyAlignment="1">
      <alignment horizontal="left" vertical="center"/>
    </xf>
    <xf numFmtId="0" fontId="13" fillId="9" borderId="1" xfId="3" applyFont="1" applyFill="1" applyBorder="1" applyAlignment="1">
      <alignment horizontal="left" vertical="center"/>
    </xf>
    <xf numFmtId="0" fontId="16" fillId="9" borderId="3" xfId="3" applyFont="1" applyFill="1" applyBorder="1" applyAlignment="1">
      <alignment horizontal="center" vertical="center"/>
    </xf>
    <xf numFmtId="0" fontId="16" fillId="9" borderId="7" xfId="3" applyFont="1" applyFill="1" applyBorder="1" applyAlignment="1">
      <alignment horizontal="center" vertical="center"/>
    </xf>
    <xf numFmtId="0" fontId="16" fillId="9" borderId="4" xfId="3" applyFont="1" applyFill="1" applyBorder="1" applyAlignment="1">
      <alignment horizontal="center" vertical="center"/>
    </xf>
    <xf numFmtId="0" fontId="17" fillId="9" borderId="3" xfId="3" applyFont="1" applyFill="1" applyBorder="1" applyAlignment="1">
      <alignment horizontal="left" vertical="center"/>
    </xf>
    <xf numFmtId="0" fontId="17" fillId="9" borderId="7" xfId="3" applyFont="1" applyFill="1" applyBorder="1" applyAlignment="1">
      <alignment horizontal="left" vertical="center"/>
    </xf>
    <xf numFmtId="0" fontId="17" fillId="9" borderId="4" xfId="3" applyFont="1" applyFill="1" applyBorder="1" applyAlignment="1">
      <alignment horizontal="left" vertical="center"/>
    </xf>
    <xf numFmtId="173" fontId="13" fillId="3" borderId="1" xfId="3" applyNumberFormat="1" applyFont="1" applyFill="1" applyBorder="1" applyAlignment="1">
      <alignment horizontal="center" vertical="center"/>
    </xf>
    <xf numFmtId="10" fontId="13" fillId="3" borderId="1" xfId="3" applyNumberFormat="1" applyFont="1" applyFill="1" applyBorder="1" applyAlignment="1">
      <alignment horizontal="center" vertical="center"/>
    </xf>
    <xf numFmtId="173" fontId="13" fillId="9" borderId="1" xfId="3" applyNumberFormat="1" applyFont="1" applyFill="1" applyBorder="1" applyAlignment="1">
      <alignment horizontal="center" vertical="center"/>
    </xf>
    <xf numFmtId="0" fontId="13" fillId="9" borderId="1" xfId="3" applyFont="1" applyFill="1" applyBorder="1" applyAlignment="1">
      <alignment horizontal="right" vertical="center"/>
    </xf>
    <xf numFmtId="10" fontId="13" fillId="9" borderId="1" xfId="3" applyNumberFormat="1" applyFont="1" applyFill="1" applyBorder="1" applyAlignment="1">
      <alignment horizontal="center" vertical="center"/>
    </xf>
    <xf numFmtId="0" fontId="13" fillId="3" borderId="1" xfId="3" applyFont="1" applyFill="1" applyBorder="1" applyAlignment="1">
      <alignment horizontal="center" vertical="center"/>
    </xf>
    <xf numFmtId="0" fontId="13" fillId="9" borderId="8" xfId="3" applyFont="1" applyFill="1" applyBorder="1" applyAlignment="1">
      <alignment horizontal="center" vertical="center"/>
    </xf>
    <xf numFmtId="0" fontId="13" fillId="9" borderId="9" xfId="3" applyFont="1" applyFill="1" applyBorder="1" applyAlignment="1">
      <alignment horizontal="center" vertical="center"/>
    </xf>
    <xf numFmtId="0" fontId="13" fillId="9" borderId="10" xfId="3" applyFont="1" applyFill="1" applyBorder="1" applyAlignment="1">
      <alignment horizontal="center" vertical="center"/>
    </xf>
    <xf numFmtId="0" fontId="13" fillId="9" borderId="11" xfId="3" applyFont="1" applyFill="1" applyBorder="1" applyAlignment="1">
      <alignment horizontal="center" vertical="center"/>
    </xf>
    <xf numFmtId="0" fontId="13" fillId="9" borderId="0" xfId="3" applyFont="1" applyFill="1" applyBorder="1" applyAlignment="1">
      <alignment horizontal="center" vertical="center"/>
    </xf>
    <xf numFmtId="0" fontId="13" fillId="9" borderId="12" xfId="3" applyFont="1" applyFill="1" applyBorder="1" applyAlignment="1">
      <alignment horizontal="center" vertical="center"/>
    </xf>
    <xf numFmtId="0" fontId="13" fillId="9" borderId="13" xfId="3" applyFont="1" applyFill="1" applyBorder="1" applyAlignment="1">
      <alignment horizontal="center" vertical="center"/>
    </xf>
    <xf numFmtId="0" fontId="13" fillId="9" borderId="14" xfId="3" applyFont="1" applyFill="1" applyBorder="1" applyAlignment="1">
      <alignment horizontal="center" vertical="center"/>
    </xf>
    <xf numFmtId="0" fontId="13" fillId="9" borderId="15" xfId="3" applyFont="1" applyFill="1" applyBorder="1" applyAlignment="1">
      <alignment horizontal="center" vertical="center"/>
    </xf>
    <xf numFmtId="0" fontId="13" fillId="9" borderId="1" xfId="3" applyFont="1" applyFill="1" applyBorder="1" applyAlignment="1">
      <alignment horizontal="center" vertical="center"/>
    </xf>
    <xf numFmtId="0" fontId="13" fillId="9" borderId="1" xfId="3" applyFont="1" applyFill="1" applyBorder="1" applyAlignment="1">
      <alignment horizontal="center" vertical="center"/>
    </xf>
    <xf numFmtId="174" fontId="13" fillId="9" borderId="1" xfId="3" applyNumberFormat="1" applyFont="1" applyFill="1" applyBorder="1" applyAlignment="1">
      <alignment horizontal="center" vertical="center"/>
    </xf>
    <xf numFmtId="173" fontId="13" fillId="9" borderId="3" xfId="3" applyNumberFormat="1" applyFont="1" applyFill="1" applyBorder="1" applyAlignment="1">
      <alignment horizontal="center" vertical="center"/>
    </xf>
    <xf numFmtId="173" fontId="13" fillId="9" borderId="7" xfId="3" applyNumberFormat="1" applyFont="1" applyFill="1" applyBorder="1" applyAlignment="1">
      <alignment horizontal="center" vertical="center"/>
    </xf>
    <xf numFmtId="173" fontId="13" fillId="9" borderId="4" xfId="3" applyNumberFormat="1" applyFont="1" applyFill="1" applyBorder="1" applyAlignment="1">
      <alignment horizontal="center" vertical="center"/>
    </xf>
    <xf numFmtId="10" fontId="13" fillId="9" borderId="0" xfId="3" applyNumberFormat="1" applyFont="1" applyFill="1"/>
    <xf numFmtId="1" fontId="13" fillId="9" borderId="1" xfId="3" applyNumberFormat="1" applyFont="1" applyFill="1" applyBorder="1" applyAlignment="1">
      <alignment horizontal="center" vertical="center"/>
    </xf>
    <xf numFmtId="0" fontId="13" fillId="9" borderId="3" xfId="3" applyFont="1" applyFill="1" applyBorder="1" applyAlignment="1">
      <alignment horizontal="left"/>
    </xf>
    <xf numFmtId="0" fontId="13" fillId="9" borderId="7" xfId="3" applyFont="1" applyFill="1" applyBorder="1" applyAlignment="1">
      <alignment horizontal="left"/>
    </xf>
    <xf numFmtId="0" fontId="13" fillId="9" borderId="4" xfId="3" applyFont="1" applyFill="1" applyBorder="1" applyAlignment="1">
      <alignment horizontal="left"/>
    </xf>
    <xf numFmtId="0" fontId="13" fillId="9" borderId="0" xfId="3" applyFont="1" applyFill="1" applyAlignment="1">
      <alignment horizontal="left"/>
    </xf>
    <xf numFmtId="0" fontId="12" fillId="9" borderId="0" xfId="3" applyFill="1" applyAlignment="1">
      <alignment horizontal="left"/>
    </xf>
    <xf numFmtId="0" fontId="12" fillId="0" borderId="0" xfId="3"/>
    <xf numFmtId="44" fontId="3" fillId="0" borderId="0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</cellXfs>
  <cellStyles count="5">
    <cellStyle name="Hyperlink" xfId="1" builtinId="8"/>
    <cellStyle name="Normal" xfId="0" builtinId="0"/>
    <cellStyle name="Normal 2" xfId="3"/>
    <cellStyle name="Porcentagem" xfId="2" builtinId="5"/>
    <cellStyle name="Porcentagem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Probabilidade!$A$4</c:f>
              <c:strCache>
                <c:ptCount val="1"/>
                <c:pt idx="0">
                  <c:v>probabilidade</c:v>
                </c:pt>
              </c:strCache>
            </c:strRef>
          </c:tx>
          <c:marker>
            <c:symbol val="none"/>
          </c:marker>
          <c:cat>
            <c:numRef>
              <c:f>Probabilidade!$B$5:$B$9</c:f>
              <c:numCache>
                <c:formatCode>_-"R$"\ * #,##0.00_-;\-"R$"\ * #,##0.00_-;_-"R$"\ * "-"??_-;_-@_-</c:formatCode>
                <c:ptCount val="5"/>
                <c:pt idx="0">
                  <c:v>65</c:v>
                </c:pt>
                <c:pt idx="1">
                  <c:v>56.25</c:v>
                </c:pt>
                <c:pt idx="2">
                  <c:v>47.5</c:v>
                </c:pt>
                <c:pt idx="3">
                  <c:v>38.75</c:v>
                </c:pt>
                <c:pt idx="4">
                  <c:v>30</c:v>
                </c:pt>
              </c:numCache>
            </c:numRef>
          </c:cat>
          <c:val>
            <c:numRef>
              <c:f>Probabilidade!$A$5:$A$9</c:f>
              <c:numCache>
                <c:formatCode>0.00%</c:formatCode>
                <c:ptCount val="5"/>
                <c:pt idx="0">
                  <c:v>1</c:v>
                </c:pt>
                <c:pt idx="1">
                  <c:v>0.75</c:v>
                </c:pt>
                <c:pt idx="2">
                  <c:v>0.5</c:v>
                </c:pt>
                <c:pt idx="3">
                  <c:v>0.25</c:v>
                </c:pt>
                <c:pt idx="4">
                  <c:v>0.05</c:v>
                </c:pt>
              </c:numCache>
            </c:numRef>
          </c:val>
        </c:ser>
        <c:marker val="1"/>
        <c:axId val="70678784"/>
        <c:axId val="70684672"/>
      </c:lineChart>
      <c:catAx>
        <c:axId val="70678784"/>
        <c:scaling>
          <c:orientation val="maxMin"/>
        </c:scaling>
        <c:axPos val="b"/>
        <c:numFmt formatCode="_-&quot;R$&quot;\ * #,##0.00_-;\-&quot;R$&quot;\ * #,##0.00_-;_-&quot;R$&quot;\ * &quot;-&quot;??_-;_-@_-" sourceLinked="1"/>
        <c:tickLblPos val="nextTo"/>
        <c:crossAx val="70684672"/>
        <c:crosses val="autoZero"/>
        <c:auto val="1"/>
        <c:lblAlgn val="ctr"/>
        <c:lblOffset val="100"/>
      </c:catAx>
      <c:valAx>
        <c:axId val="70684672"/>
        <c:scaling>
          <c:orientation val="minMax"/>
        </c:scaling>
        <c:axPos val="r"/>
        <c:majorGridlines/>
        <c:numFmt formatCode="0.00%" sourceLinked="1"/>
        <c:tickLblPos val="nextTo"/>
        <c:crossAx val="7067878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lineChart>
        <c:grouping val="standard"/>
        <c:ser>
          <c:idx val="0"/>
          <c:order val="0"/>
          <c:tx>
            <c:strRef>
              <c:f>Risco!$N$9</c:f>
              <c:strCache>
                <c:ptCount val="1"/>
                <c:pt idx="0">
                  <c:v>Fechamento (R$/saca(60 Kg)</c:v>
                </c:pt>
              </c:strCache>
            </c:strRef>
          </c:tx>
          <c:marker>
            <c:symbol val="none"/>
          </c:marker>
          <c:cat>
            <c:numRef>
              <c:f>Risco!$M$10:$M$15</c:f>
              <c:numCache>
                <c:formatCode>mmm/yy</c:formatCode>
                <c:ptCount val="6"/>
                <c:pt idx="0">
                  <c:v>43647</c:v>
                </c:pt>
                <c:pt idx="1">
                  <c:v>43709</c:v>
                </c:pt>
                <c:pt idx="2">
                  <c:v>43800</c:v>
                </c:pt>
                <c:pt idx="3">
                  <c:v>43891</c:v>
                </c:pt>
                <c:pt idx="4">
                  <c:v>43952</c:v>
                </c:pt>
                <c:pt idx="5">
                  <c:v>44013</c:v>
                </c:pt>
              </c:numCache>
            </c:numRef>
          </c:cat>
          <c:val>
            <c:numRef>
              <c:f>Risco!$N$10:$N$15</c:f>
              <c:numCache>
                <c:formatCode>_-"R$"\ * #,##0.00_-;\-"R$"\ * #,##0.00_-;_-"R$"\ * "-"??_-;_-@_-</c:formatCode>
                <c:ptCount val="6"/>
                <c:pt idx="0">
                  <c:v>524.16999999999996</c:v>
                </c:pt>
                <c:pt idx="1">
                  <c:v>537.27</c:v>
                </c:pt>
                <c:pt idx="2">
                  <c:v>556.02</c:v>
                </c:pt>
                <c:pt idx="3">
                  <c:v>574</c:v>
                </c:pt>
                <c:pt idx="4">
                  <c:v>585.04</c:v>
                </c:pt>
                <c:pt idx="5">
                  <c:v>594.03</c:v>
                </c:pt>
              </c:numCache>
            </c:numRef>
          </c:val>
        </c:ser>
        <c:marker val="1"/>
        <c:axId val="141142272"/>
        <c:axId val="141156352"/>
      </c:lineChart>
      <c:dateAx>
        <c:axId val="141142272"/>
        <c:scaling>
          <c:orientation val="minMax"/>
        </c:scaling>
        <c:axPos val="b"/>
        <c:numFmt formatCode="mmm/yy" sourceLinked="1"/>
        <c:tickLblPos val="nextTo"/>
        <c:crossAx val="141156352"/>
        <c:crosses val="autoZero"/>
        <c:auto val="1"/>
        <c:lblOffset val="100"/>
      </c:dateAx>
      <c:valAx>
        <c:axId val="141156352"/>
        <c:scaling>
          <c:orientation val="minMax"/>
        </c:scaling>
        <c:axPos val="l"/>
        <c:majorGridlines/>
        <c:numFmt formatCode="_-&quot;R$&quot;\ * #,##0.00_-;\-&quot;R$&quot;\ * #,##0.00_-;_-&quot;R$&quot;\ * &quot;-&quot;??_-;_-@_-" sourceLinked="1"/>
        <c:tickLblPos val="nextTo"/>
        <c:crossAx val="141142272"/>
        <c:crosses val="autoZero"/>
        <c:crossBetween val="between"/>
      </c:valAx>
    </c:plotArea>
    <c:legend>
      <c:legendPos val="t"/>
      <c:layout/>
      <c:txPr>
        <a:bodyPr/>
        <a:lstStyle/>
        <a:p>
          <a:pPr>
            <a:defRPr sz="1100" b="1">
              <a:latin typeface="Times New Roman" pitchFamily="18" charset="0"/>
              <a:cs typeface="Times New Roman" pitchFamily="18" charset="0"/>
            </a:defRPr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layout/>
    </c:title>
    <c:plotArea>
      <c:layout/>
      <c:lineChart>
        <c:grouping val="standard"/>
        <c:ser>
          <c:idx val="4"/>
          <c:order val="0"/>
          <c:tx>
            <c:v>VPL</c:v>
          </c:tx>
          <c:marker>
            <c:symbol val="none"/>
          </c:marker>
          <c:cat>
            <c:numRef>
              <c:f>VPL!$C$2:$G$2</c:f>
              <c:numCache>
                <c:formatCode>0.00%</c:formatCode>
                <c:ptCount val="5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 formatCode="0%">
                  <c:v>0.08</c:v>
                </c:pt>
                <c:pt idx="4" formatCode="0%">
                  <c:v>0.1</c:v>
                </c:pt>
              </c:numCache>
            </c:numRef>
          </c:cat>
          <c:val>
            <c:numRef>
              <c:f>VPL!$C$28:$G$28</c:f>
              <c:numCache>
                <c:formatCode>_-"R$"\ * #,##0.00_-;\-"R$"\ * #,##0.00_-;_-"R$"\ * "-"??_-;_-@_-</c:formatCode>
                <c:ptCount val="5"/>
              </c:numCache>
            </c:numRef>
          </c:val>
        </c:ser>
        <c:marker val="1"/>
        <c:axId val="114124672"/>
        <c:axId val="141042816"/>
      </c:lineChart>
      <c:catAx>
        <c:axId val="114124672"/>
        <c:scaling>
          <c:orientation val="minMax"/>
        </c:scaling>
        <c:axPos val="b"/>
        <c:numFmt formatCode="0.00%" sourceLinked="1"/>
        <c:tickLblPos val="nextTo"/>
        <c:crossAx val="141042816"/>
        <c:crosses val="autoZero"/>
        <c:auto val="1"/>
        <c:lblAlgn val="ctr"/>
        <c:lblOffset val="100"/>
      </c:catAx>
      <c:valAx>
        <c:axId val="141042816"/>
        <c:scaling>
          <c:orientation val="minMax"/>
        </c:scaling>
        <c:axPos val="l"/>
        <c:majorGridlines/>
        <c:numFmt formatCode="_-&quot;R$&quot;\ * #,##0.00_-;\-&quot;R$&quot;\ * #,##0.00_-;_-&quot;R$&quot;\ * &quot;-&quot;??_-;_-@_-" sourceLinked="1"/>
        <c:tickLblPos val="nextTo"/>
        <c:crossAx val="1141246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49530</xdr:rowOff>
    </xdr:from>
    <xdr:to>
      <xdr:col>13</xdr:col>
      <xdr:colOff>533400</xdr:colOff>
      <xdr:row>15</xdr:row>
      <xdr:rowOff>49530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7</xdr:row>
      <xdr:rowOff>45720</xdr:rowOff>
    </xdr:from>
    <xdr:to>
      <xdr:col>10</xdr:col>
      <xdr:colOff>923925</xdr:colOff>
      <xdr:row>14</xdr:row>
      <xdr:rowOff>390525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1325879</xdr:colOff>
      <xdr:row>8</xdr:row>
      <xdr:rowOff>30480</xdr:rowOff>
    </xdr:from>
    <xdr:to>
      <xdr:col>7</xdr:col>
      <xdr:colOff>51098</xdr:colOff>
      <xdr:row>11</xdr:row>
      <xdr:rowOff>91440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514599" y="6278880"/>
          <a:ext cx="3083859" cy="65532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15240</xdr:rowOff>
    </xdr:from>
    <xdr:to>
      <xdr:col>7</xdr:col>
      <xdr:colOff>7620</xdr:colOff>
      <xdr:row>41</xdr:row>
      <xdr:rowOff>15240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LTHER.SEP-EESC/Documents/SEP171%202013/aula%2011112013/Material%20Walther/projeto%20capm/projetocap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rcy/Documents/SEP0171_2_sem_2020/Aula_19_10_2020/FINAME_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avancagem"/>
      <sheetName val="capa"/>
      <sheetName val="índice"/>
      <sheetName val="apresentação"/>
      <sheetName val="DADOS"/>
      <sheetName val="ações"/>
      <sheetName val="Estrutura Ótima"/>
      <sheetName val="Demanda"/>
      <sheetName val="Relatório de sensibilidade 1"/>
      <sheetName val="Recursos"/>
      <sheetName val="FINAME"/>
      <sheetName val="fluxo caixa"/>
      <sheetName val="FINAME (2)"/>
      <sheetName val="VPL"/>
      <sheetName val="Tabelaprice"/>
      <sheetName val="VPLINF"/>
      <sheetName val="BIBLIOGRÁFIA"/>
      <sheetName val="Análise"/>
      <sheetName val="Gaussiana"/>
      <sheetName val="Sigma"/>
      <sheetName val="VRM"/>
      <sheetName val="Taxas"/>
      <sheetName val="Estrutura"/>
      <sheetName val="Combina"/>
      <sheetName val="MRP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>
        <row r="4">
          <cell r="D4">
            <v>0.2</v>
          </cell>
          <cell r="L4">
            <v>0.24</v>
          </cell>
          <cell r="BA4">
            <v>1.0630879423494168</v>
          </cell>
          <cell r="BU4">
            <v>1.1369120576505836</v>
          </cell>
        </row>
        <row r="5">
          <cell r="D5">
            <v>0.2</v>
          </cell>
          <cell r="L5">
            <v>0.30399999999999999</v>
          </cell>
        </row>
        <row r="6">
          <cell r="D6">
            <v>0.2</v>
          </cell>
          <cell r="L6">
            <v>0.114</v>
          </cell>
        </row>
        <row r="7">
          <cell r="D7">
            <v>0.2</v>
          </cell>
          <cell r="L7">
            <v>2.4E-2</v>
          </cell>
          <cell r="V7">
            <v>4.0000000000000008E-2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D8">
            <v>0.2</v>
          </cell>
          <cell r="L8">
            <v>0.31799999999999995</v>
          </cell>
          <cell r="V8">
            <v>0</v>
          </cell>
          <cell r="W8">
            <v>4.0000000000000008E-2</v>
          </cell>
          <cell r="X8">
            <v>0</v>
          </cell>
          <cell r="Y8">
            <v>0</v>
          </cell>
          <cell r="Z8">
            <v>0</v>
          </cell>
        </row>
        <row r="9">
          <cell r="V9">
            <v>0</v>
          </cell>
          <cell r="W9">
            <v>0</v>
          </cell>
          <cell r="X9">
            <v>4.0000000000000008E-2</v>
          </cell>
          <cell r="Y9">
            <v>0</v>
          </cell>
          <cell r="Z9">
            <v>0</v>
          </cell>
        </row>
        <row r="10">
          <cell r="V10">
            <v>0</v>
          </cell>
          <cell r="W10">
            <v>0</v>
          </cell>
          <cell r="X10">
            <v>0</v>
          </cell>
          <cell r="Y10">
            <v>4.0000000000000008E-2</v>
          </cell>
          <cell r="Z10">
            <v>0</v>
          </cell>
        </row>
        <row r="11"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4.0000000000000008E-2</v>
          </cell>
        </row>
        <row r="15">
          <cell r="G15">
            <v>0.4</v>
          </cell>
          <cell r="V15">
            <v>1.08</v>
          </cell>
          <cell r="W15">
            <v>1</v>
          </cell>
        </row>
        <row r="16">
          <cell r="V16">
            <v>1.0900000000000001</v>
          </cell>
          <cell r="W16">
            <v>1</v>
          </cell>
        </row>
        <row r="17">
          <cell r="V17">
            <v>1.1000000000000001</v>
          </cell>
          <cell r="W17">
            <v>1</v>
          </cell>
        </row>
        <row r="18">
          <cell r="V18">
            <v>1.1100000000000001</v>
          </cell>
          <cell r="W18">
            <v>1</v>
          </cell>
        </row>
        <row r="19">
          <cell r="V19">
            <v>1.1200000000000001</v>
          </cell>
          <cell r="W19">
            <v>1</v>
          </cell>
        </row>
        <row r="21">
          <cell r="W21">
            <v>124.99999999999999</v>
          </cell>
        </row>
        <row r="22">
          <cell r="W22">
            <v>137.5</v>
          </cell>
        </row>
        <row r="23">
          <cell r="W23">
            <v>151.27500000000001</v>
          </cell>
        </row>
        <row r="25">
          <cell r="W25">
            <v>1.0653333333333337</v>
          </cell>
        </row>
        <row r="26">
          <cell r="W26">
            <v>1.04</v>
          </cell>
        </row>
        <row r="27">
          <cell r="W27">
            <v>0.13333333333333333</v>
          </cell>
        </row>
        <row r="28">
          <cell r="W28">
            <v>3.125</v>
          </cell>
        </row>
      </sheetData>
      <sheetData sheetId="18" refreshError="1"/>
      <sheetData sheetId="19">
        <row r="2">
          <cell r="B2">
            <v>0.60000000009999999</v>
          </cell>
          <cell r="E2">
            <v>10</v>
          </cell>
        </row>
        <row r="3">
          <cell r="B3">
            <v>1.0000001000000001</v>
          </cell>
        </row>
      </sheetData>
      <sheetData sheetId="20" refreshError="1"/>
      <sheetData sheetId="21">
        <row r="2">
          <cell r="A2" t="str">
            <v>Column 1</v>
          </cell>
          <cell r="B2" t="str">
            <v>Column 2</v>
          </cell>
          <cell r="C2">
            <v>1</v>
          </cell>
          <cell r="D2">
            <v>3</v>
          </cell>
          <cell r="E2">
            <v>6</v>
          </cell>
          <cell r="F2">
            <v>12</v>
          </cell>
          <cell r="G2">
            <v>24</v>
          </cell>
          <cell r="H2">
            <v>36</v>
          </cell>
          <cell r="I2">
            <v>60</v>
          </cell>
          <cell r="J2">
            <v>120</v>
          </cell>
          <cell r="K2">
            <v>240</v>
          </cell>
          <cell r="L2">
            <v>360</v>
          </cell>
          <cell r="N2" t="str">
            <v>Column 1</v>
          </cell>
          <cell r="O2" t="str">
            <v>Column 2</v>
          </cell>
          <cell r="P2">
            <v>1</v>
          </cell>
          <cell r="Q2">
            <v>3</v>
          </cell>
          <cell r="R2">
            <v>6</v>
          </cell>
          <cell r="S2">
            <v>12</v>
          </cell>
          <cell r="T2">
            <v>24</v>
          </cell>
          <cell r="U2">
            <v>36</v>
          </cell>
          <cell r="V2">
            <v>60</v>
          </cell>
          <cell r="W2">
            <v>120</v>
          </cell>
          <cell r="X2">
            <v>240</v>
          </cell>
          <cell r="Y2">
            <v>360</v>
          </cell>
        </row>
        <row r="3">
          <cell r="A3" t="str">
            <v>Date</v>
          </cell>
          <cell r="B3" t="str">
            <v>Mon-Yr</v>
          </cell>
          <cell r="C3">
            <v>8.3333333333333329E-2</v>
          </cell>
          <cell r="D3">
            <v>0.25</v>
          </cell>
          <cell r="E3">
            <v>0.5</v>
          </cell>
          <cell r="F3">
            <v>1</v>
          </cell>
          <cell r="G3">
            <v>2</v>
          </cell>
          <cell r="H3">
            <v>3</v>
          </cell>
          <cell r="I3">
            <v>5</v>
          </cell>
          <cell r="J3">
            <v>10</v>
          </cell>
          <cell r="K3">
            <v>20</v>
          </cell>
          <cell r="L3">
            <v>30</v>
          </cell>
          <cell r="N3" t="str">
            <v>Feature</v>
          </cell>
          <cell r="O3" t="str">
            <v>Type</v>
          </cell>
          <cell r="P3">
            <v>8.3333333333333329E-2</v>
          </cell>
          <cell r="Q3">
            <v>0.25</v>
          </cell>
          <cell r="R3">
            <v>0.5</v>
          </cell>
          <cell r="S3">
            <v>1</v>
          </cell>
          <cell r="T3">
            <v>2</v>
          </cell>
          <cell r="U3">
            <v>3</v>
          </cell>
          <cell r="V3">
            <v>5</v>
          </cell>
          <cell r="W3">
            <v>10</v>
          </cell>
          <cell r="X3">
            <v>20</v>
          </cell>
          <cell r="Y3">
            <v>30</v>
          </cell>
        </row>
        <row r="4">
          <cell r="A4">
            <v>25598</v>
          </cell>
          <cell r="B4">
            <v>25598</v>
          </cell>
          <cell r="C4">
            <v>7.7229999999999993E-2</v>
          </cell>
          <cell r="D4">
            <v>7.9950000000000007E-2</v>
          </cell>
          <cell r="E4">
            <v>8.0269999999999994E-2</v>
          </cell>
          <cell r="F4">
            <v>7.980000000000001E-2</v>
          </cell>
          <cell r="G4">
            <v>7.9509999999999997E-2</v>
          </cell>
          <cell r="H4">
            <v>7.9420000000000004E-2</v>
          </cell>
          <cell r="I4">
            <v>7.934999999999999E-2</v>
          </cell>
          <cell r="J4">
            <v>7.9299999999999995E-2</v>
          </cell>
          <cell r="K4">
            <v>7.9269999999999993E-2</v>
          </cell>
          <cell r="L4">
            <v>7.9259999999999997E-2</v>
          </cell>
          <cell r="N4" t="str">
            <v>Shape =</v>
          </cell>
          <cell r="O4" t="str">
            <v>Upward</v>
          </cell>
          <cell r="P4">
            <v>3.6339999999999997E-2</v>
          </cell>
          <cell r="Q4">
            <v>5.3550000000000007E-2</v>
          </cell>
          <cell r="R4">
            <v>6.4250000000000002E-2</v>
          </cell>
          <cell r="S4">
            <v>7.0940000000000003E-2</v>
          </cell>
          <cell r="T4">
            <v>7.6369999999999993E-2</v>
          </cell>
          <cell r="U4">
            <v>8.0370000000000011E-2</v>
          </cell>
          <cell r="V4">
            <v>8.5349999999999995E-2</v>
          </cell>
          <cell r="W4">
            <v>8.9870000000000005E-2</v>
          </cell>
          <cell r="X4">
            <v>9.2179999999999998E-2</v>
          </cell>
          <cell r="Y4">
            <v>9.2940000000000009E-2</v>
          </cell>
        </row>
        <row r="5">
          <cell r="A5">
            <v>25626</v>
          </cell>
          <cell r="B5">
            <v>25626</v>
          </cell>
          <cell r="C5">
            <v>6.2199999999999998E-2</v>
          </cell>
          <cell r="D5">
            <v>6.991E-2</v>
          </cell>
          <cell r="E5">
            <v>6.9699999999999998E-2</v>
          </cell>
          <cell r="F5">
            <v>6.9569999999999993E-2</v>
          </cell>
          <cell r="G5">
            <v>7.0179999999999992E-2</v>
          </cell>
          <cell r="H5">
            <v>7.0440000000000003E-2</v>
          </cell>
          <cell r="I5">
            <v>7.0650000000000004E-2</v>
          </cell>
          <cell r="J5">
            <v>7.0809999999999998E-2</v>
          </cell>
          <cell r="K5">
            <v>7.0890000000000009E-2</v>
          </cell>
          <cell r="L5">
            <v>7.0910000000000001E-2</v>
          </cell>
          <cell r="N5" t="str">
            <v>Shape =</v>
          </cell>
          <cell r="O5" t="str">
            <v>Downward</v>
          </cell>
          <cell r="P5">
            <v>0.14832999999999999</v>
          </cell>
          <cell r="Q5">
            <v>0.14604</v>
          </cell>
          <cell r="R5">
            <v>0.14645</v>
          </cell>
          <cell r="S5">
            <v>0.14172999999999999</v>
          </cell>
          <cell r="T5">
            <v>0.13217000000000001</v>
          </cell>
          <cell r="U5">
            <v>0.1275</v>
          </cell>
          <cell r="V5">
            <v>0.12359999999999999</v>
          </cell>
          <cell r="W5">
            <v>0.12067</v>
          </cell>
          <cell r="X5">
            <v>0.1192</v>
          </cell>
          <cell r="Y5">
            <v>0.11871000000000001</v>
          </cell>
        </row>
        <row r="6">
          <cell r="A6">
            <v>25658</v>
          </cell>
          <cell r="B6">
            <v>25658</v>
          </cell>
          <cell r="C6">
            <v>6.3280000000000003E-2</v>
          </cell>
          <cell r="D6">
            <v>6.4379999999999993E-2</v>
          </cell>
          <cell r="E6">
            <v>6.5339999999999995E-2</v>
          </cell>
          <cell r="F6">
            <v>6.6669999999999993E-2</v>
          </cell>
          <cell r="G6">
            <v>6.8499999999999991E-2</v>
          </cell>
          <cell r="H6">
            <v>6.9500000000000006E-2</v>
          </cell>
          <cell r="I6">
            <v>7.0379999999999998E-2</v>
          </cell>
          <cell r="J6">
            <v>7.1059999999999998E-2</v>
          </cell>
          <cell r="K6">
            <v>7.1390000000000009E-2</v>
          </cell>
          <cell r="L6">
            <v>7.1510000000000004E-2</v>
          </cell>
          <cell r="N6" t="str">
            <v>Shape =</v>
          </cell>
          <cell r="O6" t="str">
            <v>Flat</v>
          </cell>
          <cell r="P6">
            <v>8.2089999999999996E-2</v>
          </cell>
          <cell r="Q6">
            <v>8.1329999999999986E-2</v>
          </cell>
          <cell r="R6">
            <v>8.0670000000000006E-2</v>
          </cell>
          <cell r="S6">
            <v>8.0129999999999993E-2</v>
          </cell>
          <cell r="T6">
            <v>7.9820000000000002E-2</v>
          </cell>
          <cell r="U6">
            <v>7.9719999999999999E-2</v>
          </cell>
          <cell r="V6">
            <v>7.9649999999999999E-2</v>
          </cell>
          <cell r="W6">
            <v>7.9589999999999994E-2</v>
          </cell>
          <cell r="X6">
            <v>7.9560000000000006E-2</v>
          </cell>
          <cell r="Y6">
            <v>7.9549999999999996E-2</v>
          </cell>
        </row>
        <row r="7">
          <cell r="A7">
            <v>25688</v>
          </cell>
          <cell r="B7">
            <v>25688</v>
          </cell>
          <cell r="C7">
            <v>6.4740000000000006E-2</v>
          </cell>
          <cell r="D7">
            <v>7.0250000000000007E-2</v>
          </cell>
          <cell r="E7">
            <v>7.3470000000000008E-2</v>
          </cell>
          <cell r="F7">
            <v>7.4969999999999995E-2</v>
          </cell>
          <cell r="G7">
            <v>7.5999999999999998E-2</v>
          </cell>
          <cell r="H7">
            <v>7.6730000000000007E-2</v>
          </cell>
          <cell r="I7">
            <v>7.7469999999999997E-2</v>
          </cell>
          <cell r="J7">
            <v>7.8060000000000004E-2</v>
          </cell>
          <cell r="K7">
            <v>7.8359999999999999E-2</v>
          </cell>
          <cell r="L7">
            <v>7.8460000000000002E-2</v>
          </cell>
          <cell r="N7" t="str">
            <v>Shape =</v>
          </cell>
          <cell r="O7" t="str">
            <v>Hump</v>
          </cell>
          <cell r="P7">
            <v>8.8190000000000004E-2</v>
          </cell>
          <cell r="Q7">
            <v>9.4800000000000009E-2</v>
          </cell>
          <cell r="R7">
            <v>9.9900000000000003E-2</v>
          </cell>
          <cell r="S7">
            <v>0.10176</v>
          </cell>
          <cell r="T7">
            <v>9.7579999999999986E-2</v>
          </cell>
          <cell r="U7">
            <v>9.3979999999999994E-2</v>
          </cell>
          <cell r="V7">
            <v>9.0429999999999996E-2</v>
          </cell>
          <cell r="W7">
            <v>8.7690000000000004E-2</v>
          </cell>
          <cell r="X7">
            <v>8.6309999999999998E-2</v>
          </cell>
          <cell r="Y7">
            <v>8.585000000000001E-2</v>
          </cell>
          <cell r="AB7">
            <v>3</v>
          </cell>
          <cell r="AD7" t="b">
            <v>0</v>
          </cell>
        </row>
        <row r="8">
          <cell r="A8">
            <v>25717</v>
          </cell>
          <cell r="B8">
            <v>25717</v>
          </cell>
          <cell r="C8">
            <v>6.2110000000000005E-2</v>
          </cell>
          <cell r="D8">
            <v>7.0279999999999995E-2</v>
          </cell>
          <cell r="E8">
            <v>7.2800000000000004E-2</v>
          </cell>
          <cell r="F8">
            <v>7.4499999999999997E-2</v>
          </cell>
          <cell r="G8">
            <v>7.5789999999999996E-2</v>
          </cell>
          <cell r="H8">
            <v>7.6249999999999998E-2</v>
          </cell>
          <cell r="I8">
            <v>7.6619999999999994E-2</v>
          </cell>
          <cell r="J8">
            <v>7.690000000000001E-2</v>
          </cell>
          <cell r="K8">
            <v>7.7039999999999997E-2</v>
          </cell>
          <cell r="L8">
            <v>7.7079999999999996E-2</v>
          </cell>
          <cell r="N8" t="str">
            <v>Level =</v>
          </cell>
          <cell r="O8" t="str">
            <v>Low</v>
          </cell>
          <cell r="P8">
            <v>4.0350000000000004E-2</v>
          </cell>
          <cell r="Q8">
            <v>4.199E-2</v>
          </cell>
          <cell r="R8">
            <v>4.2320000000000003E-2</v>
          </cell>
          <cell r="S8">
            <v>4.2549999999999998E-2</v>
          </cell>
          <cell r="T8">
            <v>4.6809999999999997E-2</v>
          </cell>
          <cell r="U8">
            <v>5.1830000000000001E-2</v>
          </cell>
          <cell r="V8">
            <v>5.8310000000000001E-2</v>
          </cell>
          <cell r="W8">
            <v>6.4049999999999996E-2</v>
          </cell>
          <cell r="X8">
            <v>6.695000000000001E-2</v>
          </cell>
          <cell r="Y8">
            <v>6.7919999999999994E-2</v>
          </cell>
        </row>
        <row r="9">
          <cell r="A9">
            <v>25749</v>
          </cell>
          <cell r="B9">
            <v>25749</v>
          </cell>
          <cell r="C9">
            <v>6.1379999999999997E-2</v>
          </cell>
          <cell r="D9">
            <v>6.472E-2</v>
          </cell>
          <cell r="E9">
            <v>6.8099999999999994E-2</v>
          </cell>
          <cell r="F9">
            <v>7.1719999999999992E-2</v>
          </cell>
          <cell r="G9">
            <v>7.4340000000000003E-2</v>
          </cell>
          <cell r="H9">
            <v>7.528E-2</v>
          </cell>
          <cell r="I9">
            <v>7.6039999999999996E-2</v>
          </cell>
          <cell r="J9">
            <v>7.6600000000000001E-2</v>
          </cell>
          <cell r="K9">
            <v>7.689E-2</v>
          </cell>
          <cell r="L9">
            <v>7.6980000000000007E-2</v>
          </cell>
          <cell r="N9" t="str">
            <v>Level =</v>
          </cell>
          <cell r="O9" t="str">
            <v>High</v>
          </cell>
          <cell r="P9">
            <v>0.14832999999999999</v>
          </cell>
          <cell r="Q9">
            <v>0.14604</v>
          </cell>
          <cell r="R9">
            <v>0.14645</v>
          </cell>
          <cell r="S9">
            <v>0.14172999999999999</v>
          </cell>
          <cell r="T9">
            <v>0.13217000000000001</v>
          </cell>
          <cell r="U9">
            <v>0.1275</v>
          </cell>
          <cell r="V9">
            <v>0.12359999999999999</v>
          </cell>
          <cell r="W9">
            <v>0.12067</v>
          </cell>
          <cell r="X9">
            <v>0.1192</v>
          </cell>
          <cell r="Y9">
            <v>0.11871000000000001</v>
          </cell>
        </row>
        <row r="10">
          <cell r="A10">
            <v>25780</v>
          </cell>
          <cell r="B10">
            <v>25780</v>
          </cell>
          <cell r="C10">
            <v>6.3240000000000005E-2</v>
          </cell>
          <cell r="D10">
            <v>6.3789999999999999E-2</v>
          </cell>
          <cell r="E10">
            <v>6.5509999999999999E-2</v>
          </cell>
          <cell r="F10">
            <v>6.8739999999999996E-2</v>
          </cell>
          <cell r="G10">
            <v>7.1910000000000002E-2</v>
          </cell>
          <cell r="H10">
            <v>7.3150000000000007E-2</v>
          </cell>
          <cell r="I10">
            <v>7.4149999999999994E-2</v>
          </cell>
          <cell r="J10">
            <v>7.4889999999999998E-2</v>
          </cell>
          <cell r="K10">
            <v>7.5270000000000004E-2</v>
          </cell>
          <cell r="L10">
            <v>7.5389999999999999E-2</v>
          </cell>
          <cell r="N10" t="str">
            <v>Curvature =</v>
          </cell>
          <cell r="O10" t="str">
            <v>Little</v>
          </cell>
          <cell r="P10">
            <v>4.9259999999999998E-2</v>
          </cell>
          <cell r="Q10">
            <v>5.2389999999999999E-2</v>
          </cell>
          <cell r="R10">
            <v>5.4349999999999996E-2</v>
          </cell>
          <cell r="S10">
            <v>5.6169999999999998E-2</v>
          </cell>
          <cell r="T10">
            <v>5.8600000000000006E-2</v>
          </cell>
          <cell r="U10">
            <v>6.0080000000000001E-2</v>
          </cell>
          <cell r="V10">
            <v>6.1490000000000003E-2</v>
          </cell>
          <cell r="W10">
            <v>6.2579999999999997E-2</v>
          </cell>
          <cell r="X10">
            <v>6.3129999999999992E-2</v>
          </cell>
          <cell r="Y10">
            <v>6.3310000000000005E-2</v>
          </cell>
        </row>
        <row r="11">
          <cell r="A11">
            <v>25811</v>
          </cell>
          <cell r="B11">
            <v>25811</v>
          </cell>
          <cell r="C11">
            <v>6.2140000000000001E-2</v>
          </cell>
          <cell r="D11">
            <v>6.3799999999999996E-2</v>
          </cell>
          <cell r="E11">
            <v>6.5730000000000011E-2</v>
          </cell>
          <cell r="F11">
            <v>6.831000000000001E-2</v>
          </cell>
          <cell r="G11">
            <v>7.0750000000000007E-2</v>
          </cell>
          <cell r="H11">
            <v>7.1830000000000005E-2</v>
          </cell>
          <cell r="I11">
            <v>7.3079999999999992E-2</v>
          </cell>
          <cell r="J11">
            <v>7.5249999999999997E-2</v>
          </cell>
          <cell r="K11">
            <v>7.7420000000000003E-2</v>
          </cell>
          <cell r="L11">
            <v>7.8259999999999996E-2</v>
          </cell>
          <cell r="N11" t="str">
            <v>Curvature =</v>
          </cell>
          <cell r="O11" t="str">
            <v>Lot</v>
          </cell>
          <cell r="P11">
            <v>6.6610000000000003E-2</v>
          </cell>
          <cell r="Q11">
            <v>7.8630000000000005E-2</v>
          </cell>
          <cell r="R11">
            <v>9.0459999999999999E-2</v>
          </cell>
          <cell r="S11">
            <v>0.10285</v>
          </cell>
          <cell r="T11">
            <v>0.1116</v>
          </cell>
          <cell r="U11">
            <v>0.11430999999999999</v>
          </cell>
          <cell r="V11">
            <v>0.11548</v>
          </cell>
          <cell r="W11">
            <v>0.11498</v>
          </cell>
          <cell r="X11">
            <v>0.11436</v>
          </cell>
          <cell r="Y11">
            <v>0.11414999999999999</v>
          </cell>
        </row>
        <row r="12">
          <cell r="A12">
            <v>25841</v>
          </cell>
          <cell r="B12">
            <v>25841</v>
          </cell>
          <cell r="C12">
            <v>5.3159999999999999E-2</v>
          </cell>
          <cell r="D12">
            <v>6.0339999999999998E-2</v>
          </cell>
          <cell r="E12">
            <v>6.4850000000000005E-2</v>
          </cell>
          <cell r="F12">
            <v>6.634000000000001E-2</v>
          </cell>
          <cell r="G12">
            <v>6.6430000000000003E-2</v>
          </cell>
          <cell r="H12">
            <v>6.7699999999999996E-2</v>
          </cell>
          <cell r="I12">
            <v>7.0480000000000001E-2</v>
          </cell>
          <cell r="J12">
            <v>7.424E-2</v>
          </cell>
          <cell r="K12">
            <v>7.6530000000000001E-2</v>
          </cell>
          <cell r="L12">
            <v>7.7310000000000004E-2</v>
          </cell>
        </row>
        <row r="13">
          <cell r="A13">
            <v>25871</v>
          </cell>
          <cell r="B13">
            <v>25871</v>
          </cell>
          <cell r="C13">
            <v>5.2199999999999996E-2</v>
          </cell>
          <cell r="D13">
            <v>5.9089999999999997E-2</v>
          </cell>
          <cell r="E13">
            <v>6.234E-2</v>
          </cell>
          <cell r="F13">
            <v>6.3280000000000003E-2</v>
          </cell>
          <cell r="G13">
            <v>6.4979999999999996E-2</v>
          </cell>
          <cell r="H13">
            <v>6.6909999999999997E-2</v>
          </cell>
          <cell r="I13">
            <v>6.9390000000000007E-2</v>
          </cell>
          <cell r="J13">
            <v>7.1709999999999996E-2</v>
          </cell>
          <cell r="K13">
            <v>7.2910000000000003E-2</v>
          </cell>
          <cell r="L13">
            <v>7.331E-2</v>
          </cell>
        </row>
        <row r="14">
          <cell r="A14">
            <v>25902</v>
          </cell>
          <cell r="B14">
            <v>25902</v>
          </cell>
          <cell r="C14">
            <v>4.8550000000000003E-2</v>
          </cell>
          <cell r="D14">
            <v>5.0469999999999994E-2</v>
          </cell>
          <cell r="E14">
            <v>5.1109999999999996E-2</v>
          </cell>
          <cell r="F14">
            <v>5.0999999999999997E-2</v>
          </cell>
          <cell r="G14">
            <v>5.2900000000000003E-2</v>
          </cell>
          <cell r="H14">
            <v>5.5940000000000004E-2</v>
          </cell>
          <cell r="I14">
            <v>6.0490000000000002E-2</v>
          </cell>
          <cell r="J14">
            <v>6.4939999999999998E-2</v>
          </cell>
          <cell r="K14">
            <v>6.7220000000000002E-2</v>
          </cell>
          <cell r="L14">
            <v>6.7990000000000009E-2</v>
          </cell>
        </row>
        <row r="15">
          <cell r="A15">
            <v>25933</v>
          </cell>
          <cell r="B15">
            <v>25933</v>
          </cell>
          <cell r="C15">
            <v>4.6170000000000003E-2</v>
          </cell>
          <cell r="D15">
            <v>4.9050000000000003E-2</v>
          </cell>
          <cell r="E15">
            <v>4.9530000000000005E-2</v>
          </cell>
          <cell r="F15">
            <v>5.0250000000000003E-2</v>
          </cell>
          <cell r="G15">
            <v>5.3949999999999998E-2</v>
          </cell>
          <cell r="H15">
            <v>5.6890000000000003E-2</v>
          </cell>
          <cell r="I15">
            <v>5.9880000000000003E-2</v>
          </cell>
          <cell r="J15">
            <v>6.2230000000000001E-2</v>
          </cell>
          <cell r="K15">
            <v>6.3410000000000008E-2</v>
          </cell>
          <cell r="L15">
            <v>6.3810000000000006E-2</v>
          </cell>
        </row>
        <row r="16">
          <cell r="A16">
            <v>25962</v>
          </cell>
          <cell r="B16">
            <v>25962</v>
          </cell>
          <cell r="C16">
            <v>4.0350000000000004E-2</v>
          </cell>
          <cell r="D16">
            <v>4.199E-2</v>
          </cell>
          <cell r="E16">
            <v>4.2320000000000003E-2</v>
          </cell>
          <cell r="F16">
            <v>4.2549999999999998E-2</v>
          </cell>
          <cell r="G16">
            <v>4.6809999999999997E-2</v>
          </cell>
          <cell r="H16">
            <v>5.1830000000000001E-2</v>
          </cell>
          <cell r="I16">
            <v>5.8310000000000001E-2</v>
          </cell>
          <cell r="J16">
            <v>6.4049999999999996E-2</v>
          </cell>
          <cell r="K16">
            <v>6.695000000000001E-2</v>
          </cell>
          <cell r="L16">
            <v>6.7919999999999994E-2</v>
          </cell>
        </row>
        <row r="17">
          <cell r="A17">
            <v>25990</v>
          </cell>
          <cell r="B17">
            <v>25990</v>
          </cell>
          <cell r="C17">
            <v>3.236E-2</v>
          </cell>
          <cell r="D17">
            <v>3.449E-2</v>
          </cell>
          <cell r="E17">
            <v>3.6019999999999996E-2</v>
          </cell>
          <cell r="F17">
            <v>3.7699999999999997E-2</v>
          </cell>
          <cell r="G17">
            <v>4.2369999999999998E-2</v>
          </cell>
          <cell r="H17">
            <v>4.752E-2</v>
          </cell>
          <cell r="I17">
            <v>5.466E-2</v>
          </cell>
          <cell r="J17">
            <v>6.1409999999999999E-2</v>
          </cell>
          <cell r="K17">
            <v>6.4869999999999997E-2</v>
          </cell>
          <cell r="L17">
            <v>6.6029999999999991E-2</v>
          </cell>
        </row>
        <row r="18">
          <cell r="A18">
            <v>26023</v>
          </cell>
          <cell r="B18">
            <v>26023</v>
          </cell>
          <cell r="C18">
            <v>3.4500000000000003E-2</v>
          </cell>
          <cell r="D18">
            <v>3.5840000000000004E-2</v>
          </cell>
          <cell r="E18">
            <v>3.687E-2</v>
          </cell>
          <cell r="F18">
            <v>3.798E-2</v>
          </cell>
          <cell r="G18">
            <v>4.1070000000000002E-2</v>
          </cell>
          <cell r="H18">
            <v>4.4909999999999999E-2</v>
          </cell>
          <cell r="I18">
            <v>5.0940000000000006E-2</v>
          </cell>
          <cell r="J18">
            <v>5.7259999999999998E-2</v>
          </cell>
          <cell r="K18">
            <v>6.0590000000000005E-2</v>
          </cell>
          <cell r="L18">
            <v>6.1699999999999998E-2</v>
          </cell>
        </row>
        <row r="19">
          <cell r="A19">
            <v>26053</v>
          </cell>
          <cell r="B19">
            <v>26053</v>
          </cell>
          <cell r="C19">
            <v>3.7409999999999999E-2</v>
          </cell>
          <cell r="D19">
            <v>4.018E-2</v>
          </cell>
          <cell r="E19">
            <v>4.2699999999999995E-2</v>
          </cell>
          <cell r="F19">
            <v>4.6289999999999998E-2</v>
          </cell>
          <cell r="G19">
            <v>5.2199999999999996E-2</v>
          </cell>
          <cell r="H19">
            <v>5.6130000000000006E-2</v>
          </cell>
          <cell r="I19">
            <v>6.0060000000000002E-2</v>
          </cell>
          <cell r="J19">
            <v>6.3159999999999994E-2</v>
          </cell>
          <cell r="K19">
            <v>6.4710000000000004E-2</v>
          </cell>
          <cell r="L19">
            <v>6.5229999999999996E-2</v>
          </cell>
        </row>
        <row r="20">
          <cell r="A20">
            <v>26081</v>
          </cell>
          <cell r="B20">
            <v>26081</v>
          </cell>
          <cell r="C20">
            <v>4.2849999999999999E-2</v>
          </cell>
          <cell r="D20">
            <v>4.3250000000000004E-2</v>
          </cell>
          <cell r="E20">
            <v>4.505E-2</v>
          </cell>
          <cell r="F20">
            <v>4.8819999999999995E-2</v>
          </cell>
          <cell r="G20">
            <v>5.407E-2</v>
          </cell>
          <cell r="H20">
            <v>5.7439999999999998E-2</v>
          </cell>
          <cell r="I20">
            <v>6.1429999999999998E-2</v>
          </cell>
          <cell r="J20">
            <v>6.5329999999999999E-2</v>
          </cell>
          <cell r="K20">
            <v>6.744E-2</v>
          </cell>
          <cell r="L20">
            <v>6.8140000000000006E-2</v>
          </cell>
        </row>
        <row r="21">
          <cell r="A21">
            <v>26114</v>
          </cell>
          <cell r="B21">
            <v>26114</v>
          </cell>
          <cell r="C21">
            <v>4.9859999999999995E-2</v>
          </cell>
          <cell r="D21">
            <v>5.0880000000000002E-2</v>
          </cell>
          <cell r="E21">
            <v>5.425E-2</v>
          </cell>
          <cell r="F21">
            <v>5.9820000000000005E-2</v>
          </cell>
          <cell r="G21">
            <v>6.4460000000000003E-2</v>
          </cell>
          <cell r="H21">
            <v>6.6140000000000004E-2</v>
          </cell>
          <cell r="I21">
            <v>6.7489999999999994E-2</v>
          </cell>
          <cell r="J21">
            <v>6.8499999999999991E-2</v>
          </cell>
          <cell r="K21">
            <v>6.9000000000000006E-2</v>
          </cell>
          <cell r="L21">
            <v>6.9169999999999995E-2</v>
          </cell>
        </row>
        <row r="22">
          <cell r="A22">
            <v>26144</v>
          </cell>
          <cell r="B22">
            <v>26144</v>
          </cell>
          <cell r="C22">
            <v>5.0720000000000001E-2</v>
          </cell>
          <cell r="D22">
            <v>5.3840000000000006E-2</v>
          </cell>
          <cell r="E22">
            <v>5.7030000000000004E-2</v>
          </cell>
          <cell r="F22">
            <v>6.0739999999999995E-2</v>
          </cell>
          <cell r="G22">
            <v>6.4450000000000007E-2</v>
          </cell>
          <cell r="H22">
            <v>6.6500000000000004E-2</v>
          </cell>
          <cell r="I22">
            <v>6.863000000000001E-2</v>
          </cell>
          <cell r="J22">
            <v>7.0389999999999994E-2</v>
          </cell>
          <cell r="K22">
            <v>7.1279999999999996E-2</v>
          </cell>
          <cell r="L22">
            <v>7.1580000000000005E-2</v>
          </cell>
        </row>
        <row r="23">
          <cell r="A23">
            <v>26176</v>
          </cell>
          <cell r="B23">
            <v>26176</v>
          </cell>
          <cell r="C23">
            <v>4.5330000000000002E-2</v>
          </cell>
          <cell r="D23">
            <v>4.3869999999999992E-2</v>
          </cell>
          <cell r="E23">
            <v>4.7960000000000003E-2</v>
          </cell>
          <cell r="F23">
            <v>5.2209999999999999E-2</v>
          </cell>
          <cell r="G23">
            <v>5.5239999999999997E-2</v>
          </cell>
          <cell r="H23">
            <v>5.688E-2</v>
          </cell>
          <cell r="I23">
            <v>5.9210000000000006E-2</v>
          </cell>
          <cell r="J23">
            <v>6.3350000000000004E-2</v>
          </cell>
          <cell r="K23">
            <v>6.8739999999999996E-2</v>
          </cell>
          <cell r="L23">
            <v>7.2059999999999999E-2</v>
          </cell>
        </row>
        <row r="24">
          <cell r="A24">
            <v>26206</v>
          </cell>
          <cell r="B24">
            <v>26206</v>
          </cell>
          <cell r="C24">
            <v>4.3049999999999998E-2</v>
          </cell>
          <cell r="D24">
            <v>4.6649999999999997E-2</v>
          </cell>
          <cell r="E24">
            <v>4.9790000000000001E-2</v>
          </cell>
          <cell r="F24">
            <v>5.2639999999999999E-2</v>
          </cell>
          <cell r="G24">
            <v>5.5039999999999999E-2</v>
          </cell>
          <cell r="H24">
            <v>5.6660000000000002E-2</v>
          </cell>
          <cell r="I24">
            <v>5.8819999999999997E-2</v>
          </cell>
          <cell r="J24">
            <v>6.0979999999999999E-2</v>
          </cell>
          <cell r="K24">
            <v>6.2110000000000005E-2</v>
          </cell>
          <cell r="L24">
            <v>6.2480000000000001E-2</v>
          </cell>
        </row>
        <row r="25">
          <cell r="A25">
            <v>26235</v>
          </cell>
          <cell r="B25">
            <v>26235</v>
          </cell>
          <cell r="C25">
            <v>4.0119999999999996E-2</v>
          </cell>
          <cell r="D25">
            <v>4.3659999999999997E-2</v>
          </cell>
          <cell r="E25">
            <v>4.5039999999999997E-2</v>
          </cell>
          <cell r="F25">
            <v>4.5899999999999996E-2</v>
          </cell>
          <cell r="G25">
            <v>4.9269999999999994E-2</v>
          </cell>
          <cell r="H25">
            <v>5.2519999999999997E-2</v>
          </cell>
          <cell r="I25">
            <v>5.6299999999999996E-2</v>
          </cell>
          <cell r="J25">
            <v>5.9470000000000002E-2</v>
          </cell>
          <cell r="K25">
            <v>6.1059999999999996E-2</v>
          </cell>
          <cell r="L25">
            <v>6.1589999999999999E-2</v>
          </cell>
        </row>
        <row r="26">
          <cell r="A26">
            <v>26267</v>
          </cell>
          <cell r="B26">
            <v>26267</v>
          </cell>
          <cell r="C26">
            <v>4.1429999999999995E-2</v>
          </cell>
          <cell r="D26">
            <v>4.3299999999999998E-2</v>
          </cell>
          <cell r="E26">
            <v>4.5100000000000001E-2</v>
          </cell>
          <cell r="F26">
            <v>4.7169999999999997E-2</v>
          </cell>
          <cell r="G26">
            <v>5.0099999999999999E-2</v>
          </cell>
          <cell r="H26">
            <v>5.289E-2</v>
          </cell>
          <cell r="I26">
            <v>5.7210000000000004E-2</v>
          </cell>
          <cell r="J26">
            <v>6.1920000000000003E-2</v>
          </cell>
          <cell r="K26">
            <v>6.4450000000000007E-2</v>
          </cell>
          <cell r="L26">
            <v>6.5290000000000001E-2</v>
          </cell>
        </row>
        <row r="27">
          <cell r="A27">
            <v>26298</v>
          </cell>
          <cell r="B27">
            <v>26298</v>
          </cell>
          <cell r="C27">
            <v>3.3319999999999995E-2</v>
          </cell>
          <cell r="D27">
            <v>3.7159999999999999E-2</v>
          </cell>
          <cell r="E27">
            <v>4.0359999999999993E-2</v>
          </cell>
          <cell r="F27">
            <v>4.3299999999999998E-2</v>
          </cell>
          <cell r="G27">
            <v>4.6940000000000003E-2</v>
          </cell>
          <cell r="H27">
            <v>5.0250000000000003E-2</v>
          </cell>
          <cell r="I27">
            <v>5.4949999999999999E-2</v>
          </cell>
          <cell r="J27">
            <v>5.96E-2</v>
          </cell>
          <cell r="K27">
            <v>6.2009999999999996E-2</v>
          </cell>
          <cell r="L27">
            <v>6.2820000000000001E-2</v>
          </cell>
        </row>
        <row r="28">
          <cell r="A28">
            <v>26329</v>
          </cell>
          <cell r="B28">
            <v>26329</v>
          </cell>
          <cell r="C28">
            <v>3.0910000000000003E-2</v>
          </cell>
          <cell r="D28">
            <v>3.4020000000000002E-2</v>
          </cell>
          <cell r="E28">
            <v>3.7269999999999998E-2</v>
          </cell>
          <cell r="F28">
            <v>4.1730000000000003E-2</v>
          </cell>
          <cell r="G28">
            <v>4.8160000000000001E-2</v>
          </cell>
          <cell r="H28">
            <v>5.2600000000000001E-2</v>
          </cell>
          <cell r="I28">
            <v>5.7450000000000001E-2</v>
          </cell>
          <cell r="J28">
            <v>6.148E-2</v>
          </cell>
          <cell r="K28">
            <v>6.3500000000000001E-2</v>
          </cell>
          <cell r="L28">
            <v>6.4180000000000001E-2</v>
          </cell>
        </row>
        <row r="29">
          <cell r="A29">
            <v>26358</v>
          </cell>
          <cell r="B29">
            <v>26358</v>
          </cell>
          <cell r="C29">
            <v>3.125E-2</v>
          </cell>
          <cell r="D29">
            <v>3.4450000000000001E-2</v>
          </cell>
          <cell r="E29">
            <v>3.7839999999999999E-2</v>
          </cell>
          <cell r="F29">
            <v>4.2220000000000008E-2</v>
          </cell>
          <cell r="G29">
            <v>4.7789999999999999E-2</v>
          </cell>
          <cell r="H29">
            <v>5.1799999999999999E-2</v>
          </cell>
          <cell r="I29">
            <v>5.6799999999999996E-2</v>
          </cell>
          <cell r="J29">
            <v>6.148E-2</v>
          </cell>
          <cell r="K29">
            <v>6.3890000000000002E-2</v>
          </cell>
          <cell r="L29">
            <v>6.4689999999999998E-2</v>
          </cell>
        </row>
        <row r="30">
          <cell r="A30">
            <v>26388</v>
          </cell>
          <cell r="B30">
            <v>26388</v>
          </cell>
          <cell r="C30">
            <v>3.3869999999999997E-2</v>
          </cell>
          <cell r="D30">
            <v>3.9350000000000003E-2</v>
          </cell>
          <cell r="E30">
            <v>4.4189999999999993E-2</v>
          </cell>
          <cell r="F30">
            <v>4.9429999999999995E-2</v>
          </cell>
          <cell r="G30">
            <v>5.4800000000000001E-2</v>
          </cell>
          <cell r="H30">
            <v>5.7519999999999995E-2</v>
          </cell>
          <cell r="I30">
            <v>5.9960000000000006E-2</v>
          </cell>
          <cell r="J30">
            <v>6.1820000000000007E-2</v>
          </cell>
          <cell r="K30">
            <v>6.275E-2</v>
          </cell>
          <cell r="L30">
            <v>6.3060000000000005E-2</v>
          </cell>
        </row>
        <row r="31">
          <cell r="A31">
            <v>26417</v>
          </cell>
          <cell r="B31">
            <v>26417</v>
          </cell>
          <cell r="C31">
            <v>3.1699999999999999E-2</v>
          </cell>
          <cell r="D31">
            <v>3.6429999999999997E-2</v>
          </cell>
          <cell r="E31">
            <v>4.054E-2</v>
          </cell>
          <cell r="F31">
            <v>4.5149999999999996E-2</v>
          </cell>
          <cell r="G31">
            <v>5.0979999999999998E-2</v>
          </cell>
          <cell r="H31">
            <v>5.4679999999999999E-2</v>
          </cell>
          <cell r="I31">
            <v>5.8430000000000003E-2</v>
          </cell>
          <cell r="J31">
            <v>6.1429999999999998E-2</v>
          </cell>
          <cell r="K31">
            <v>6.293E-2</v>
          </cell>
          <cell r="L31">
            <v>6.343E-2</v>
          </cell>
        </row>
        <row r="32">
          <cell r="A32">
            <v>26450</v>
          </cell>
          <cell r="B32">
            <v>26450</v>
          </cell>
          <cell r="C32">
            <v>3.4430000000000002E-2</v>
          </cell>
          <cell r="D32">
            <v>3.8249999999999999E-2</v>
          </cell>
          <cell r="E32">
            <v>4.1779999999999998E-2</v>
          </cell>
          <cell r="F32">
            <v>4.5570000000000006E-2</v>
          </cell>
          <cell r="G32">
            <v>4.9980000000000004E-2</v>
          </cell>
          <cell r="H32">
            <v>5.3269999999999998E-2</v>
          </cell>
          <cell r="I32">
            <v>5.74E-2</v>
          </cell>
          <cell r="J32">
            <v>6.1200000000000004E-2</v>
          </cell>
          <cell r="K32">
            <v>6.3140000000000002E-2</v>
          </cell>
          <cell r="L32">
            <v>6.3789999999999999E-2</v>
          </cell>
        </row>
        <row r="33">
          <cell r="A33">
            <v>26480</v>
          </cell>
          <cell r="B33">
            <v>26480</v>
          </cell>
          <cell r="C33">
            <v>3.5779999999999999E-2</v>
          </cell>
          <cell r="D33">
            <v>4.1270000000000001E-2</v>
          </cell>
          <cell r="E33">
            <v>4.6390000000000001E-2</v>
          </cell>
          <cell r="F33">
            <v>5.135E-2</v>
          </cell>
          <cell r="G33">
            <v>5.4939999999999996E-2</v>
          </cell>
          <cell r="H33">
            <v>5.6760000000000005E-2</v>
          </cell>
          <cell r="I33">
            <v>5.9050000000000005E-2</v>
          </cell>
          <cell r="J33">
            <v>6.1460000000000001E-2</v>
          </cell>
          <cell r="K33">
            <v>6.2780000000000002E-2</v>
          </cell>
          <cell r="L33">
            <v>6.3219999999999998E-2</v>
          </cell>
        </row>
        <row r="34">
          <cell r="A34">
            <v>26511</v>
          </cell>
          <cell r="B34">
            <v>26511</v>
          </cell>
          <cell r="C34">
            <v>3.4200000000000001E-2</v>
          </cell>
          <cell r="D34">
            <v>3.8949999999999999E-2</v>
          </cell>
          <cell r="E34">
            <v>4.3609999999999996E-2</v>
          </cell>
          <cell r="F34">
            <v>4.8680000000000001E-2</v>
          </cell>
          <cell r="G34">
            <v>5.3350000000000002E-2</v>
          </cell>
          <cell r="H34">
            <v>5.604E-2</v>
          </cell>
          <cell r="I34">
            <v>5.9130000000000002E-2</v>
          </cell>
          <cell r="J34">
            <v>6.191E-2</v>
          </cell>
          <cell r="K34">
            <v>6.3339999999999994E-2</v>
          </cell>
          <cell r="L34">
            <v>6.3820000000000002E-2</v>
          </cell>
        </row>
        <row r="35">
          <cell r="A35">
            <v>26542</v>
          </cell>
          <cell r="B35">
            <v>26542</v>
          </cell>
          <cell r="C35">
            <v>4.1880000000000001E-2</v>
          </cell>
          <cell r="D35">
            <v>4.5410000000000006E-2</v>
          </cell>
          <cell r="E35">
            <v>4.9080000000000006E-2</v>
          </cell>
          <cell r="F35">
            <v>5.3330000000000002E-2</v>
          </cell>
          <cell r="G35">
            <v>5.713E-2</v>
          </cell>
          <cell r="H35">
            <v>5.9059999999999994E-2</v>
          </cell>
          <cell r="I35">
            <v>6.114E-2</v>
          </cell>
          <cell r="J35">
            <v>6.3030000000000003E-2</v>
          </cell>
          <cell r="K35">
            <v>6.4000000000000001E-2</v>
          </cell>
          <cell r="L35">
            <v>6.4320000000000002E-2</v>
          </cell>
        </row>
        <row r="36">
          <cell r="A36">
            <v>26571</v>
          </cell>
          <cell r="B36">
            <v>26571</v>
          </cell>
          <cell r="C36">
            <v>4.3120000000000006E-2</v>
          </cell>
          <cell r="D36">
            <v>4.8049999999999995E-2</v>
          </cell>
          <cell r="E36">
            <v>5.237E-2</v>
          </cell>
          <cell r="F36">
            <v>5.6050000000000003E-2</v>
          </cell>
          <cell r="G36">
            <v>5.8120000000000005E-2</v>
          </cell>
          <cell r="H36">
            <v>5.9160000000000004E-2</v>
          </cell>
          <cell r="I36">
            <v>6.0999999999999999E-2</v>
          </cell>
          <cell r="J36">
            <v>6.3840000000000008E-2</v>
          </cell>
          <cell r="K36">
            <v>6.5700000000000008E-2</v>
          </cell>
          <cell r="L36">
            <v>6.633E-2</v>
          </cell>
        </row>
        <row r="37">
          <cell r="A37">
            <v>26603</v>
          </cell>
          <cell r="B37">
            <v>26603</v>
          </cell>
          <cell r="C37">
            <v>4.462E-2</v>
          </cell>
          <cell r="D37">
            <v>4.8320000000000002E-2</v>
          </cell>
          <cell r="E37">
            <v>5.176E-2</v>
          </cell>
          <cell r="F37">
            <v>5.5129999999999998E-2</v>
          </cell>
          <cell r="G37">
            <v>5.7839999999999996E-2</v>
          </cell>
          <cell r="H37">
            <v>5.9379999999999995E-2</v>
          </cell>
          <cell r="I37">
            <v>6.13E-2</v>
          </cell>
          <cell r="J37">
            <v>6.3200000000000006E-2</v>
          </cell>
          <cell r="K37">
            <v>6.4199999999999993E-2</v>
          </cell>
          <cell r="L37">
            <v>6.4530000000000004E-2</v>
          </cell>
        </row>
        <row r="38">
          <cell r="A38">
            <v>26633</v>
          </cell>
          <cell r="B38">
            <v>26633</v>
          </cell>
          <cell r="C38">
            <v>4.6219999999999997E-2</v>
          </cell>
          <cell r="D38">
            <v>4.9720000000000007E-2</v>
          </cell>
          <cell r="E38">
            <v>5.219E-2</v>
          </cell>
          <cell r="F38">
            <v>5.4150000000000004E-2</v>
          </cell>
          <cell r="G38">
            <v>5.6469999999999999E-2</v>
          </cell>
          <cell r="H38">
            <v>5.8259999999999999E-2</v>
          </cell>
          <cell r="I38">
            <v>6.0350000000000001E-2</v>
          </cell>
          <cell r="J38">
            <v>6.2149999999999997E-2</v>
          </cell>
          <cell r="K38">
            <v>6.3060000000000005E-2</v>
          </cell>
          <cell r="L38">
            <v>6.3369999999999996E-2</v>
          </cell>
        </row>
        <row r="39">
          <cell r="A39">
            <v>26662</v>
          </cell>
          <cell r="B39">
            <v>26662</v>
          </cell>
          <cell r="C39">
            <v>4.9259999999999998E-2</v>
          </cell>
          <cell r="D39">
            <v>5.2389999999999999E-2</v>
          </cell>
          <cell r="E39">
            <v>5.4349999999999996E-2</v>
          </cell>
          <cell r="F39">
            <v>5.6169999999999998E-2</v>
          </cell>
          <cell r="G39">
            <v>5.8600000000000006E-2</v>
          </cell>
          <cell r="H39">
            <v>6.0080000000000001E-2</v>
          </cell>
          <cell r="I39">
            <v>6.1490000000000003E-2</v>
          </cell>
          <cell r="J39">
            <v>6.2579999999999997E-2</v>
          </cell>
          <cell r="K39">
            <v>6.3129999999999992E-2</v>
          </cell>
          <cell r="L39">
            <v>6.3310000000000005E-2</v>
          </cell>
        </row>
        <row r="40">
          <cell r="A40">
            <v>26695</v>
          </cell>
          <cell r="B40">
            <v>26695</v>
          </cell>
          <cell r="C40">
            <v>5.6390000000000003E-2</v>
          </cell>
          <cell r="D40">
            <v>5.7480000000000003E-2</v>
          </cell>
          <cell r="E40">
            <v>5.8819999999999997E-2</v>
          </cell>
          <cell r="F40">
            <v>6.0759999999999995E-2</v>
          </cell>
          <cell r="G40">
            <v>6.2619999999999995E-2</v>
          </cell>
          <cell r="H40">
            <v>6.3120000000000009E-2</v>
          </cell>
          <cell r="I40">
            <v>6.2960000000000002E-2</v>
          </cell>
          <cell r="J40">
            <v>6.3589999999999994E-2</v>
          </cell>
          <cell r="K40">
            <v>6.9150000000000003E-2</v>
          </cell>
          <cell r="L40">
            <v>7.3810000000000001E-2</v>
          </cell>
        </row>
        <row r="41">
          <cell r="A41">
            <v>26723</v>
          </cell>
          <cell r="B41">
            <v>26723</v>
          </cell>
          <cell r="C41">
            <v>5.4059999999999997E-2</v>
          </cell>
          <cell r="D41">
            <v>5.9040000000000002E-2</v>
          </cell>
          <cell r="E41">
            <v>6.1210000000000007E-2</v>
          </cell>
          <cell r="F41">
            <v>6.3310000000000005E-2</v>
          </cell>
          <cell r="G41">
            <v>6.4880000000000007E-2</v>
          </cell>
          <cell r="H41">
            <v>6.5449999999999994E-2</v>
          </cell>
          <cell r="I41">
            <v>6.59E-2</v>
          </cell>
          <cell r="J41">
            <v>6.6229999999999997E-2</v>
          </cell>
          <cell r="K41">
            <v>6.6400000000000001E-2</v>
          </cell>
          <cell r="L41">
            <v>6.6460000000000005E-2</v>
          </cell>
        </row>
        <row r="42">
          <cell r="A42">
            <v>26753</v>
          </cell>
          <cell r="B42">
            <v>26753</v>
          </cell>
          <cell r="C42">
            <v>6.1010000000000002E-2</v>
          </cell>
          <cell r="D42">
            <v>6.541000000000001E-2</v>
          </cell>
          <cell r="E42">
            <v>6.8260000000000001E-2</v>
          </cell>
          <cell r="F42">
            <v>6.9059999999999996E-2</v>
          </cell>
          <cell r="G42">
            <v>6.7909999999999998E-2</v>
          </cell>
          <cell r="H42">
            <v>6.7210000000000006E-2</v>
          </cell>
          <cell r="I42">
            <v>6.6619999999999999E-2</v>
          </cell>
          <cell r="J42">
            <v>6.6180000000000003E-2</v>
          </cell>
          <cell r="K42">
            <v>6.5960000000000005E-2</v>
          </cell>
          <cell r="L42">
            <v>6.5890000000000004E-2</v>
          </cell>
        </row>
        <row r="43">
          <cell r="A43">
            <v>26784</v>
          </cell>
          <cell r="B43">
            <v>26784</v>
          </cell>
          <cell r="C43">
            <v>5.9389999999999998E-2</v>
          </cell>
          <cell r="D43">
            <v>6.4020000000000007E-2</v>
          </cell>
          <cell r="E43">
            <v>6.6610000000000003E-2</v>
          </cell>
          <cell r="F43">
            <v>6.7220000000000002E-2</v>
          </cell>
          <cell r="G43">
            <v>6.6630000000000009E-2</v>
          </cell>
          <cell r="H43">
            <v>6.633E-2</v>
          </cell>
          <cell r="I43">
            <v>6.6089999999999996E-2</v>
          </cell>
          <cell r="J43">
            <v>6.5909999999999996E-2</v>
          </cell>
          <cell r="K43">
            <v>6.5820000000000004E-2</v>
          </cell>
          <cell r="L43">
            <v>6.5790000000000001E-2</v>
          </cell>
        </row>
        <row r="44">
          <cell r="A44">
            <v>26815</v>
          </cell>
          <cell r="B44">
            <v>26815</v>
          </cell>
          <cell r="C44">
            <v>6.4729999999999996E-2</v>
          </cell>
          <cell r="D44">
            <v>6.9779999999999995E-2</v>
          </cell>
          <cell r="E44">
            <v>7.102E-2</v>
          </cell>
          <cell r="F44">
            <v>6.9580000000000003E-2</v>
          </cell>
          <cell r="G44">
            <v>6.787E-2</v>
          </cell>
          <cell r="H44">
            <v>6.726E-2</v>
          </cell>
          <cell r="I44">
            <v>6.676E-2</v>
          </cell>
          <cell r="J44">
            <v>6.6390000000000005E-2</v>
          </cell>
          <cell r="K44">
            <v>6.6210000000000005E-2</v>
          </cell>
          <cell r="L44">
            <v>6.615E-2</v>
          </cell>
        </row>
        <row r="45">
          <cell r="A45">
            <v>26844</v>
          </cell>
          <cell r="B45">
            <v>26844</v>
          </cell>
          <cell r="C45">
            <v>7.3130000000000001E-2</v>
          </cell>
          <cell r="D45">
            <v>7.6479999999999992E-2</v>
          </cell>
          <cell r="E45">
            <v>7.7229999999999993E-2</v>
          </cell>
          <cell r="F45">
            <v>7.4779999999999999E-2</v>
          </cell>
          <cell r="G45">
            <v>7.0940000000000003E-2</v>
          </cell>
          <cell r="H45">
            <v>6.93E-2</v>
          </cell>
          <cell r="I45">
            <v>6.7970000000000003E-2</v>
          </cell>
          <cell r="J45">
            <v>6.6970000000000002E-2</v>
          </cell>
          <cell r="K45">
            <v>6.6470000000000001E-2</v>
          </cell>
          <cell r="L45">
            <v>6.6299999999999998E-2</v>
          </cell>
        </row>
        <row r="46">
          <cell r="A46">
            <v>26876</v>
          </cell>
          <cell r="B46">
            <v>26876</v>
          </cell>
          <cell r="C46">
            <v>8.3229999999999998E-2</v>
          </cell>
          <cell r="D46">
            <v>8.3699999999999997E-2</v>
          </cell>
          <cell r="E46">
            <v>8.5749999999999993E-2</v>
          </cell>
          <cell r="F46">
            <v>8.5329999999999989E-2</v>
          </cell>
          <cell r="G46">
            <v>8.0749999999999988E-2</v>
          </cell>
          <cell r="H46">
            <v>7.7770000000000006E-2</v>
          </cell>
          <cell r="I46">
            <v>7.5060000000000002E-2</v>
          </cell>
          <cell r="J46">
            <v>7.3010000000000005E-2</v>
          </cell>
          <cell r="K46">
            <v>7.1980000000000002E-2</v>
          </cell>
          <cell r="L46">
            <v>7.1629999999999999E-2</v>
          </cell>
        </row>
        <row r="47">
          <cell r="A47">
            <v>26907</v>
          </cell>
          <cell r="B47">
            <v>26907</v>
          </cell>
          <cell r="C47">
            <v>8.4879999999999997E-2</v>
          </cell>
          <cell r="D47">
            <v>8.718999999999999E-2</v>
          </cell>
          <cell r="E47">
            <v>8.6620000000000003E-2</v>
          </cell>
          <cell r="F47">
            <v>8.2059999999999994E-2</v>
          </cell>
          <cell r="G47">
            <v>7.5869999999999993E-2</v>
          </cell>
          <cell r="H47">
            <v>7.3209999999999997E-2</v>
          </cell>
          <cell r="I47">
            <v>7.1029999999999996E-2</v>
          </cell>
          <cell r="J47">
            <v>6.9400000000000003E-2</v>
          </cell>
          <cell r="K47">
            <v>6.8580000000000002E-2</v>
          </cell>
          <cell r="L47">
            <v>6.831000000000001E-2</v>
          </cell>
        </row>
        <row r="48">
          <cell r="A48">
            <v>26935</v>
          </cell>
          <cell r="B48">
            <v>26935</v>
          </cell>
          <cell r="C48">
            <v>6.9440000000000002E-2</v>
          </cell>
          <cell r="D48">
            <v>7.4929999999999997E-2</v>
          </cell>
          <cell r="E48">
            <v>7.6700000000000004E-2</v>
          </cell>
          <cell r="F48">
            <v>7.417E-2</v>
          </cell>
          <cell r="G48">
            <v>6.9749999999999993E-2</v>
          </cell>
          <cell r="H48">
            <v>6.7879999999999996E-2</v>
          </cell>
          <cell r="I48">
            <v>6.6360000000000002E-2</v>
          </cell>
          <cell r="J48">
            <v>6.522E-2</v>
          </cell>
          <cell r="K48">
            <v>6.4649999999999999E-2</v>
          </cell>
          <cell r="L48">
            <v>6.4460000000000003E-2</v>
          </cell>
        </row>
        <row r="49">
          <cell r="A49">
            <v>26968</v>
          </cell>
          <cell r="B49">
            <v>26968</v>
          </cell>
          <cell r="C49">
            <v>6.7060000000000008E-2</v>
          </cell>
          <cell r="D49">
            <v>7.3940000000000006E-2</v>
          </cell>
          <cell r="E49">
            <v>7.5310000000000002E-2</v>
          </cell>
          <cell r="F49">
            <v>7.1590000000000001E-2</v>
          </cell>
          <cell r="G49">
            <v>6.7140000000000005E-2</v>
          </cell>
          <cell r="H49">
            <v>6.583E-2</v>
          </cell>
          <cell r="I49">
            <v>6.5530000000000005E-2</v>
          </cell>
          <cell r="J49">
            <v>6.724999999999999E-2</v>
          </cell>
          <cell r="K49">
            <v>7.1399999999999991E-2</v>
          </cell>
          <cell r="L49">
            <v>7.4800000000000005E-2</v>
          </cell>
        </row>
        <row r="50">
          <cell r="A50">
            <v>26998</v>
          </cell>
          <cell r="B50">
            <v>26998</v>
          </cell>
          <cell r="C50">
            <v>7.1590000000000001E-2</v>
          </cell>
          <cell r="D50">
            <v>7.7880000000000005E-2</v>
          </cell>
          <cell r="E50">
            <v>7.8189999999999996E-2</v>
          </cell>
          <cell r="F50">
            <v>7.3709999999999998E-2</v>
          </cell>
          <cell r="G50">
            <v>6.9029999999999994E-2</v>
          </cell>
          <cell r="H50">
            <v>6.7320000000000005E-2</v>
          </cell>
          <cell r="I50">
            <v>6.5939999999999999E-2</v>
          </cell>
          <cell r="J50">
            <v>6.4909999999999995E-2</v>
          </cell>
          <cell r="K50">
            <v>6.4390000000000003E-2</v>
          </cell>
          <cell r="L50">
            <v>6.4219999999999999E-2</v>
          </cell>
        </row>
        <row r="51">
          <cell r="A51">
            <v>27029</v>
          </cell>
          <cell r="B51">
            <v>27029</v>
          </cell>
          <cell r="C51">
            <v>7.2300000000000003E-2</v>
          </cell>
          <cell r="D51">
            <v>7.6520000000000005E-2</v>
          </cell>
          <cell r="E51">
            <v>7.5480000000000005E-2</v>
          </cell>
          <cell r="F51">
            <v>7.168999999999999E-2</v>
          </cell>
          <cell r="G51">
            <v>6.8769999999999998E-2</v>
          </cell>
          <cell r="H51">
            <v>6.7760000000000001E-2</v>
          </cell>
          <cell r="I51">
            <v>6.695000000000001E-2</v>
          </cell>
          <cell r="J51">
            <v>6.6349999999999992E-2</v>
          </cell>
          <cell r="K51">
            <v>6.6049999999999998E-2</v>
          </cell>
          <cell r="L51">
            <v>6.5949999999999995E-2</v>
          </cell>
        </row>
        <row r="52">
          <cell r="A52">
            <v>27060</v>
          </cell>
          <cell r="B52">
            <v>27060</v>
          </cell>
          <cell r="C52">
            <v>7.213E-2</v>
          </cell>
          <cell r="D52">
            <v>7.6870000000000008E-2</v>
          </cell>
          <cell r="E52">
            <v>7.4400000000000008E-2</v>
          </cell>
          <cell r="F52">
            <v>6.9739999999999996E-2</v>
          </cell>
          <cell r="G52">
            <v>6.7169999999999994E-2</v>
          </cell>
          <cell r="H52">
            <v>6.6750000000000004E-2</v>
          </cell>
          <cell r="I52">
            <v>6.7159999999999997E-2</v>
          </cell>
          <cell r="J52">
            <v>6.9440000000000002E-2</v>
          </cell>
          <cell r="K52">
            <v>7.3869999999999991E-2</v>
          </cell>
          <cell r="L52">
            <v>7.7399999999999997E-2</v>
          </cell>
        </row>
        <row r="53">
          <cell r="A53">
            <v>27088</v>
          </cell>
          <cell r="B53">
            <v>27088</v>
          </cell>
          <cell r="C53">
            <v>7.1139999999999995E-2</v>
          </cell>
          <cell r="D53">
            <v>7.5889999999999999E-2</v>
          </cell>
          <cell r="E53">
            <v>7.4440000000000006E-2</v>
          </cell>
          <cell r="F53">
            <v>7.034E-2</v>
          </cell>
          <cell r="G53">
            <v>6.7809999999999995E-2</v>
          </cell>
          <cell r="H53">
            <v>6.7369999999999999E-2</v>
          </cell>
          <cell r="I53">
            <v>6.7750000000000005E-2</v>
          </cell>
          <cell r="J53">
            <v>6.9949999999999998E-2</v>
          </cell>
          <cell r="K53">
            <v>7.4270000000000003E-2</v>
          </cell>
          <cell r="L53">
            <v>7.7740000000000004E-2</v>
          </cell>
        </row>
        <row r="54">
          <cell r="A54">
            <v>27117</v>
          </cell>
          <cell r="B54">
            <v>27117</v>
          </cell>
          <cell r="C54">
            <v>8.3589999999999998E-2</v>
          </cell>
          <cell r="D54">
            <v>8.6359999999999992E-2</v>
          </cell>
          <cell r="E54">
            <v>8.5280000000000009E-2</v>
          </cell>
          <cell r="F54">
            <v>8.1099999999999992E-2</v>
          </cell>
          <cell r="G54">
            <v>7.7220000000000011E-2</v>
          </cell>
          <cell r="H54">
            <v>7.5810000000000002E-2</v>
          </cell>
          <cell r="I54">
            <v>7.4679999999999996E-2</v>
          </cell>
          <cell r="J54">
            <v>7.3840000000000003E-2</v>
          </cell>
          <cell r="K54">
            <v>7.3419999999999999E-2</v>
          </cell>
          <cell r="L54">
            <v>7.3279999999999998E-2</v>
          </cell>
        </row>
        <row r="55">
          <cell r="A55">
            <v>27149</v>
          </cell>
          <cell r="B55">
            <v>27149</v>
          </cell>
          <cell r="C55">
            <v>8.7769999999999987E-2</v>
          </cell>
          <cell r="D55">
            <v>8.9719999999999994E-2</v>
          </cell>
          <cell r="E55">
            <v>8.9900000000000008E-2</v>
          </cell>
          <cell r="F55">
            <v>8.7279999999999996E-2</v>
          </cell>
          <cell r="G55">
            <v>8.2859999999999989E-2</v>
          </cell>
          <cell r="H55">
            <v>8.0759999999999998E-2</v>
          </cell>
          <cell r="I55">
            <v>7.9009999999999997E-2</v>
          </cell>
          <cell r="J55">
            <v>7.7689999999999995E-2</v>
          </cell>
          <cell r="K55">
            <v>7.7039999999999997E-2</v>
          </cell>
          <cell r="L55">
            <v>7.6819999999999999E-2</v>
          </cell>
        </row>
        <row r="56">
          <cell r="A56">
            <v>27180</v>
          </cell>
          <cell r="B56">
            <v>27180</v>
          </cell>
          <cell r="C56">
            <v>7.6319999999999999E-2</v>
          </cell>
          <cell r="D56">
            <v>8.208E-2</v>
          </cell>
          <cell r="E56">
            <v>8.4620000000000001E-2</v>
          </cell>
          <cell r="F56">
            <v>8.3480000000000013E-2</v>
          </cell>
          <cell r="G56">
            <v>8.0419999999999991E-2</v>
          </cell>
          <cell r="H56">
            <v>7.9070000000000001E-2</v>
          </cell>
          <cell r="I56">
            <v>7.7969999999999998E-2</v>
          </cell>
          <cell r="J56">
            <v>7.7149999999999996E-2</v>
          </cell>
          <cell r="K56">
            <v>7.6740000000000003E-2</v>
          </cell>
          <cell r="L56">
            <v>7.6600000000000001E-2</v>
          </cell>
        </row>
        <row r="57">
          <cell r="A57">
            <v>27208</v>
          </cell>
          <cell r="B57">
            <v>27208</v>
          </cell>
          <cell r="C57">
            <v>7.5389999999999999E-2</v>
          </cell>
          <cell r="D57">
            <v>7.8829999999999997E-2</v>
          </cell>
          <cell r="E57">
            <v>8.1799999999999998E-2</v>
          </cell>
          <cell r="F57">
            <v>8.3650000000000002E-2</v>
          </cell>
          <cell r="G57">
            <v>8.2550000000000012E-2</v>
          </cell>
          <cell r="H57">
            <v>8.1059999999999993E-2</v>
          </cell>
          <cell r="I57">
            <v>7.9439999999999997E-2</v>
          </cell>
          <cell r="J57">
            <v>7.8159999999999993E-2</v>
          </cell>
          <cell r="K57">
            <v>7.7510000000000009E-2</v>
          </cell>
          <cell r="L57">
            <v>7.7300000000000008E-2</v>
          </cell>
        </row>
        <row r="58">
          <cell r="A58">
            <v>27241</v>
          </cell>
          <cell r="B58">
            <v>27241</v>
          </cell>
          <cell r="C58">
            <v>7.5310000000000002E-2</v>
          </cell>
          <cell r="D58">
            <v>7.8329999999999997E-2</v>
          </cell>
          <cell r="E58">
            <v>8.138999999999999E-2</v>
          </cell>
          <cell r="F58">
            <v>8.4280000000000008E-2</v>
          </cell>
          <cell r="G58">
            <v>8.4640000000000007E-2</v>
          </cell>
          <cell r="H58">
            <v>8.3409999999999998E-2</v>
          </cell>
          <cell r="I58">
            <v>8.1449999999999995E-2</v>
          </cell>
          <cell r="J58">
            <v>7.9619999999999996E-2</v>
          </cell>
          <cell r="K58">
            <v>7.8689999999999996E-2</v>
          </cell>
          <cell r="L58">
            <v>7.8380000000000005E-2</v>
          </cell>
        </row>
        <row r="59">
          <cell r="A59">
            <v>27271</v>
          </cell>
          <cell r="B59">
            <v>27271</v>
          </cell>
          <cell r="C59">
            <v>9.1920000000000002E-2</v>
          </cell>
          <cell r="D59">
            <v>9.3299999999999994E-2</v>
          </cell>
          <cell r="E59">
            <v>9.5589999999999994E-2</v>
          </cell>
          <cell r="F59">
            <v>9.4060000000000005E-2</v>
          </cell>
          <cell r="G59">
            <v>8.8459999999999997E-2</v>
          </cell>
          <cell r="H59">
            <v>8.5429999999999992E-2</v>
          </cell>
          <cell r="I59">
            <v>8.2840000000000011E-2</v>
          </cell>
          <cell r="J59">
            <v>8.0890000000000004E-2</v>
          </cell>
          <cell r="K59">
            <v>7.9920000000000005E-2</v>
          </cell>
          <cell r="L59">
            <v>7.9600000000000004E-2</v>
          </cell>
        </row>
        <row r="60">
          <cell r="A60">
            <v>27302</v>
          </cell>
          <cell r="B60">
            <v>27302</v>
          </cell>
          <cell r="C60">
            <v>5.7539999999999994E-2</v>
          </cell>
          <cell r="D60">
            <v>6.744E-2</v>
          </cell>
          <cell r="E60">
            <v>7.5469999999999995E-2</v>
          </cell>
          <cell r="F60">
            <v>8.0600000000000005E-2</v>
          </cell>
          <cell r="G60">
            <v>8.0589999999999995E-2</v>
          </cell>
          <cell r="H60">
            <v>7.9649999999999999E-2</v>
          </cell>
          <cell r="I60">
            <v>7.8730000000000008E-2</v>
          </cell>
          <cell r="J60">
            <v>7.8030000000000002E-2</v>
          </cell>
          <cell r="K60">
            <v>7.7679999999999999E-2</v>
          </cell>
          <cell r="L60">
            <v>7.7560000000000004E-2</v>
          </cell>
        </row>
        <row r="61">
          <cell r="A61">
            <v>27333</v>
          </cell>
          <cell r="B61">
            <v>27333</v>
          </cell>
          <cell r="C61">
            <v>6.1059999999999996E-2</v>
          </cell>
          <cell r="D61">
            <v>7.8920000000000004E-2</v>
          </cell>
          <cell r="E61">
            <v>8.0559999999999993E-2</v>
          </cell>
          <cell r="F61">
            <v>7.7210000000000001E-2</v>
          </cell>
          <cell r="G61">
            <v>7.6490000000000002E-2</v>
          </cell>
          <cell r="H61">
            <v>7.6700000000000004E-2</v>
          </cell>
          <cell r="I61">
            <v>7.6939999999999995E-2</v>
          </cell>
          <cell r="J61">
            <v>7.7119999999999994E-2</v>
          </cell>
          <cell r="K61">
            <v>7.7210000000000001E-2</v>
          </cell>
          <cell r="L61">
            <v>7.7240000000000003E-2</v>
          </cell>
        </row>
        <row r="62">
          <cell r="A62">
            <v>27362</v>
          </cell>
          <cell r="B62">
            <v>27362</v>
          </cell>
          <cell r="C62">
            <v>7.2190000000000004E-2</v>
          </cell>
          <cell r="D62">
            <v>7.6909999999999992E-2</v>
          </cell>
          <cell r="E62">
            <v>7.7310000000000004E-2</v>
          </cell>
          <cell r="F62">
            <v>7.4759999999999993E-2</v>
          </cell>
          <cell r="G62">
            <v>7.2800000000000004E-2</v>
          </cell>
          <cell r="H62">
            <v>7.2649999999999992E-2</v>
          </cell>
          <cell r="I62">
            <v>7.3220000000000007E-2</v>
          </cell>
          <cell r="J62">
            <v>7.4539999999999995E-2</v>
          </cell>
          <cell r="K62">
            <v>7.5609999999999997E-2</v>
          </cell>
          <cell r="L62">
            <v>7.5999999999999998E-2</v>
          </cell>
        </row>
        <row r="63">
          <cell r="A63">
            <v>27394</v>
          </cell>
          <cell r="B63">
            <v>27394</v>
          </cell>
          <cell r="C63">
            <v>6.4710000000000004E-2</v>
          </cell>
          <cell r="D63">
            <v>7.1410000000000001E-2</v>
          </cell>
          <cell r="E63">
            <v>7.2179999999999994E-2</v>
          </cell>
          <cell r="F63">
            <v>7.0860000000000006E-2</v>
          </cell>
          <cell r="G63">
            <v>7.0849999999999996E-2</v>
          </cell>
          <cell r="H63">
            <v>7.1239999999999998E-2</v>
          </cell>
          <cell r="I63">
            <v>7.1669999999999998E-2</v>
          </cell>
          <cell r="J63">
            <v>7.2000000000000008E-2</v>
          </cell>
          <cell r="K63">
            <v>7.2169999999999998E-2</v>
          </cell>
          <cell r="L63">
            <v>7.2220000000000006E-2</v>
          </cell>
        </row>
        <row r="64">
          <cell r="A64">
            <v>27425</v>
          </cell>
          <cell r="B64">
            <v>27425</v>
          </cell>
          <cell r="C64">
            <v>5.3780000000000001E-2</v>
          </cell>
          <cell r="D64">
            <v>5.842E-2</v>
          </cell>
          <cell r="E64">
            <v>5.985E-2</v>
          </cell>
          <cell r="F64">
            <v>6.1679999999999999E-2</v>
          </cell>
          <cell r="G64">
            <v>6.5930000000000002E-2</v>
          </cell>
          <cell r="H64">
            <v>6.8600000000000008E-2</v>
          </cell>
          <cell r="I64">
            <v>7.1059999999999998E-2</v>
          </cell>
          <cell r="J64">
            <v>7.2939999999999991E-2</v>
          </cell>
          <cell r="K64">
            <v>7.3880000000000001E-2</v>
          </cell>
          <cell r="L64">
            <v>7.4189999999999992E-2</v>
          </cell>
        </row>
        <row r="65">
          <cell r="A65">
            <v>27453</v>
          </cell>
          <cell r="B65">
            <v>27453</v>
          </cell>
          <cell r="C65">
            <v>4.5129999999999997E-2</v>
          </cell>
          <cell r="D65">
            <v>5.509E-2</v>
          </cell>
          <cell r="E65">
            <v>5.7830000000000006E-2</v>
          </cell>
          <cell r="F65">
            <v>5.8710000000000005E-2</v>
          </cell>
          <cell r="G65">
            <v>6.2E-2</v>
          </cell>
          <cell r="H65">
            <v>6.5259999999999999E-2</v>
          </cell>
          <cell r="I65">
            <v>6.9070000000000006E-2</v>
          </cell>
          <cell r="J65">
            <v>7.2270000000000001E-2</v>
          </cell>
          <cell r="K65">
            <v>7.3880000000000001E-2</v>
          </cell>
          <cell r="L65">
            <v>7.4410000000000004E-2</v>
          </cell>
        </row>
        <row r="66">
          <cell r="A66">
            <v>27484</v>
          </cell>
          <cell r="B66">
            <v>27484</v>
          </cell>
          <cell r="C66">
            <v>5.3550000000000007E-2</v>
          </cell>
          <cell r="D66">
            <v>5.6260000000000004E-2</v>
          </cell>
          <cell r="E66">
            <v>5.8819999999999997E-2</v>
          </cell>
          <cell r="F66">
            <v>6.1969999999999997E-2</v>
          </cell>
          <cell r="G66">
            <v>6.6430000000000003E-2</v>
          </cell>
          <cell r="H66">
            <v>6.966E-2</v>
          </cell>
          <cell r="I66">
            <v>7.3259999999999992E-2</v>
          </cell>
          <cell r="J66">
            <v>7.6289999999999997E-2</v>
          </cell>
          <cell r="K66">
            <v>7.780999999999999E-2</v>
          </cell>
          <cell r="L66">
            <v>7.8320000000000001E-2</v>
          </cell>
        </row>
        <row r="67">
          <cell r="A67">
            <v>27514</v>
          </cell>
          <cell r="B67">
            <v>27514</v>
          </cell>
          <cell r="C67">
            <v>5.1189999999999999E-2</v>
          </cell>
          <cell r="D67">
            <v>5.6329999999999998E-2</v>
          </cell>
          <cell r="E67">
            <v>6.0999999999999999E-2</v>
          </cell>
          <cell r="F67">
            <v>6.7409999999999998E-2</v>
          </cell>
          <cell r="G67">
            <v>7.3609999999999995E-2</v>
          </cell>
          <cell r="H67">
            <v>7.6060000000000003E-2</v>
          </cell>
          <cell r="I67">
            <v>7.8030000000000002E-2</v>
          </cell>
          <cell r="J67">
            <v>7.9519999999999993E-2</v>
          </cell>
          <cell r="K67">
            <v>8.0259999999999998E-2</v>
          </cell>
          <cell r="L67">
            <v>8.0500000000000002E-2</v>
          </cell>
        </row>
        <row r="68">
          <cell r="A68">
            <v>27544</v>
          </cell>
          <cell r="B68">
            <v>27544</v>
          </cell>
          <cell r="C68">
            <v>4.9230000000000003E-2</v>
          </cell>
          <cell r="D68">
            <v>5.2639999999999999E-2</v>
          </cell>
          <cell r="E68">
            <v>5.5820000000000002E-2</v>
          </cell>
          <cell r="F68">
            <v>6.0519999999999997E-2</v>
          </cell>
          <cell r="G68">
            <v>6.7299999999999999E-2</v>
          </cell>
          <cell r="H68">
            <v>7.1070000000000008E-2</v>
          </cell>
          <cell r="I68">
            <v>7.4480000000000005E-2</v>
          </cell>
          <cell r="J68">
            <v>7.707E-2</v>
          </cell>
          <cell r="K68">
            <v>7.8369999999999995E-2</v>
          </cell>
          <cell r="L68">
            <v>7.8799999999999995E-2</v>
          </cell>
        </row>
        <row r="69">
          <cell r="A69">
            <v>27575</v>
          </cell>
          <cell r="B69">
            <v>27575</v>
          </cell>
          <cell r="C69">
            <v>5.6169999999999998E-2</v>
          </cell>
          <cell r="D69">
            <v>6.0299999999999999E-2</v>
          </cell>
          <cell r="E69">
            <v>6.3269999999999993E-2</v>
          </cell>
          <cell r="F69">
            <v>6.6869999999999999E-2</v>
          </cell>
          <cell r="G69">
            <v>7.107999999999999E-2</v>
          </cell>
          <cell r="H69">
            <v>7.3040000000000008E-2</v>
          </cell>
          <cell r="I69">
            <v>7.4679999999999996E-2</v>
          </cell>
          <cell r="J69">
            <v>7.5910000000000005E-2</v>
          </cell>
          <cell r="K69">
            <v>7.6530000000000001E-2</v>
          </cell>
          <cell r="L69">
            <v>7.6730000000000007E-2</v>
          </cell>
        </row>
        <row r="70">
          <cell r="A70">
            <v>27606</v>
          </cell>
          <cell r="B70">
            <v>27606</v>
          </cell>
          <cell r="C70">
            <v>5.8810000000000001E-2</v>
          </cell>
          <cell r="D70">
            <v>6.3570000000000002E-2</v>
          </cell>
          <cell r="E70">
            <v>6.7960000000000007E-2</v>
          </cell>
          <cell r="F70">
            <v>7.2160000000000002E-2</v>
          </cell>
          <cell r="G70">
            <v>7.4880000000000002E-2</v>
          </cell>
          <cell r="H70">
            <v>7.5819999999999999E-2</v>
          </cell>
          <cell r="I70">
            <v>7.6580000000000009E-2</v>
          </cell>
          <cell r="J70">
            <v>7.714E-2</v>
          </cell>
          <cell r="K70">
            <v>7.7420000000000003E-2</v>
          </cell>
          <cell r="L70">
            <v>7.7519999999999992E-2</v>
          </cell>
        </row>
        <row r="71">
          <cell r="A71">
            <v>27635</v>
          </cell>
          <cell r="B71">
            <v>27635</v>
          </cell>
          <cell r="C71">
            <v>5.8760000000000007E-2</v>
          </cell>
          <cell r="D71">
            <v>6.5329999999999999E-2</v>
          </cell>
          <cell r="E71">
            <v>7.016E-2</v>
          </cell>
          <cell r="F71">
            <v>7.3620000000000005E-2</v>
          </cell>
          <cell r="G71">
            <v>7.6100000000000001E-2</v>
          </cell>
          <cell r="H71">
            <v>7.7429999999999999E-2</v>
          </cell>
          <cell r="I71">
            <v>7.8730000000000008E-2</v>
          </cell>
          <cell r="J71">
            <v>7.9750000000000001E-2</v>
          </cell>
          <cell r="K71">
            <v>8.0259999999999998E-2</v>
          </cell>
          <cell r="L71">
            <v>8.0429999999999988E-2</v>
          </cell>
        </row>
        <row r="72">
          <cell r="A72">
            <v>27667</v>
          </cell>
          <cell r="B72">
            <v>27667</v>
          </cell>
          <cell r="C72">
            <v>6.2549999999999994E-2</v>
          </cell>
          <cell r="D72">
            <v>6.7309999999999995E-2</v>
          </cell>
          <cell r="E72">
            <v>7.1569999999999995E-2</v>
          </cell>
          <cell r="F72">
            <v>7.5759999999999994E-2</v>
          </cell>
          <cell r="G72">
            <v>7.8949999999999992E-2</v>
          </cell>
          <cell r="H72">
            <v>8.0199999999999994E-2</v>
          </cell>
          <cell r="I72">
            <v>8.1229999999999997E-2</v>
          </cell>
          <cell r="J72">
            <v>8.199999999999999E-2</v>
          </cell>
          <cell r="K72">
            <v>8.2390000000000005E-2</v>
          </cell>
          <cell r="L72">
            <v>8.252000000000001E-2</v>
          </cell>
        </row>
        <row r="73">
          <cell r="A73">
            <v>27698</v>
          </cell>
          <cell r="B73">
            <v>27698</v>
          </cell>
          <cell r="C73">
            <v>5.2150000000000002E-2</v>
          </cell>
          <cell r="D73">
            <v>5.6120000000000003E-2</v>
          </cell>
          <cell r="E73">
            <v>5.8259999999999999E-2</v>
          </cell>
          <cell r="F73">
            <v>6.2260000000000003E-2</v>
          </cell>
          <cell r="G73">
            <v>6.8929999999999991E-2</v>
          </cell>
          <cell r="H73">
            <v>7.2359999999999994E-2</v>
          </cell>
          <cell r="I73">
            <v>7.5289999999999996E-2</v>
          </cell>
          <cell r="J73">
            <v>7.7499999999999999E-2</v>
          </cell>
          <cell r="K73">
            <v>7.8600000000000003E-2</v>
          </cell>
          <cell r="L73">
            <v>7.8969999999999999E-2</v>
          </cell>
        </row>
        <row r="74">
          <cell r="A74">
            <v>27726</v>
          </cell>
          <cell r="B74">
            <v>27726</v>
          </cell>
          <cell r="C74">
            <v>5.0880000000000002E-2</v>
          </cell>
          <cell r="D74">
            <v>5.6809999999999999E-2</v>
          </cell>
          <cell r="E74">
            <v>6.1100000000000002E-2</v>
          </cell>
          <cell r="F74">
            <v>6.5500000000000003E-2</v>
          </cell>
          <cell r="G74">
            <v>7.0989999999999998E-2</v>
          </cell>
          <cell r="H74">
            <v>7.4120000000000005E-2</v>
          </cell>
          <cell r="I74">
            <v>7.7020000000000005E-2</v>
          </cell>
          <cell r="J74">
            <v>7.9250000000000001E-2</v>
          </cell>
          <cell r="K74">
            <v>8.0360000000000001E-2</v>
          </cell>
          <cell r="L74">
            <v>8.0739999999999992E-2</v>
          </cell>
        </row>
        <row r="75">
          <cell r="A75">
            <v>27759</v>
          </cell>
          <cell r="B75">
            <v>27759</v>
          </cell>
          <cell r="C75">
            <v>5.0170000000000006E-2</v>
          </cell>
          <cell r="D75">
            <v>5.2779999999999994E-2</v>
          </cell>
          <cell r="E75">
            <v>5.6009999999999997E-2</v>
          </cell>
          <cell r="F75">
            <v>6.08E-2</v>
          </cell>
          <cell r="G75">
            <v>6.6519999999999996E-2</v>
          </cell>
          <cell r="H75">
            <v>6.9830000000000003E-2</v>
          </cell>
          <cell r="I75">
            <v>7.3529999999999998E-2</v>
          </cell>
          <cell r="J75">
            <v>7.7130000000000004E-2</v>
          </cell>
          <cell r="K75">
            <v>7.9070000000000001E-2</v>
          </cell>
          <cell r="L75">
            <v>7.9719999999999999E-2</v>
          </cell>
        </row>
        <row r="76">
          <cell r="A76">
            <v>27789</v>
          </cell>
          <cell r="B76">
            <v>27789</v>
          </cell>
          <cell r="C76">
            <v>4.437E-2</v>
          </cell>
          <cell r="D76">
            <v>4.7859999999999993E-2</v>
          </cell>
          <cell r="E76">
            <v>5.0890000000000005E-2</v>
          </cell>
          <cell r="F76">
            <v>5.5510000000000004E-2</v>
          </cell>
          <cell r="G76">
            <v>6.3479999999999995E-2</v>
          </cell>
          <cell r="H76">
            <v>6.863000000000001E-2</v>
          </cell>
          <cell r="I76">
            <v>7.3620000000000005E-2</v>
          </cell>
          <cell r="J76">
            <v>7.7510000000000009E-2</v>
          </cell>
          <cell r="K76">
            <v>7.9450000000000007E-2</v>
          </cell>
          <cell r="L76">
            <v>8.0100000000000005E-2</v>
          </cell>
        </row>
        <row r="77">
          <cell r="A77">
            <v>27817</v>
          </cell>
          <cell r="B77">
            <v>27817</v>
          </cell>
          <cell r="C77">
            <v>4.6269999999999999E-2</v>
          </cell>
          <cell r="D77">
            <v>5.1040000000000002E-2</v>
          </cell>
          <cell r="E77">
            <v>5.5629999999999999E-2</v>
          </cell>
          <cell r="F77">
            <v>6.0899999999999996E-2</v>
          </cell>
          <cell r="G77">
            <v>6.6669999999999993E-2</v>
          </cell>
          <cell r="H77">
            <v>7.0099999999999996E-2</v>
          </cell>
          <cell r="I77">
            <v>7.3620000000000005E-2</v>
          </cell>
          <cell r="J77">
            <v>7.646E-2</v>
          </cell>
          <cell r="K77">
            <v>7.7890000000000001E-2</v>
          </cell>
          <cell r="L77">
            <v>7.8359999999999999E-2</v>
          </cell>
        </row>
        <row r="78">
          <cell r="A78">
            <v>27850</v>
          </cell>
          <cell r="B78">
            <v>27850</v>
          </cell>
          <cell r="C78">
            <v>4.7100000000000003E-2</v>
          </cell>
          <cell r="D78">
            <v>5.0540000000000002E-2</v>
          </cell>
          <cell r="E78">
            <v>5.4480000000000001E-2</v>
          </cell>
          <cell r="F78">
            <v>5.9859999999999997E-2</v>
          </cell>
          <cell r="G78">
            <v>6.5949999999999995E-2</v>
          </cell>
          <cell r="H78">
            <v>6.9279999999999994E-2</v>
          </cell>
          <cell r="I78">
            <v>7.2550000000000003E-2</v>
          </cell>
          <cell r="J78">
            <v>7.5160000000000005E-2</v>
          </cell>
          <cell r="K78">
            <v>7.6469999999999996E-2</v>
          </cell>
          <cell r="L78">
            <v>7.690000000000001E-2</v>
          </cell>
        </row>
        <row r="79">
          <cell r="A79">
            <v>27880</v>
          </cell>
          <cell r="B79">
            <v>27880</v>
          </cell>
          <cell r="C79">
            <v>4.6079999999999996E-2</v>
          </cell>
          <cell r="D79">
            <v>4.9729999999999996E-2</v>
          </cell>
          <cell r="E79">
            <v>5.3949999999999998E-2</v>
          </cell>
          <cell r="F79">
            <v>5.9589999999999997E-2</v>
          </cell>
          <cell r="G79">
            <v>6.5419999999999992E-2</v>
          </cell>
          <cell r="H79">
            <v>6.8510000000000001E-2</v>
          </cell>
          <cell r="I79">
            <v>7.1989999999999998E-2</v>
          </cell>
          <cell r="J79">
            <v>7.5459999999999999E-2</v>
          </cell>
          <cell r="K79">
            <v>7.7350000000000002E-2</v>
          </cell>
          <cell r="L79">
            <v>7.7979999999999994E-2</v>
          </cell>
        </row>
        <row r="80">
          <cell r="A80">
            <v>27908</v>
          </cell>
          <cell r="B80">
            <v>27908</v>
          </cell>
          <cell r="C80">
            <v>5.2300000000000006E-2</v>
          </cell>
          <cell r="D80">
            <v>5.6169999999999998E-2</v>
          </cell>
          <cell r="E80">
            <v>6.0599999999999994E-2</v>
          </cell>
          <cell r="F80">
            <v>6.6310000000000008E-2</v>
          </cell>
          <cell r="G80">
            <v>7.1660000000000001E-2</v>
          </cell>
          <cell r="H80">
            <v>7.4009999999999992E-2</v>
          </cell>
          <cell r="I80">
            <v>7.6139999999999999E-2</v>
          </cell>
          <cell r="J80">
            <v>7.7890000000000001E-2</v>
          </cell>
          <cell r="K80">
            <v>7.8789999999999999E-2</v>
          </cell>
          <cell r="L80">
            <v>7.9089999999999994E-2</v>
          </cell>
        </row>
        <row r="81">
          <cell r="A81">
            <v>27941</v>
          </cell>
          <cell r="B81">
            <v>27941</v>
          </cell>
          <cell r="C81">
            <v>5.1980000000000005E-2</v>
          </cell>
          <cell r="D81">
            <v>5.5140000000000002E-2</v>
          </cell>
          <cell r="E81">
            <v>5.8700000000000002E-2</v>
          </cell>
          <cell r="F81">
            <v>6.3380000000000006E-2</v>
          </cell>
          <cell r="G81">
            <v>6.8409999999999999E-2</v>
          </cell>
          <cell r="H81">
            <v>7.1220000000000006E-2</v>
          </cell>
          <cell r="I81">
            <v>7.4230000000000004E-2</v>
          </cell>
          <cell r="J81">
            <v>7.6859999999999998E-2</v>
          </cell>
          <cell r="K81">
            <v>7.8189999999999996E-2</v>
          </cell>
          <cell r="L81">
            <v>7.8640000000000002E-2</v>
          </cell>
        </row>
        <row r="82">
          <cell r="A82">
            <v>27971</v>
          </cell>
          <cell r="B82">
            <v>27971</v>
          </cell>
          <cell r="C82">
            <v>4.9950000000000001E-2</v>
          </cell>
          <cell r="D82">
            <v>5.2649999999999995E-2</v>
          </cell>
          <cell r="E82">
            <v>5.5930000000000001E-2</v>
          </cell>
          <cell r="F82">
            <v>6.0670000000000002E-2</v>
          </cell>
          <cell r="G82">
            <v>6.6310000000000008E-2</v>
          </cell>
          <cell r="H82">
            <v>6.9589999999999999E-2</v>
          </cell>
          <cell r="I82">
            <v>7.3220000000000007E-2</v>
          </cell>
          <cell r="J82">
            <v>7.6499999999999999E-2</v>
          </cell>
          <cell r="K82">
            <v>7.8200000000000006E-2</v>
          </cell>
          <cell r="L82">
            <v>7.8759999999999997E-2</v>
          </cell>
        </row>
        <row r="83">
          <cell r="A83">
            <v>28003</v>
          </cell>
          <cell r="B83">
            <v>28003</v>
          </cell>
          <cell r="C83">
            <v>4.9560000000000007E-2</v>
          </cell>
          <cell r="D83">
            <v>5.1799999999999999E-2</v>
          </cell>
          <cell r="E83">
            <v>5.4610000000000006E-2</v>
          </cell>
          <cell r="F83">
            <v>5.8869999999999999E-2</v>
          </cell>
          <cell r="G83">
            <v>6.4189999999999997E-2</v>
          </cell>
          <cell r="H83">
            <v>6.7449999999999996E-2</v>
          </cell>
          <cell r="I83">
            <v>7.1379999999999999E-2</v>
          </cell>
          <cell r="J83">
            <v>7.5600000000000001E-2</v>
          </cell>
          <cell r="K83">
            <v>7.8E-2</v>
          </cell>
          <cell r="L83">
            <v>7.8799999999999995E-2</v>
          </cell>
        </row>
        <row r="84">
          <cell r="A84">
            <v>28033</v>
          </cell>
          <cell r="B84">
            <v>28033</v>
          </cell>
          <cell r="C84">
            <v>5.0290000000000001E-2</v>
          </cell>
          <cell r="D84">
            <v>5.203E-2</v>
          </cell>
          <cell r="E84">
            <v>5.4179999999999999E-2</v>
          </cell>
          <cell r="F84">
            <v>5.7489999999999999E-2</v>
          </cell>
          <cell r="G84">
            <v>6.2149999999999997E-2</v>
          </cell>
          <cell r="H84">
            <v>6.5540000000000001E-2</v>
          </cell>
          <cell r="I84">
            <v>6.9989999999999997E-2</v>
          </cell>
          <cell r="J84">
            <v>7.4529999999999999E-2</v>
          </cell>
          <cell r="K84">
            <v>7.6950000000000005E-2</v>
          </cell>
          <cell r="L84">
            <v>7.7759999999999996E-2</v>
          </cell>
        </row>
        <row r="85">
          <cell r="A85">
            <v>28062</v>
          </cell>
          <cell r="B85">
            <v>28062</v>
          </cell>
          <cell r="C85">
            <v>4.7409999999999994E-2</v>
          </cell>
          <cell r="D85">
            <v>4.9340000000000002E-2</v>
          </cell>
          <cell r="E85">
            <v>5.1689999999999993E-2</v>
          </cell>
          <cell r="F85">
            <v>5.5170000000000004E-2</v>
          </cell>
          <cell r="G85">
            <v>5.9679999999999997E-2</v>
          </cell>
          <cell r="H85">
            <v>6.2920000000000004E-2</v>
          </cell>
          <cell r="I85">
            <v>6.7720000000000002E-2</v>
          </cell>
          <cell r="J85">
            <v>7.3950000000000002E-2</v>
          </cell>
          <cell r="K85">
            <v>7.7740000000000004E-2</v>
          </cell>
          <cell r="L85">
            <v>7.9020000000000007E-2</v>
          </cell>
        </row>
        <row r="86">
          <cell r="A86">
            <v>28094</v>
          </cell>
          <cell r="B86">
            <v>28094</v>
          </cell>
          <cell r="C86">
            <v>4.3909999999999998E-2</v>
          </cell>
          <cell r="D86">
            <v>4.5190000000000001E-2</v>
          </cell>
          <cell r="E86">
            <v>4.6849999999999996E-2</v>
          </cell>
          <cell r="F86">
            <v>4.9530000000000005E-2</v>
          </cell>
          <cell r="G86">
            <v>5.3440000000000001E-2</v>
          </cell>
          <cell r="H86">
            <v>5.6479999999999995E-2</v>
          </cell>
          <cell r="I86">
            <v>6.1519999999999998E-2</v>
          </cell>
          <cell r="J86">
            <v>6.9870000000000002E-2</v>
          </cell>
          <cell r="K86">
            <v>7.6350000000000001E-2</v>
          </cell>
          <cell r="L86">
            <v>7.8640000000000002E-2</v>
          </cell>
        </row>
        <row r="87">
          <cell r="A87">
            <v>28125</v>
          </cell>
          <cell r="B87">
            <v>28125</v>
          </cell>
          <cell r="C87">
            <v>4.3090000000000003E-2</v>
          </cell>
          <cell r="D87">
            <v>4.4359999999999997E-2</v>
          </cell>
          <cell r="E87">
            <v>4.6050000000000008E-2</v>
          </cell>
          <cell r="F87">
            <v>4.888E-2</v>
          </cell>
          <cell r="G87">
            <v>5.3259999999999995E-2</v>
          </cell>
          <cell r="H87">
            <v>5.6689999999999997E-2</v>
          </cell>
          <cell r="I87">
            <v>6.1620000000000001E-2</v>
          </cell>
          <cell r="J87">
            <v>6.7460000000000006E-2</v>
          </cell>
          <cell r="K87">
            <v>7.0819999999999994E-2</v>
          </cell>
          <cell r="L87">
            <v>7.1940000000000004E-2</v>
          </cell>
        </row>
        <row r="88">
          <cell r="A88">
            <v>28156</v>
          </cell>
          <cell r="B88">
            <v>28156</v>
          </cell>
          <cell r="C88">
            <v>4.5199999999999997E-2</v>
          </cell>
          <cell r="D88">
            <v>4.8079999999999998E-2</v>
          </cell>
          <cell r="E88">
            <v>5.1390000000000005E-2</v>
          </cell>
          <cell r="F88">
            <v>5.5910000000000001E-2</v>
          </cell>
          <cell r="G88">
            <v>6.1260000000000002E-2</v>
          </cell>
          <cell r="H88">
            <v>6.4649999999999999E-2</v>
          </cell>
          <cell r="I88">
            <v>6.8739999999999996E-2</v>
          </cell>
          <cell r="J88">
            <v>7.263E-2</v>
          </cell>
          <cell r="K88">
            <v>7.4660000000000004E-2</v>
          </cell>
          <cell r="L88">
            <v>7.5340000000000004E-2</v>
          </cell>
        </row>
        <row r="89">
          <cell r="A89">
            <v>28184</v>
          </cell>
          <cell r="B89">
            <v>28184</v>
          </cell>
          <cell r="C89">
            <v>4.4979999999999999E-2</v>
          </cell>
          <cell r="D89">
            <v>4.7830000000000004E-2</v>
          </cell>
          <cell r="E89">
            <v>5.0810000000000001E-2</v>
          </cell>
          <cell r="F89">
            <v>5.484E-2</v>
          </cell>
          <cell r="G89">
            <v>6.055E-2</v>
          </cell>
          <cell r="H89">
            <v>6.4549999999999996E-2</v>
          </cell>
          <cell r="I89">
            <v>6.9000000000000006E-2</v>
          </cell>
          <cell r="J89">
            <v>7.2759999999999991E-2</v>
          </cell>
          <cell r="K89">
            <v>7.4660000000000004E-2</v>
          </cell>
          <cell r="L89">
            <v>7.5289999999999996E-2</v>
          </cell>
        </row>
        <row r="90">
          <cell r="A90">
            <v>28215</v>
          </cell>
          <cell r="B90">
            <v>28215</v>
          </cell>
          <cell r="C90">
            <v>4.4660000000000005E-2</v>
          </cell>
          <cell r="D90">
            <v>4.6630000000000005E-2</v>
          </cell>
          <cell r="E90">
            <v>4.9200000000000001E-2</v>
          </cell>
          <cell r="F90">
            <v>5.3490000000000003E-2</v>
          </cell>
          <cell r="G90">
            <v>5.9740000000000001E-2</v>
          </cell>
          <cell r="H90">
            <v>6.386E-2</v>
          </cell>
          <cell r="I90">
            <v>6.8339999999999998E-2</v>
          </cell>
          <cell r="J90">
            <v>7.214000000000001E-2</v>
          </cell>
          <cell r="K90">
            <v>7.4050000000000005E-2</v>
          </cell>
          <cell r="L90">
            <v>7.4690000000000006E-2</v>
          </cell>
        </row>
        <row r="91">
          <cell r="A91">
            <v>28244</v>
          </cell>
          <cell r="B91">
            <v>28244</v>
          </cell>
          <cell r="C91">
            <v>4.3240000000000001E-2</v>
          </cell>
          <cell r="D91">
            <v>4.6829999999999997E-2</v>
          </cell>
          <cell r="E91">
            <v>5.0490000000000007E-2</v>
          </cell>
          <cell r="F91">
            <v>5.4909999999999994E-2</v>
          </cell>
          <cell r="G91">
            <v>6.0179999999999997E-2</v>
          </cell>
          <cell r="H91">
            <v>6.3920000000000005E-2</v>
          </cell>
          <cell r="I91">
            <v>6.8580000000000002E-2</v>
          </cell>
          <cell r="J91">
            <v>7.2929999999999995E-2</v>
          </cell>
          <cell r="K91">
            <v>7.5160000000000005E-2</v>
          </cell>
          <cell r="L91">
            <v>7.5910000000000005E-2</v>
          </cell>
        </row>
        <row r="92">
          <cell r="A92">
            <v>28276</v>
          </cell>
          <cell r="B92">
            <v>28276</v>
          </cell>
          <cell r="C92">
            <v>4.8529999999999997E-2</v>
          </cell>
          <cell r="D92">
            <v>5.1020000000000003E-2</v>
          </cell>
          <cell r="E92">
            <v>5.3609999999999998E-2</v>
          </cell>
          <cell r="F92">
            <v>5.6840000000000002E-2</v>
          </cell>
          <cell r="G92">
            <v>6.0890000000000007E-2</v>
          </cell>
          <cell r="H92">
            <v>6.3930000000000001E-2</v>
          </cell>
          <cell r="I92">
            <v>6.7889999999999992E-2</v>
          </cell>
          <cell r="J92">
            <v>7.1719999999999992E-2</v>
          </cell>
          <cell r="K92">
            <v>7.3700000000000002E-2</v>
          </cell>
          <cell r="L92">
            <v>7.4359999999999996E-2</v>
          </cell>
        </row>
        <row r="93">
          <cell r="A93">
            <v>28306</v>
          </cell>
          <cell r="B93">
            <v>28306</v>
          </cell>
          <cell r="C93">
            <v>4.8730000000000002E-2</v>
          </cell>
          <cell r="D93">
            <v>5.0919999999999993E-2</v>
          </cell>
          <cell r="E93">
            <v>5.3179999999999998E-2</v>
          </cell>
          <cell r="F93">
            <v>5.5980000000000002E-2</v>
          </cell>
          <cell r="G93">
            <v>5.953E-2</v>
          </cell>
          <cell r="H93">
            <v>6.2329999999999997E-2</v>
          </cell>
          <cell r="I93">
            <v>6.6210000000000005E-2</v>
          </cell>
          <cell r="J93">
            <v>7.017000000000001E-2</v>
          </cell>
          <cell r="K93">
            <v>7.2260000000000005E-2</v>
          </cell>
          <cell r="L93">
            <v>7.2950000000000001E-2</v>
          </cell>
        </row>
        <row r="94">
          <cell r="A94">
            <v>28335</v>
          </cell>
          <cell r="B94">
            <v>28335</v>
          </cell>
          <cell r="C94">
            <v>5.2560000000000003E-2</v>
          </cell>
          <cell r="D94">
            <v>5.5300000000000002E-2</v>
          </cell>
          <cell r="E94">
            <v>5.7930000000000002E-2</v>
          </cell>
          <cell r="F94">
            <v>6.0730000000000006E-2</v>
          </cell>
          <cell r="G94">
            <v>6.3700000000000007E-2</v>
          </cell>
          <cell r="H94">
            <v>6.5990000000000007E-2</v>
          </cell>
          <cell r="I94">
            <v>6.9269999999999998E-2</v>
          </cell>
          <cell r="J94">
            <v>7.2720000000000007E-2</v>
          </cell>
          <cell r="K94">
            <v>7.4560000000000001E-2</v>
          </cell>
          <cell r="L94">
            <v>7.5170000000000001E-2</v>
          </cell>
        </row>
        <row r="95">
          <cell r="A95">
            <v>28368</v>
          </cell>
          <cell r="B95">
            <v>28368</v>
          </cell>
          <cell r="C95">
            <v>5.2539999999999996E-2</v>
          </cell>
          <cell r="D95">
            <v>5.6559999999999999E-2</v>
          </cell>
          <cell r="E95">
            <v>5.9679999999999997E-2</v>
          </cell>
          <cell r="F95">
            <v>6.2080000000000003E-2</v>
          </cell>
          <cell r="G95">
            <v>6.4160000000000009E-2</v>
          </cell>
          <cell r="H95">
            <v>6.5960000000000005E-2</v>
          </cell>
          <cell r="I95">
            <v>6.8639999999999993E-2</v>
          </cell>
          <cell r="J95">
            <v>7.1440000000000003E-2</v>
          </cell>
          <cell r="K95">
            <v>7.2910000000000003E-2</v>
          </cell>
          <cell r="L95">
            <v>7.3410000000000003E-2</v>
          </cell>
        </row>
        <row r="96">
          <cell r="A96">
            <v>28398</v>
          </cell>
          <cell r="B96">
            <v>28398</v>
          </cell>
          <cell r="C96">
            <v>5.7350000000000005E-2</v>
          </cell>
          <cell r="D96">
            <v>6.0639999999999999E-2</v>
          </cell>
          <cell r="E96">
            <v>6.3129999999999992E-2</v>
          </cell>
          <cell r="F96">
            <v>6.4960000000000004E-2</v>
          </cell>
          <cell r="G96">
            <v>6.6519999999999996E-2</v>
          </cell>
          <cell r="H96">
            <v>6.7889999999999992E-2</v>
          </cell>
          <cell r="I96">
            <v>6.9970000000000004E-2</v>
          </cell>
          <cell r="J96">
            <v>7.2160000000000002E-2</v>
          </cell>
          <cell r="K96">
            <v>7.331E-2</v>
          </cell>
          <cell r="L96">
            <v>7.3700000000000002E-2</v>
          </cell>
        </row>
        <row r="97">
          <cell r="A97">
            <v>28429</v>
          </cell>
          <cell r="B97">
            <v>28429</v>
          </cell>
          <cell r="C97">
            <v>5.74E-2</v>
          </cell>
          <cell r="D97">
            <v>6.2140000000000001E-2</v>
          </cell>
          <cell r="E97">
            <v>6.5439999999999998E-2</v>
          </cell>
          <cell r="F97">
            <v>6.7909999999999998E-2</v>
          </cell>
          <cell r="G97">
            <v>7.0029999999999995E-2</v>
          </cell>
          <cell r="H97">
            <v>7.1309999999999998E-2</v>
          </cell>
          <cell r="I97">
            <v>7.2669999999999998E-2</v>
          </cell>
          <cell r="J97">
            <v>7.3779999999999998E-2</v>
          </cell>
          <cell r="K97">
            <v>7.4340000000000003E-2</v>
          </cell>
          <cell r="L97">
            <v>7.4529999999999999E-2</v>
          </cell>
        </row>
        <row r="98">
          <cell r="A98">
            <v>28459</v>
          </cell>
          <cell r="B98">
            <v>28459</v>
          </cell>
          <cell r="C98">
            <v>5.577E-2</v>
          </cell>
          <cell r="D98">
            <v>6.1940000000000002E-2</v>
          </cell>
          <cell r="E98">
            <v>6.5419999999999992E-2</v>
          </cell>
          <cell r="F98">
            <v>6.7390000000000005E-2</v>
          </cell>
          <cell r="G98">
            <v>6.9070000000000006E-2</v>
          </cell>
          <cell r="H98">
            <v>7.0400000000000004E-2</v>
          </cell>
          <cell r="I98">
            <v>7.2050000000000003E-2</v>
          </cell>
          <cell r="J98">
            <v>7.3550000000000004E-2</v>
          </cell>
          <cell r="K98">
            <v>7.4310000000000001E-2</v>
          </cell>
          <cell r="L98">
            <v>7.4560000000000001E-2</v>
          </cell>
        </row>
        <row r="99">
          <cell r="A99">
            <v>28489</v>
          </cell>
          <cell r="B99">
            <v>28489</v>
          </cell>
          <cell r="C99">
            <v>5.7069999999999996E-2</v>
          </cell>
          <cell r="D99">
            <v>6.2759999999999996E-2</v>
          </cell>
          <cell r="E99">
            <v>6.6239999999999993E-2</v>
          </cell>
          <cell r="F99">
            <v>6.8440000000000001E-2</v>
          </cell>
          <cell r="G99">
            <v>7.0559999999999998E-2</v>
          </cell>
          <cell r="H99">
            <v>7.2270000000000001E-2</v>
          </cell>
          <cell r="I99">
            <v>7.4380000000000002E-2</v>
          </cell>
          <cell r="J99">
            <v>7.6270000000000004E-2</v>
          </cell>
          <cell r="K99">
            <v>7.7220000000000011E-2</v>
          </cell>
          <cell r="L99">
            <v>7.7539999999999998E-2</v>
          </cell>
        </row>
        <row r="100">
          <cell r="A100">
            <v>28521</v>
          </cell>
          <cell r="B100">
            <v>28521</v>
          </cell>
          <cell r="C100">
            <v>6.0229999999999999E-2</v>
          </cell>
          <cell r="D100">
            <v>6.5250000000000002E-2</v>
          </cell>
          <cell r="E100">
            <v>6.8739999999999996E-2</v>
          </cell>
          <cell r="F100">
            <v>7.1010000000000004E-2</v>
          </cell>
          <cell r="G100">
            <v>7.2639999999999996E-2</v>
          </cell>
          <cell r="H100">
            <v>7.4039999999999995E-2</v>
          </cell>
          <cell r="I100">
            <v>7.6179999999999998E-2</v>
          </cell>
          <cell r="J100">
            <v>7.8469999999999998E-2</v>
          </cell>
          <cell r="K100">
            <v>7.9680000000000001E-2</v>
          </cell>
          <cell r="L100">
            <v>8.0090000000000008E-2</v>
          </cell>
        </row>
        <row r="101">
          <cell r="A101">
            <v>28549</v>
          </cell>
          <cell r="B101">
            <v>28549</v>
          </cell>
          <cell r="C101">
            <v>6.1959999999999994E-2</v>
          </cell>
          <cell r="D101">
            <v>6.5490000000000007E-2</v>
          </cell>
          <cell r="E101">
            <v>6.8570000000000006E-2</v>
          </cell>
          <cell r="F101">
            <v>7.1379999999999999E-2</v>
          </cell>
          <cell r="G101">
            <v>7.3719999999999994E-2</v>
          </cell>
          <cell r="H101">
            <v>7.5229999999999991E-2</v>
          </cell>
          <cell r="I101">
            <v>7.7190000000000009E-2</v>
          </cell>
          <cell r="J101">
            <v>7.9089999999999994E-2</v>
          </cell>
          <cell r="K101">
            <v>8.0079999999999985E-2</v>
          </cell>
          <cell r="L101">
            <v>8.0410000000000009E-2</v>
          </cell>
        </row>
        <row r="102">
          <cell r="A102">
            <v>28580</v>
          </cell>
          <cell r="B102">
            <v>28580</v>
          </cell>
          <cell r="C102">
            <v>6.3759999999999997E-2</v>
          </cell>
          <cell r="D102">
            <v>6.6310000000000008E-2</v>
          </cell>
          <cell r="E102">
            <v>6.9080000000000003E-2</v>
          </cell>
          <cell r="F102">
            <v>7.238E-2</v>
          </cell>
          <cell r="G102">
            <v>7.5079999999999994E-2</v>
          </cell>
          <cell r="H102">
            <v>7.6230000000000006E-2</v>
          </cell>
          <cell r="I102">
            <v>7.7660000000000007E-2</v>
          </cell>
          <cell r="J102">
            <v>7.9989999999999992E-2</v>
          </cell>
          <cell r="K102">
            <v>8.1850000000000006E-2</v>
          </cell>
          <cell r="L102">
            <v>8.251E-2</v>
          </cell>
        </row>
        <row r="103">
          <cell r="A103">
            <v>28608</v>
          </cell>
          <cell r="B103">
            <v>28608</v>
          </cell>
          <cell r="C103">
            <v>5.9200000000000003E-2</v>
          </cell>
          <cell r="D103">
            <v>6.4149999999999999E-2</v>
          </cell>
          <cell r="E103">
            <v>6.8900000000000003E-2</v>
          </cell>
          <cell r="F103">
            <v>7.3660000000000003E-2</v>
          </cell>
          <cell r="G103">
            <v>7.690000000000001E-2</v>
          </cell>
          <cell r="H103">
            <v>7.8049999999999994E-2</v>
          </cell>
          <cell r="I103">
            <v>7.8969999999999999E-2</v>
          </cell>
          <cell r="J103">
            <v>7.9649999999999999E-2</v>
          </cell>
          <cell r="K103">
            <v>0.08</v>
          </cell>
          <cell r="L103">
            <v>8.0109999999999987E-2</v>
          </cell>
        </row>
        <row r="104">
          <cell r="A104">
            <v>28641</v>
          </cell>
          <cell r="B104">
            <v>28641</v>
          </cell>
          <cell r="C104">
            <v>6.3390000000000002E-2</v>
          </cell>
          <cell r="D104">
            <v>6.837E-2</v>
          </cell>
          <cell r="E104">
            <v>7.2859999999999994E-2</v>
          </cell>
          <cell r="F104">
            <v>7.7009999999999995E-2</v>
          </cell>
          <cell r="G104">
            <v>7.9600000000000004E-2</v>
          </cell>
          <cell r="H104">
            <v>8.0489999999999992E-2</v>
          </cell>
          <cell r="I104">
            <v>8.1199999999999994E-2</v>
          </cell>
          <cell r="J104">
            <v>8.1729999999999997E-2</v>
          </cell>
          <cell r="K104">
            <v>8.199999999999999E-2</v>
          </cell>
          <cell r="L104">
            <v>8.208E-2</v>
          </cell>
        </row>
        <row r="105">
          <cell r="A105">
            <v>28671</v>
          </cell>
          <cell r="B105">
            <v>28671</v>
          </cell>
          <cell r="C105">
            <v>6.4869999999999997E-2</v>
          </cell>
          <cell r="D105">
            <v>7.1669999999999998E-2</v>
          </cell>
          <cell r="E105">
            <v>7.7109999999999998E-2</v>
          </cell>
          <cell r="F105">
            <v>8.1099999999999992E-2</v>
          </cell>
          <cell r="G105">
            <v>8.2750000000000004E-2</v>
          </cell>
          <cell r="H105">
            <v>8.317999999999999E-2</v>
          </cell>
          <cell r="I105">
            <v>8.3510000000000015E-2</v>
          </cell>
          <cell r="J105">
            <v>8.3760000000000001E-2</v>
          </cell>
          <cell r="K105">
            <v>8.3879999999999996E-2</v>
          </cell>
          <cell r="L105">
            <v>8.3919999999999995E-2</v>
          </cell>
        </row>
        <row r="106">
          <cell r="A106">
            <v>28702</v>
          </cell>
          <cell r="B106">
            <v>28702</v>
          </cell>
          <cell r="C106">
            <v>6.3850000000000004E-2</v>
          </cell>
          <cell r="D106">
            <v>7.0010000000000003E-2</v>
          </cell>
          <cell r="E106">
            <v>7.5620000000000007E-2</v>
          </cell>
          <cell r="F106">
            <v>8.0419999999999991E-2</v>
          </cell>
          <cell r="G106">
            <v>8.2400000000000001E-2</v>
          </cell>
          <cell r="H106">
            <v>8.2659999999999997E-2</v>
          </cell>
          <cell r="I106">
            <v>8.2780000000000006E-2</v>
          </cell>
          <cell r="J106">
            <v>8.2850000000000007E-2</v>
          </cell>
          <cell r="K106">
            <v>8.2889999999999991E-2</v>
          </cell>
          <cell r="L106">
            <v>8.2899999999999988E-2</v>
          </cell>
        </row>
        <row r="107">
          <cell r="A107">
            <v>28733</v>
          </cell>
          <cell r="B107">
            <v>28733</v>
          </cell>
          <cell r="C107">
            <v>7.4550000000000005E-2</v>
          </cell>
          <cell r="D107">
            <v>7.6920000000000002E-2</v>
          </cell>
          <cell r="E107">
            <v>7.9250000000000001E-2</v>
          </cell>
          <cell r="F107">
            <v>8.1419999999999992E-2</v>
          </cell>
          <cell r="G107">
            <v>8.2220000000000001E-2</v>
          </cell>
          <cell r="H107">
            <v>8.2100000000000006E-2</v>
          </cell>
          <cell r="I107">
            <v>8.1809999999999994E-2</v>
          </cell>
          <cell r="J107">
            <v>8.1570000000000004E-2</v>
          </cell>
          <cell r="K107">
            <v>8.1439999999999999E-2</v>
          </cell>
          <cell r="L107">
            <v>8.14E-2</v>
          </cell>
        </row>
        <row r="108">
          <cell r="A108">
            <v>28762</v>
          </cell>
          <cell r="B108">
            <v>28762</v>
          </cell>
          <cell r="C108">
            <v>7.8560000000000005E-2</v>
          </cell>
          <cell r="D108">
            <v>8.3040000000000003E-2</v>
          </cell>
          <cell r="E108">
            <v>8.5519999999999999E-2</v>
          </cell>
          <cell r="F108">
            <v>8.5660000000000014E-2</v>
          </cell>
          <cell r="G108">
            <v>8.4209999999999993E-2</v>
          </cell>
          <cell r="H108">
            <v>8.3499999999999991E-2</v>
          </cell>
          <cell r="I108">
            <v>8.2919999999999994E-2</v>
          </cell>
          <cell r="J108">
            <v>8.2490000000000008E-2</v>
          </cell>
          <cell r="K108">
            <v>8.227000000000001E-2</v>
          </cell>
          <cell r="L108">
            <v>8.2200000000000009E-2</v>
          </cell>
        </row>
        <row r="109">
          <cell r="A109">
            <v>28794</v>
          </cell>
          <cell r="B109">
            <v>28794</v>
          </cell>
          <cell r="C109">
            <v>8.3589999999999998E-2</v>
          </cell>
          <cell r="D109">
            <v>8.9169999999999999E-2</v>
          </cell>
          <cell r="E109">
            <v>9.3200000000000005E-2</v>
          </cell>
          <cell r="F109">
            <v>9.4480000000000008E-2</v>
          </cell>
          <cell r="G109">
            <v>9.1799999999999993E-2</v>
          </cell>
          <cell r="H109">
            <v>8.9819999999999997E-2</v>
          </cell>
          <cell r="I109">
            <v>8.8020000000000001E-2</v>
          </cell>
          <cell r="J109">
            <v>8.6639999999999995E-2</v>
          </cell>
          <cell r="K109">
            <v>8.5959999999999995E-2</v>
          </cell>
          <cell r="L109">
            <v>8.5730000000000001E-2</v>
          </cell>
        </row>
        <row r="110">
          <cell r="A110">
            <v>28824</v>
          </cell>
          <cell r="B110">
            <v>28824</v>
          </cell>
          <cell r="C110">
            <v>8.7620000000000003E-2</v>
          </cell>
          <cell r="D110">
            <v>9.2370000000000008E-2</v>
          </cell>
          <cell r="E110">
            <v>9.5799999999999996E-2</v>
          </cell>
          <cell r="F110">
            <v>9.6479999999999996E-2</v>
          </cell>
          <cell r="G110">
            <v>9.2609999999999998E-2</v>
          </cell>
          <cell r="H110">
            <v>8.9679999999999996E-2</v>
          </cell>
          <cell r="I110">
            <v>8.6889999999999995E-2</v>
          </cell>
          <cell r="J110">
            <v>8.4739999999999996E-2</v>
          </cell>
          <cell r="K110">
            <v>8.3670000000000008E-2</v>
          </cell>
          <cell r="L110">
            <v>8.3309999999999995E-2</v>
          </cell>
        </row>
        <row r="111">
          <cell r="A111">
            <v>28853</v>
          </cell>
          <cell r="B111">
            <v>28853</v>
          </cell>
          <cell r="C111">
            <v>8.8190000000000004E-2</v>
          </cell>
          <cell r="D111">
            <v>9.4800000000000009E-2</v>
          </cell>
          <cell r="E111">
            <v>9.9900000000000003E-2</v>
          </cell>
          <cell r="F111">
            <v>0.10176</v>
          </cell>
          <cell r="G111">
            <v>9.7579999999999986E-2</v>
          </cell>
          <cell r="H111">
            <v>9.3979999999999994E-2</v>
          </cell>
          <cell r="I111">
            <v>9.0429999999999996E-2</v>
          </cell>
          <cell r="J111">
            <v>8.7690000000000004E-2</v>
          </cell>
          <cell r="K111">
            <v>8.6309999999999998E-2</v>
          </cell>
          <cell r="L111">
            <v>8.585000000000001E-2</v>
          </cell>
        </row>
        <row r="112">
          <cell r="A112">
            <v>28886</v>
          </cell>
          <cell r="B112">
            <v>28886</v>
          </cell>
          <cell r="C112">
            <v>9.6020000000000008E-2</v>
          </cell>
          <cell r="D112">
            <v>9.5519999999999994E-2</v>
          </cell>
          <cell r="E112">
            <v>9.7520000000000009E-2</v>
          </cell>
          <cell r="F112">
            <v>9.7250000000000003E-2</v>
          </cell>
          <cell r="G112">
            <v>9.3030000000000002E-2</v>
          </cell>
          <cell r="H112">
            <v>9.0229999999999991E-2</v>
          </cell>
          <cell r="I112">
            <v>8.7680000000000008E-2</v>
          </cell>
          <cell r="J112">
            <v>8.5739999999999997E-2</v>
          </cell>
          <cell r="K112">
            <v>8.4769999999999998E-2</v>
          </cell>
          <cell r="L112">
            <v>8.4440000000000015E-2</v>
          </cell>
        </row>
        <row r="113">
          <cell r="A113">
            <v>28914</v>
          </cell>
          <cell r="B113">
            <v>28914</v>
          </cell>
          <cell r="C113">
            <v>9.6079999999999999E-2</v>
          </cell>
          <cell r="D113">
            <v>9.6739999999999993E-2</v>
          </cell>
          <cell r="E113">
            <v>9.8839999999999997E-2</v>
          </cell>
          <cell r="F113">
            <v>9.8670000000000008E-2</v>
          </cell>
          <cell r="G113">
            <v>9.4869999999999996E-2</v>
          </cell>
          <cell r="H113">
            <v>9.2349999999999988E-2</v>
          </cell>
          <cell r="I113">
            <v>9.0069999999999997E-2</v>
          </cell>
          <cell r="J113">
            <v>8.8330000000000006E-2</v>
          </cell>
          <cell r="K113">
            <v>8.746000000000001E-2</v>
          </cell>
          <cell r="L113">
            <v>8.7170000000000011E-2</v>
          </cell>
        </row>
        <row r="114">
          <cell r="A114">
            <v>28944</v>
          </cell>
          <cell r="B114">
            <v>28944</v>
          </cell>
          <cell r="C114">
            <v>9.5690000000000011E-2</v>
          </cell>
          <cell r="D114">
            <v>9.7390000000000004E-2</v>
          </cell>
          <cell r="E114">
            <v>9.8160000000000011E-2</v>
          </cell>
          <cell r="F114">
            <v>9.6999999999999989E-2</v>
          </cell>
          <cell r="G114">
            <v>9.3450000000000005E-2</v>
          </cell>
          <cell r="H114">
            <v>9.1310000000000002E-2</v>
          </cell>
          <cell r="I114">
            <v>8.9369999999999991E-2</v>
          </cell>
          <cell r="J114">
            <v>8.7899999999999992E-2</v>
          </cell>
          <cell r="K114">
            <v>8.7170000000000011E-2</v>
          </cell>
          <cell r="L114">
            <v>8.6919999999999997E-2</v>
          </cell>
        </row>
        <row r="115">
          <cell r="A115">
            <v>28975</v>
          </cell>
          <cell r="B115">
            <v>28975</v>
          </cell>
          <cell r="C115">
            <v>9.5530000000000004E-2</v>
          </cell>
          <cell r="D115">
            <v>9.7860000000000003E-2</v>
          </cell>
          <cell r="E115">
            <v>9.9030000000000007E-2</v>
          </cell>
          <cell r="F115">
            <v>9.8049999999999998E-2</v>
          </cell>
          <cell r="G115">
            <v>9.4760000000000011E-2</v>
          </cell>
          <cell r="H115">
            <v>9.2870000000000008E-2</v>
          </cell>
          <cell r="I115">
            <v>9.1209999999999999E-2</v>
          </cell>
          <cell r="J115">
            <v>8.9959999999999998E-2</v>
          </cell>
          <cell r="K115">
            <v>8.9339999999999989E-2</v>
          </cell>
          <cell r="L115">
            <v>8.9130000000000001E-2</v>
          </cell>
        </row>
        <row r="116">
          <cell r="A116">
            <v>29006</v>
          </cell>
          <cell r="B116">
            <v>29006</v>
          </cell>
          <cell r="C116">
            <v>9.6669999999999992E-2</v>
          </cell>
          <cell r="D116">
            <v>9.7989999999999994E-2</v>
          </cell>
          <cell r="E116">
            <v>9.7769999999999996E-2</v>
          </cell>
          <cell r="F116">
            <v>9.5229999999999995E-2</v>
          </cell>
          <cell r="G116">
            <v>9.1479999999999992E-2</v>
          </cell>
          <cell r="H116">
            <v>8.9789999999999995E-2</v>
          </cell>
          <cell r="I116">
            <v>8.8399999999999992E-2</v>
          </cell>
          <cell r="J116">
            <v>8.7349999999999997E-2</v>
          </cell>
          <cell r="K116">
            <v>8.6820000000000008E-2</v>
          </cell>
          <cell r="L116">
            <v>8.6649999999999991E-2</v>
          </cell>
        </row>
        <row r="117">
          <cell r="A117">
            <v>29035</v>
          </cell>
          <cell r="B117">
            <v>29035</v>
          </cell>
          <cell r="C117">
            <v>8.8749999999999996E-2</v>
          </cell>
          <cell r="D117">
            <v>9.2119999999999994E-2</v>
          </cell>
          <cell r="E117">
            <v>9.2089999999999991E-2</v>
          </cell>
          <cell r="F117">
            <v>8.9510000000000006E-2</v>
          </cell>
          <cell r="G117">
            <v>8.6980000000000002E-2</v>
          </cell>
          <cell r="H117">
            <v>8.6069999999999994E-2</v>
          </cell>
          <cell r="I117">
            <v>8.5340000000000013E-2</v>
          </cell>
          <cell r="J117">
            <v>8.478999999999999E-2</v>
          </cell>
          <cell r="K117">
            <v>8.4519999999999998E-2</v>
          </cell>
          <cell r="L117">
            <v>8.4419999999999995E-2</v>
          </cell>
        </row>
        <row r="118">
          <cell r="A118">
            <v>29067</v>
          </cell>
          <cell r="B118">
            <v>29067</v>
          </cell>
          <cell r="C118">
            <v>8.9840000000000003E-2</v>
          </cell>
          <cell r="D118">
            <v>9.4299999999999995E-2</v>
          </cell>
          <cell r="E118">
            <v>9.5649999999999999E-2</v>
          </cell>
          <cell r="F118">
            <v>9.3560000000000004E-2</v>
          </cell>
          <cell r="G118">
            <v>9.0150000000000008E-2</v>
          </cell>
          <cell r="H118">
            <v>8.8739999999999999E-2</v>
          </cell>
          <cell r="I118">
            <v>8.7599999999999997E-2</v>
          </cell>
          <cell r="J118">
            <v>8.6739999999999998E-2</v>
          </cell>
          <cell r="K118">
            <v>8.6309999999999998E-2</v>
          </cell>
          <cell r="L118">
            <v>8.617000000000001E-2</v>
          </cell>
        </row>
        <row r="119">
          <cell r="A119">
            <v>29098</v>
          </cell>
          <cell r="B119">
            <v>29098</v>
          </cell>
          <cell r="C119">
            <v>0.10160999999999999</v>
          </cell>
          <cell r="D119">
            <v>0.10019</v>
          </cell>
          <cell r="E119">
            <v>0.10106999999999999</v>
          </cell>
          <cell r="F119">
            <v>9.9610000000000004E-2</v>
          </cell>
          <cell r="G119">
            <v>9.5070000000000002E-2</v>
          </cell>
          <cell r="H119">
            <v>9.2560000000000003E-2</v>
          </cell>
          <cell r="I119">
            <v>9.0399999999999994E-2</v>
          </cell>
          <cell r="J119">
            <v>8.8759999999999992E-2</v>
          </cell>
          <cell r="K119">
            <v>8.795E-2</v>
          </cell>
          <cell r="L119">
            <v>8.7680000000000008E-2</v>
          </cell>
        </row>
        <row r="120">
          <cell r="A120">
            <v>29126</v>
          </cell>
          <cell r="B120">
            <v>29126</v>
          </cell>
          <cell r="C120">
            <v>0.10337999999999999</v>
          </cell>
          <cell r="D120">
            <v>0.10401999999999999</v>
          </cell>
          <cell r="E120">
            <v>0.10583999999999999</v>
          </cell>
          <cell r="F120">
            <v>0.10398999999999999</v>
          </cell>
          <cell r="G120">
            <v>9.8239999999999994E-2</v>
          </cell>
          <cell r="H120">
            <v>9.5199999999999993E-2</v>
          </cell>
          <cell r="I120">
            <v>9.2609999999999998E-2</v>
          </cell>
          <cell r="J120">
            <v>9.0660000000000004E-2</v>
          </cell>
          <cell r="K120">
            <v>8.9689999999999992E-2</v>
          </cell>
          <cell r="L120">
            <v>8.9359999999999995E-2</v>
          </cell>
        </row>
        <row r="121">
          <cell r="A121">
            <v>29159</v>
          </cell>
          <cell r="B121">
            <v>29159</v>
          </cell>
          <cell r="C121">
            <v>0.11650000000000001</v>
          </cell>
          <cell r="D121">
            <v>0.12336999999999999</v>
          </cell>
          <cell r="E121">
            <v>0.12687999999999999</v>
          </cell>
          <cell r="F121">
            <v>0.1244</v>
          </cell>
          <cell r="G121">
            <v>0.11558</v>
          </cell>
          <cell r="H121">
            <v>0.11057</v>
          </cell>
          <cell r="I121">
            <v>0.10619999999999999</v>
          </cell>
          <cell r="J121">
            <v>0.10289</v>
          </cell>
          <cell r="K121">
            <v>0.10122999999999999</v>
          </cell>
          <cell r="L121">
            <v>0.10067999999999999</v>
          </cell>
        </row>
        <row r="122">
          <cell r="A122">
            <v>29189</v>
          </cell>
          <cell r="B122">
            <v>29189</v>
          </cell>
          <cell r="C122">
            <v>0.10750999999999999</v>
          </cell>
          <cell r="D122">
            <v>0.11699</v>
          </cell>
          <cell r="E122">
            <v>0.11864000000000001</v>
          </cell>
          <cell r="F122">
            <v>0.11289999999999999</v>
          </cell>
          <cell r="G122">
            <v>0.10566</v>
          </cell>
          <cell r="H122">
            <v>0.10287</v>
          </cell>
          <cell r="I122">
            <v>0.10061999999999999</v>
          </cell>
          <cell r="J122">
            <v>9.894E-2</v>
          </cell>
          <cell r="K122">
            <v>9.8100000000000007E-2</v>
          </cell>
          <cell r="L122">
            <v>9.7820000000000004E-2</v>
          </cell>
        </row>
        <row r="123">
          <cell r="A123">
            <v>29220</v>
          </cell>
          <cell r="B123">
            <v>29220</v>
          </cell>
          <cell r="C123">
            <v>0.10800000000000001</v>
          </cell>
          <cell r="D123">
            <v>0.12242000000000001</v>
          </cell>
          <cell r="E123">
            <v>0.12225</v>
          </cell>
          <cell r="F123">
            <v>0.11343</v>
          </cell>
          <cell r="G123">
            <v>0.10583999999999999</v>
          </cell>
          <cell r="H123">
            <v>0.10319</v>
          </cell>
          <cell r="I123">
            <v>0.10106999999999999</v>
          </cell>
          <cell r="J123">
            <v>9.9479999999999999E-2</v>
          </cell>
          <cell r="K123">
            <v>9.869E-2</v>
          </cell>
          <cell r="L123">
            <v>9.8420000000000007E-2</v>
          </cell>
        </row>
        <row r="124">
          <cell r="A124">
            <v>29251</v>
          </cell>
          <cell r="B124">
            <v>29251</v>
          </cell>
          <cell r="C124">
            <v>0.11677</v>
          </cell>
          <cell r="D124">
            <v>0.12420999999999999</v>
          </cell>
          <cell r="E124">
            <v>0.12308999999999999</v>
          </cell>
          <cell r="F124">
            <v>0.11684</v>
          </cell>
          <cell r="G124">
            <v>0.11162000000000001</v>
          </cell>
          <cell r="H124">
            <v>0.10980000000000001</v>
          </cell>
          <cell r="I124">
            <v>0.10833999999999999</v>
          </cell>
          <cell r="J124">
            <v>0.10724</v>
          </cell>
          <cell r="K124">
            <v>0.10669000000000001</v>
          </cell>
          <cell r="L124">
            <v>0.10650999999999999</v>
          </cell>
        </row>
        <row r="125">
          <cell r="A125">
            <v>29280</v>
          </cell>
          <cell r="B125">
            <v>29280</v>
          </cell>
          <cell r="C125">
            <v>0.1384</v>
          </cell>
          <cell r="D125">
            <v>0.14276</v>
          </cell>
          <cell r="E125">
            <v>0.14598</v>
          </cell>
          <cell r="F125">
            <v>0.14581</v>
          </cell>
          <cell r="G125">
            <v>0.13839000000000001</v>
          </cell>
          <cell r="H125">
            <v>0.13220000000000001</v>
          </cell>
          <cell r="I125">
            <v>0.12578</v>
          </cell>
          <cell r="J125">
            <v>0.12068</v>
          </cell>
          <cell r="K125">
            <v>0.11813000000000001</v>
          </cell>
          <cell r="L125">
            <v>0.11727</v>
          </cell>
        </row>
        <row r="126">
          <cell r="A126">
            <v>29311</v>
          </cell>
          <cell r="B126">
            <v>29311</v>
          </cell>
          <cell r="C126">
            <v>0.15087</v>
          </cell>
          <cell r="D126">
            <v>0.15404000000000001</v>
          </cell>
          <cell r="E126">
            <v>0.15551000000000001</v>
          </cell>
          <cell r="F126">
            <v>0.15103</v>
          </cell>
          <cell r="G126">
            <v>0.1386</v>
          </cell>
          <cell r="H126">
            <v>0.13131000000000001</v>
          </cell>
          <cell r="I126">
            <v>0.12484000000000001</v>
          </cell>
          <cell r="J126">
            <v>0.11993000000000001</v>
          </cell>
          <cell r="K126">
            <v>0.11747</v>
          </cell>
          <cell r="L126">
            <v>0.11666</v>
          </cell>
        </row>
        <row r="127">
          <cell r="A127">
            <v>29341</v>
          </cell>
          <cell r="B127">
            <v>29341</v>
          </cell>
          <cell r="C127">
            <v>9.9290000000000003E-2</v>
          </cell>
          <cell r="D127">
            <v>0.10647999999999999</v>
          </cell>
          <cell r="E127">
            <v>0.10878</v>
          </cell>
          <cell r="F127">
            <v>0.10599</v>
          </cell>
          <cell r="G127">
            <v>0.10194</v>
          </cell>
          <cell r="H127">
            <v>0.10102</v>
          </cell>
          <cell r="I127">
            <v>0.10163999999999999</v>
          </cell>
          <cell r="J127">
            <v>0.10528</v>
          </cell>
          <cell r="K127">
            <v>0.11135999999999999</v>
          </cell>
          <cell r="L127">
            <v>0.11526</v>
          </cell>
        </row>
        <row r="128">
          <cell r="A128">
            <v>29371</v>
          </cell>
          <cell r="B128">
            <v>29371</v>
          </cell>
          <cell r="C128">
            <v>7.5090000000000004E-2</v>
          </cell>
          <cell r="D128">
            <v>7.8960000000000002E-2</v>
          </cell>
          <cell r="E128">
            <v>8.2769999999999996E-2</v>
          </cell>
          <cell r="F128">
            <v>8.6569999999999994E-2</v>
          </cell>
          <cell r="G128">
            <v>8.9099999999999999E-2</v>
          </cell>
          <cell r="H128">
            <v>9.0730000000000005E-2</v>
          </cell>
          <cell r="I128">
            <v>9.4390000000000002E-2</v>
          </cell>
          <cell r="J128">
            <v>0.10135999999999999</v>
          </cell>
          <cell r="K128">
            <v>0.10643000000000001</v>
          </cell>
          <cell r="L128">
            <v>0.10818</v>
          </cell>
        </row>
        <row r="129">
          <cell r="A129">
            <v>29402</v>
          </cell>
          <cell r="B129">
            <v>29402</v>
          </cell>
          <cell r="C129">
            <v>7.7600000000000002E-2</v>
          </cell>
          <cell r="D129">
            <v>7.9289999999999999E-2</v>
          </cell>
          <cell r="E129">
            <v>8.1419999999999992E-2</v>
          </cell>
          <cell r="F129">
            <v>8.4620000000000001E-2</v>
          </cell>
          <cell r="G129">
            <v>8.8370000000000004E-2</v>
          </cell>
          <cell r="H129">
            <v>9.0450000000000003E-2</v>
          </cell>
          <cell r="I129">
            <v>9.3200000000000005E-2</v>
          </cell>
          <cell r="J129">
            <v>9.9299999999999999E-2</v>
          </cell>
          <cell r="K129">
            <v>0.10756</v>
          </cell>
          <cell r="L129">
            <v>0.11135999999999999</v>
          </cell>
        </row>
        <row r="130">
          <cell r="A130">
            <v>29433</v>
          </cell>
          <cell r="B130">
            <v>29433</v>
          </cell>
          <cell r="C130">
            <v>8.5939999999999989E-2</v>
          </cell>
          <cell r="D130">
            <v>8.7140000000000009E-2</v>
          </cell>
          <cell r="E130">
            <v>8.8719999999999993E-2</v>
          </cell>
          <cell r="F130">
            <v>9.128E-2</v>
          </cell>
          <cell r="G130">
            <v>9.4670000000000004E-2</v>
          </cell>
          <cell r="H130">
            <v>9.6729999999999997E-2</v>
          </cell>
          <cell r="I130">
            <v>9.9330000000000002E-2</v>
          </cell>
          <cell r="J130">
            <v>0.10525999999999999</v>
          </cell>
          <cell r="K130">
            <v>0.1176</v>
          </cell>
          <cell r="L130">
            <v>0.12563000000000002</v>
          </cell>
        </row>
        <row r="131">
          <cell r="A131">
            <v>29462</v>
          </cell>
          <cell r="B131">
            <v>29462</v>
          </cell>
          <cell r="C131">
            <v>9.4109999999999999E-2</v>
          </cell>
          <cell r="D131">
            <v>0.10157999999999999</v>
          </cell>
          <cell r="E131">
            <v>0.10711</v>
          </cell>
          <cell r="F131">
            <v>0.11058999999999999</v>
          </cell>
          <cell r="G131">
            <v>0.11164999999999999</v>
          </cell>
          <cell r="H131">
            <v>0.11186</v>
          </cell>
          <cell r="I131">
            <v>0.11201999999999999</v>
          </cell>
          <cell r="J131">
            <v>0.11214</v>
          </cell>
          <cell r="K131">
            <v>0.11220000000000001</v>
          </cell>
          <cell r="L131">
            <v>0.11222</v>
          </cell>
        </row>
        <row r="132">
          <cell r="A132">
            <v>29494</v>
          </cell>
          <cell r="B132">
            <v>29494</v>
          </cell>
          <cell r="C132">
            <v>0.10933999999999999</v>
          </cell>
          <cell r="D132">
            <v>0.11603999999999999</v>
          </cell>
          <cell r="E132">
            <v>0.11898999999999998</v>
          </cell>
          <cell r="F132">
            <v>0.11859</v>
          </cell>
          <cell r="G132">
            <v>0.11686999999999999</v>
          </cell>
          <cell r="H132">
            <v>0.11617000000000001</v>
          </cell>
          <cell r="I132">
            <v>0.11560000000000001</v>
          </cell>
          <cell r="J132">
            <v>0.11516999999999999</v>
          </cell>
          <cell r="K132">
            <v>0.11496000000000001</v>
          </cell>
          <cell r="L132">
            <v>0.11489000000000001</v>
          </cell>
        </row>
        <row r="133">
          <cell r="A133">
            <v>29524</v>
          </cell>
          <cell r="B133">
            <v>29524</v>
          </cell>
          <cell r="C133">
            <v>0.11332</v>
          </cell>
          <cell r="D133">
            <v>0.12795999999999999</v>
          </cell>
          <cell r="E133">
            <v>0.13289999999999999</v>
          </cell>
          <cell r="F133">
            <v>0.12986</v>
          </cell>
          <cell r="G133">
            <v>0.12486000000000001</v>
          </cell>
          <cell r="H133">
            <v>0.12295</v>
          </cell>
          <cell r="I133">
            <v>0.12141</v>
          </cell>
          <cell r="J133">
            <v>0.12025999999999999</v>
          </cell>
          <cell r="K133">
            <v>0.11968999999999999</v>
          </cell>
          <cell r="L133">
            <v>0.11949</v>
          </cell>
        </row>
        <row r="134">
          <cell r="A134">
            <v>29553</v>
          </cell>
          <cell r="B134">
            <v>29553</v>
          </cell>
          <cell r="C134">
            <v>0.14832999999999999</v>
          </cell>
          <cell r="D134">
            <v>0.14604</v>
          </cell>
          <cell r="E134">
            <v>0.14645</v>
          </cell>
          <cell r="F134">
            <v>0.14172999999999999</v>
          </cell>
          <cell r="G134">
            <v>0.13217000000000001</v>
          </cell>
          <cell r="H134">
            <v>0.1275</v>
          </cell>
          <cell r="I134">
            <v>0.12359999999999999</v>
          </cell>
          <cell r="J134">
            <v>0.12067</v>
          </cell>
          <cell r="K134">
            <v>0.1192</v>
          </cell>
          <cell r="L134">
            <v>0.11871000000000001</v>
          </cell>
        </row>
        <row r="135">
          <cell r="A135">
            <v>29586</v>
          </cell>
          <cell r="B135">
            <v>29586</v>
          </cell>
          <cell r="C135">
            <v>0.12664</v>
          </cell>
          <cell r="D135">
            <v>0.14654</v>
          </cell>
          <cell r="E135">
            <v>0.14460000000000001</v>
          </cell>
          <cell r="F135">
            <v>0.13150000000000001</v>
          </cell>
          <cell r="G135">
            <v>0.12267</v>
          </cell>
          <cell r="H135">
            <v>0.12055999999999999</v>
          </cell>
          <cell r="I135">
            <v>0.11941</v>
          </cell>
          <cell r="J135">
            <v>0.11875999999999999</v>
          </cell>
          <cell r="K135">
            <v>0.11845</v>
          </cell>
          <cell r="L135">
            <v>0.11835000000000001</v>
          </cell>
        </row>
        <row r="136">
          <cell r="A136">
            <v>29616</v>
          </cell>
          <cell r="B136">
            <v>29616</v>
          </cell>
          <cell r="C136">
            <v>0.14560000000000001</v>
          </cell>
          <cell r="D136">
            <v>0.14926999999999999</v>
          </cell>
          <cell r="E136">
            <v>0.1439</v>
          </cell>
          <cell r="F136">
            <v>0.13388999999999998</v>
          </cell>
          <cell r="G136">
            <v>0.12658</v>
          </cell>
          <cell r="H136">
            <v>0.12404999999999999</v>
          </cell>
          <cell r="I136">
            <v>0.12202</v>
          </cell>
          <cell r="J136">
            <v>0.12050000000000001</v>
          </cell>
          <cell r="K136">
            <v>0.11974</v>
          </cell>
          <cell r="L136">
            <v>0.11949</v>
          </cell>
        </row>
        <row r="137">
          <cell r="A137">
            <v>29644</v>
          </cell>
          <cell r="B137">
            <v>29644</v>
          </cell>
          <cell r="C137">
            <v>0.14217000000000002</v>
          </cell>
          <cell r="D137">
            <v>0.14702000000000001</v>
          </cell>
          <cell r="E137">
            <v>0.14438999999999999</v>
          </cell>
          <cell r="F137">
            <v>0.13747000000000001</v>
          </cell>
          <cell r="G137">
            <v>0.13207000000000002</v>
          </cell>
          <cell r="H137">
            <v>0.13019</v>
          </cell>
          <cell r="I137">
            <v>0.12869</v>
          </cell>
          <cell r="J137">
            <v>0.12756000000000001</v>
          </cell>
          <cell r="K137">
            <v>0.127</v>
          </cell>
          <cell r="L137">
            <v>0.12680999999999998</v>
          </cell>
        </row>
        <row r="138">
          <cell r="A138">
            <v>29676</v>
          </cell>
          <cell r="B138">
            <v>29676</v>
          </cell>
          <cell r="C138">
            <v>0.12976000000000001</v>
          </cell>
          <cell r="D138">
            <v>0.12747999999999998</v>
          </cell>
          <cell r="E138">
            <v>0.12640999999999999</v>
          </cell>
          <cell r="F138">
            <v>0.12609999999999999</v>
          </cell>
          <cell r="G138">
            <v>0.12606999999999999</v>
          </cell>
          <cell r="H138">
            <v>0.12606000000000001</v>
          </cell>
          <cell r="I138">
            <v>0.12606000000000001</v>
          </cell>
          <cell r="J138">
            <v>0.12606000000000001</v>
          </cell>
          <cell r="K138">
            <v>0.12605</v>
          </cell>
          <cell r="L138">
            <v>0.12605</v>
          </cell>
        </row>
        <row r="139">
          <cell r="A139">
            <v>29706</v>
          </cell>
          <cell r="B139">
            <v>29706</v>
          </cell>
          <cell r="C139">
            <v>0.14419000000000001</v>
          </cell>
          <cell r="D139">
            <v>0.15004000000000001</v>
          </cell>
          <cell r="E139">
            <v>0.15018000000000001</v>
          </cell>
          <cell r="F139">
            <v>0.14510999999999999</v>
          </cell>
          <cell r="G139">
            <v>0.13946</v>
          </cell>
          <cell r="H139">
            <v>0.13732</v>
          </cell>
          <cell r="I139">
            <v>0.1356</v>
          </cell>
          <cell r="J139">
            <v>0.13431999999999999</v>
          </cell>
          <cell r="K139">
            <v>0.13367000000000001</v>
          </cell>
          <cell r="L139">
            <v>0.13346</v>
          </cell>
        </row>
        <row r="140">
          <cell r="A140">
            <v>29735</v>
          </cell>
          <cell r="B140">
            <v>29735</v>
          </cell>
          <cell r="C140">
            <v>0.1646</v>
          </cell>
          <cell r="D140">
            <v>0.15558</v>
          </cell>
          <cell r="E140">
            <v>0.14901999999999999</v>
          </cell>
          <cell r="F140">
            <v>0.14382999999999999</v>
          </cell>
          <cell r="G140">
            <v>0.13872000000000001</v>
          </cell>
          <cell r="H140">
            <v>0.13510999999999998</v>
          </cell>
          <cell r="I140">
            <v>0.13094</v>
          </cell>
          <cell r="J140">
            <v>0.12736</v>
          </cell>
          <cell r="K140">
            <v>0.12554999999999999</v>
          </cell>
          <cell r="L140">
            <v>0.12494999999999999</v>
          </cell>
        </row>
        <row r="141">
          <cell r="A141">
            <v>29767</v>
          </cell>
          <cell r="B141">
            <v>29767</v>
          </cell>
          <cell r="C141">
            <v>0.14637</v>
          </cell>
          <cell r="D141">
            <v>0.14548</v>
          </cell>
          <cell r="E141">
            <v>0.14424000000000001</v>
          </cell>
          <cell r="F141">
            <v>0.14208000000000001</v>
          </cell>
          <cell r="G141">
            <v>0.13880000000000001</v>
          </cell>
          <cell r="H141">
            <v>0.13652</v>
          </cell>
          <cell r="I141">
            <v>0.13375999999999999</v>
          </cell>
          <cell r="J141">
            <v>0.13092999999999999</v>
          </cell>
          <cell r="K141">
            <v>0.12733</v>
          </cell>
          <cell r="L141">
            <v>0.12372</v>
          </cell>
        </row>
        <row r="142">
          <cell r="A142">
            <v>29798</v>
          </cell>
          <cell r="B142">
            <v>29798</v>
          </cell>
          <cell r="C142">
            <v>0.14944000000000002</v>
          </cell>
          <cell r="D142">
            <v>0.15351999999999999</v>
          </cell>
          <cell r="E142">
            <v>0.15604999999999999</v>
          </cell>
          <cell r="F142">
            <v>0.15515000000000001</v>
          </cell>
          <cell r="G142">
            <v>0.14890999999999999</v>
          </cell>
          <cell r="H142">
            <v>0.14454</v>
          </cell>
          <cell r="I142">
            <v>0.14034000000000002</v>
          </cell>
          <cell r="J142">
            <v>0.1371</v>
          </cell>
          <cell r="K142">
            <v>0.13547999999999999</v>
          </cell>
          <cell r="L142">
            <v>0.13494</v>
          </cell>
        </row>
        <row r="143">
          <cell r="A143">
            <v>29829</v>
          </cell>
          <cell r="B143">
            <v>29829</v>
          </cell>
          <cell r="C143">
            <v>0.15528</v>
          </cell>
          <cell r="D143">
            <v>0.15917000000000001</v>
          </cell>
          <cell r="E143">
            <v>0.16207000000000002</v>
          </cell>
          <cell r="F143">
            <v>0.16236</v>
          </cell>
          <cell r="G143">
            <v>0.15720000000000001</v>
          </cell>
          <cell r="H143">
            <v>0.15275</v>
          </cell>
          <cell r="I143">
            <v>0.14804999999999999</v>
          </cell>
          <cell r="J143">
            <v>0.14428000000000002</v>
          </cell>
          <cell r="K143">
            <v>0.1424</v>
          </cell>
          <cell r="L143">
            <v>0.14177000000000001</v>
          </cell>
        </row>
        <row r="144">
          <cell r="A144">
            <v>29859</v>
          </cell>
          <cell r="B144">
            <v>29859</v>
          </cell>
          <cell r="C144">
            <v>0.13707</v>
          </cell>
          <cell r="D144">
            <v>0.14795</v>
          </cell>
          <cell r="E144">
            <v>0.15426999999999999</v>
          </cell>
          <cell r="F144">
            <v>0.15823999999999999</v>
          </cell>
          <cell r="G144">
            <v>0.15746000000000002</v>
          </cell>
          <cell r="H144">
            <v>0.15514</v>
          </cell>
          <cell r="I144">
            <v>0.15214</v>
          </cell>
          <cell r="J144">
            <v>0.14957000000000001</v>
          </cell>
          <cell r="K144">
            <v>0.14828</v>
          </cell>
          <cell r="L144">
            <v>0.14785000000000001</v>
          </cell>
        </row>
        <row r="145">
          <cell r="A145">
            <v>29889</v>
          </cell>
          <cell r="B145">
            <v>29889</v>
          </cell>
          <cell r="C145">
            <v>0.12646000000000002</v>
          </cell>
          <cell r="D145">
            <v>0.13127</v>
          </cell>
          <cell r="E145">
            <v>0.13525000000000001</v>
          </cell>
          <cell r="F145">
            <v>0.13845000000000002</v>
          </cell>
          <cell r="G145">
            <v>0.14011999999999999</v>
          </cell>
          <cell r="H145">
            <v>0.14063999999999999</v>
          </cell>
          <cell r="I145">
            <v>0.14105999999999999</v>
          </cell>
          <cell r="J145">
            <v>0.14138000000000001</v>
          </cell>
          <cell r="K145">
            <v>0.14153000000000002</v>
          </cell>
          <cell r="L145">
            <v>0.14158999999999999</v>
          </cell>
        </row>
        <row r="146">
          <cell r="A146">
            <v>29920</v>
          </cell>
          <cell r="B146">
            <v>29920</v>
          </cell>
          <cell r="C146">
            <v>0.10396000000000001</v>
          </cell>
          <cell r="D146">
            <v>0.10586999999999999</v>
          </cell>
          <cell r="E146">
            <v>0.1084</v>
          </cell>
          <cell r="F146">
            <v>0.11252000000000001</v>
          </cell>
          <cell r="G146">
            <v>0.11787</v>
          </cell>
          <cell r="H146">
            <v>0.12077</v>
          </cell>
          <cell r="I146">
            <v>0.1231</v>
          </cell>
          <cell r="J146">
            <v>0.12481999999999999</v>
          </cell>
          <cell r="K146">
            <v>0.13252</v>
          </cell>
          <cell r="L146">
            <v>0.14121</v>
          </cell>
        </row>
        <row r="147">
          <cell r="A147">
            <v>29951</v>
          </cell>
          <cell r="B147">
            <v>29951</v>
          </cell>
          <cell r="C147">
            <v>9.8559999999999995E-2</v>
          </cell>
          <cell r="D147">
            <v>0.11481</v>
          </cell>
          <cell r="E147">
            <v>0.12504999999999999</v>
          </cell>
          <cell r="F147">
            <v>0.13099</v>
          </cell>
          <cell r="G147">
            <v>0.13361999999999999</v>
          </cell>
          <cell r="H147">
            <v>0.13449</v>
          </cell>
          <cell r="I147">
            <v>0.13519</v>
          </cell>
          <cell r="J147">
            <v>0.13571</v>
          </cell>
          <cell r="K147">
            <v>0.13598000000000002</v>
          </cell>
          <cell r="L147">
            <v>0.13605999999999999</v>
          </cell>
        </row>
        <row r="148">
          <cell r="A148">
            <v>29980</v>
          </cell>
          <cell r="B148">
            <v>29980</v>
          </cell>
          <cell r="C148">
            <v>0.1208</v>
          </cell>
          <cell r="D148">
            <v>0.12768000000000002</v>
          </cell>
          <cell r="E148">
            <v>0.13300999999999999</v>
          </cell>
          <cell r="F148">
            <v>0.13644000000000001</v>
          </cell>
          <cell r="G148">
            <v>0.13714000000000001</v>
          </cell>
          <cell r="H148">
            <v>0.13708999999999999</v>
          </cell>
          <cell r="I148">
            <v>0.13702999999999999</v>
          </cell>
          <cell r="J148">
            <v>0.13697999999999999</v>
          </cell>
          <cell r="K148">
            <v>0.13695000000000002</v>
          </cell>
          <cell r="L148">
            <v>0.13694000000000001</v>
          </cell>
        </row>
        <row r="149">
          <cell r="A149">
            <v>30008</v>
          </cell>
          <cell r="B149">
            <v>30008</v>
          </cell>
          <cell r="C149">
            <v>0.1166</v>
          </cell>
          <cell r="D149">
            <v>0.12775999999999998</v>
          </cell>
          <cell r="E149">
            <v>0.13455</v>
          </cell>
          <cell r="F149">
            <v>0.13704</v>
          </cell>
          <cell r="G149">
            <v>0.13647999999999999</v>
          </cell>
          <cell r="H149">
            <v>0.13608000000000001</v>
          </cell>
          <cell r="I149">
            <v>0.13574</v>
          </cell>
          <cell r="J149">
            <v>0.13549</v>
          </cell>
          <cell r="K149">
            <v>0.13537000000000002</v>
          </cell>
          <cell r="L149">
            <v>0.13533000000000001</v>
          </cell>
        </row>
        <row r="150">
          <cell r="A150">
            <v>30041</v>
          </cell>
          <cell r="B150">
            <v>30041</v>
          </cell>
          <cell r="C150">
            <v>0.13539999999999999</v>
          </cell>
          <cell r="D150">
            <v>0.13621</v>
          </cell>
          <cell r="E150">
            <v>0.13714999999999999</v>
          </cell>
          <cell r="F150">
            <v>0.13830999999999999</v>
          </cell>
          <cell r="G150">
            <v>0.13883999999999999</v>
          </cell>
          <cell r="H150">
            <v>0.13829</v>
          </cell>
          <cell r="I150">
            <v>0.13653000000000001</v>
          </cell>
          <cell r="J150">
            <v>0.13369</v>
          </cell>
          <cell r="K150">
            <v>0.13189999999999999</v>
          </cell>
          <cell r="L150">
            <v>0.1313</v>
          </cell>
        </row>
        <row r="151">
          <cell r="A151">
            <v>30071</v>
          </cell>
          <cell r="B151">
            <v>30071</v>
          </cell>
          <cell r="C151">
            <v>0.12182</v>
          </cell>
          <cell r="D151">
            <v>0.12706000000000001</v>
          </cell>
          <cell r="E151">
            <v>0.13023999999999999</v>
          </cell>
          <cell r="F151">
            <v>0.13311000000000001</v>
          </cell>
          <cell r="G151">
            <v>0.13463</v>
          </cell>
          <cell r="H151">
            <v>0.13428000000000001</v>
          </cell>
          <cell r="I151">
            <v>0.13266999999999998</v>
          </cell>
          <cell r="J151">
            <v>0.13033</v>
          </cell>
          <cell r="K151">
            <v>0.12897999999999998</v>
          </cell>
          <cell r="L151">
            <v>0.12853999999999999</v>
          </cell>
        </row>
        <row r="152">
          <cell r="A152">
            <v>30099</v>
          </cell>
          <cell r="B152">
            <v>30099</v>
          </cell>
          <cell r="C152">
            <v>0.11452999999999999</v>
          </cell>
          <cell r="D152">
            <v>0.11785999999999999</v>
          </cell>
          <cell r="E152">
            <v>0.12173</v>
          </cell>
          <cell r="F152">
            <v>0.12673000000000001</v>
          </cell>
          <cell r="G152">
            <v>0.13095000000000001</v>
          </cell>
          <cell r="H152">
            <v>0.13208</v>
          </cell>
          <cell r="I152">
            <v>0.13201000000000002</v>
          </cell>
          <cell r="J152">
            <v>0.13095999999999999</v>
          </cell>
          <cell r="K152">
            <v>0.13025</v>
          </cell>
          <cell r="L152">
            <v>0.13002</v>
          </cell>
        </row>
        <row r="153">
          <cell r="A153">
            <v>30132</v>
          </cell>
          <cell r="B153">
            <v>30132</v>
          </cell>
          <cell r="C153">
            <v>0.11484999999999999</v>
          </cell>
          <cell r="D153">
            <v>0.12987000000000001</v>
          </cell>
          <cell r="E153">
            <v>0.13570000000000002</v>
          </cell>
          <cell r="F153">
            <v>0.14011999999999999</v>
          </cell>
          <cell r="G153">
            <v>0.14196999999999999</v>
          </cell>
          <cell r="H153">
            <v>0.14124</v>
          </cell>
          <cell r="I153">
            <v>0.13902</v>
          </cell>
          <cell r="J153">
            <v>0.13625000000000001</v>
          </cell>
          <cell r="K153">
            <v>0.13475000000000001</v>
          </cell>
          <cell r="L153">
            <v>0.13425000000000001</v>
          </cell>
        </row>
        <row r="154">
          <cell r="A154">
            <v>30162</v>
          </cell>
          <cell r="B154">
            <v>30162</v>
          </cell>
          <cell r="C154">
            <v>8.9349999999999999E-2</v>
          </cell>
          <cell r="D154">
            <v>0.10467</v>
          </cell>
          <cell r="E154">
            <v>0.11586</v>
          </cell>
          <cell r="F154">
            <v>0.12398999999999999</v>
          </cell>
          <cell r="G154">
            <v>0.12837999999999999</v>
          </cell>
          <cell r="H154">
            <v>0.12987000000000001</v>
          </cell>
          <cell r="I154">
            <v>0.13106000000000001</v>
          </cell>
          <cell r="J154">
            <v>0.13195000000000001</v>
          </cell>
          <cell r="K154">
            <v>0.13239000000000001</v>
          </cell>
          <cell r="L154">
            <v>0.13253999999999999</v>
          </cell>
        </row>
        <row r="155">
          <cell r="A155">
            <v>30194</v>
          </cell>
          <cell r="B155">
            <v>30194</v>
          </cell>
          <cell r="C155">
            <v>6.9500000000000006E-2</v>
          </cell>
          <cell r="D155">
            <v>8.3379999999999996E-2</v>
          </cell>
          <cell r="E155">
            <v>9.670999999999999E-2</v>
          </cell>
          <cell r="F155">
            <v>0.11025</v>
          </cell>
          <cell r="G155">
            <v>0.11944</v>
          </cell>
          <cell r="H155">
            <v>0.12208000000000001</v>
          </cell>
          <cell r="I155">
            <v>0.12293</v>
          </cell>
          <cell r="J155">
            <v>0.12206</v>
          </cell>
          <cell r="K155">
            <v>0.12127</v>
          </cell>
          <cell r="L155">
            <v>0.12101000000000001</v>
          </cell>
        </row>
        <row r="156">
          <cell r="A156">
            <v>30224</v>
          </cell>
          <cell r="B156">
            <v>30224</v>
          </cell>
          <cell r="C156">
            <v>6.6610000000000003E-2</v>
          </cell>
          <cell r="D156">
            <v>7.8630000000000005E-2</v>
          </cell>
          <cell r="E156">
            <v>9.0459999999999999E-2</v>
          </cell>
          <cell r="F156">
            <v>0.10285</v>
          </cell>
          <cell r="G156">
            <v>0.1116</v>
          </cell>
          <cell r="H156">
            <v>0.11430999999999999</v>
          </cell>
          <cell r="I156">
            <v>0.11548</v>
          </cell>
          <cell r="J156">
            <v>0.11498</v>
          </cell>
          <cell r="K156">
            <v>0.11436</v>
          </cell>
          <cell r="L156">
            <v>0.11414999999999999</v>
          </cell>
        </row>
        <row r="157">
          <cell r="A157">
            <v>30253</v>
          </cell>
          <cell r="B157">
            <v>30253</v>
          </cell>
          <cell r="C157">
            <v>7.5889999999999999E-2</v>
          </cell>
          <cell r="D157">
            <v>8.0990000000000006E-2</v>
          </cell>
          <cell r="E157">
            <v>8.6410000000000001E-2</v>
          </cell>
          <cell r="F157">
            <v>9.3219999999999997E-2</v>
          </cell>
          <cell r="G157">
            <v>9.9970000000000003E-2</v>
          </cell>
          <cell r="H157">
            <v>0.10308</v>
          </cell>
          <cell r="I157">
            <v>0.10576000000000001</v>
          </cell>
          <cell r="J157">
            <v>0.10779999999999999</v>
          </cell>
          <cell r="K157">
            <v>0.10881</v>
          </cell>
          <cell r="L157">
            <v>0.10915</v>
          </cell>
        </row>
        <row r="158">
          <cell r="A158">
            <v>30285</v>
          </cell>
          <cell r="B158">
            <v>30285</v>
          </cell>
          <cell r="C158">
            <v>7.6819999999999999E-2</v>
          </cell>
          <cell r="D158">
            <v>8.3740000000000009E-2</v>
          </cell>
          <cell r="E158">
            <v>8.811999999999999E-2</v>
          </cell>
          <cell r="F158">
            <v>9.2310000000000003E-2</v>
          </cell>
          <cell r="G158">
            <v>9.8330000000000001E-2</v>
          </cell>
          <cell r="H158">
            <v>0.10211000000000001</v>
          </cell>
          <cell r="I158">
            <v>0.10573</v>
          </cell>
          <cell r="J158">
            <v>0.10855000000000001</v>
          </cell>
          <cell r="K158">
            <v>0.10994999999999999</v>
          </cell>
          <cell r="L158">
            <v>0.11042</v>
          </cell>
        </row>
        <row r="159">
          <cell r="A159">
            <v>30316</v>
          </cell>
          <cell r="B159">
            <v>30316</v>
          </cell>
          <cell r="C159">
            <v>8.1199999999999994E-2</v>
          </cell>
          <cell r="D159">
            <v>8.1509999999999999E-2</v>
          </cell>
          <cell r="E159">
            <v>8.2830000000000001E-2</v>
          </cell>
          <cell r="F159">
            <v>8.6880000000000013E-2</v>
          </cell>
          <cell r="G159">
            <v>9.423999999999999E-2</v>
          </cell>
          <cell r="H159">
            <v>9.8610000000000003E-2</v>
          </cell>
          <cell r="I159">
            <v>0.10265000000000001</v>
          </cell>
          <cell r="J159">
            <v>0.10575</v>
          </cell>
          <cell r="K159">
            <v>0.10731</v>
          </cell>
          <cell r="L159">
            <v>0.10782</v>
          </cell>
        </row>
        <row r="160">
          <cell r="A160">
            <v>30347</v>
          </cell>
          <cell r="B160">
            <v>30347</v>
          </cell>
          <cell r="C160">
            <v>8.0449999999999994E-2</v>
          </cell>
          <cell r="D160">
            <v>8.2140000000000005E-2</v>
          </cell>
          <cell r="E160">
            <v>8.4510000000000002E-2</v>
          </cell>
          <cell r="F160">
            <v>8.8710000000000011E-2</v>
          </cell>
          <cell r="G160">
            <v>9.5090000000000008E-2</v>
          </cell>
          <cell r="H160">
            <v>9.9429999999999991E-2</v>
          </cell>
          <cell r="I160">
            <v>0.10457000000000001</v>
          </cell>
          <cell r="J160">
            <v>0.10949</v>
          </cell>
          <cell r="K160">
            <v>0.11211</v>
          </cell>
          <cell r="L160">
            <v>0.11298</v>
          </cell>
        </row>
        <row r="161">
          <cell r="A161">
            <v>30375</v>
          </cell>
          <cell r="B161">
            <v>30375</v>
          </cell>
          <cell r="C161">
            <v>7.8060000000000004E-2</v>
          </cell>
          <cell r="D161">
            <v>7.9869999999999997E-2</v>
          </cell>
          <cell r="E161">
            <v>8.231999999999999E-2</v>
          </cell>
          <cell r="F161">
            <v>8.6449999999999999E-2</v>
          </cell>
          <cell r="G161">
            <v>9.2280000000000001E-2</v>
          </cell>
          <cell r="H161">
            <v>9.5930000000000001E-2</v>
          </cell>
          <cell r="I161">
            <v>9.9769999999999998E-2</v>
          </cell>
          <cell r="J161">
            <v>0.10343999999999999</v>
          </cell>
          <cell r="K161">
            <v>0.11057</v>
          </cell>
          <cell r="L161">
            <v>0.11776999999999999</v>
          </cell>
        </row>
        <row r="162">
          <cell r="A162">
            <v>30406</v>
          </cell>
          <cell r="B162">
            <v>30406</v>
          </cell>
          <cell r="C162">
            <v>8.5730000000000001E-2</v>
          </cell>
          <cell r="D162">
            <v>8.8070000000000009E-2</v>
          </cell>
          <cell r="E162">
            <v>8.9730000000000004E-2</v>
          </cell>
          <cell r="F162">
            <v>9.172000000000001E-2</v>
          </cell>
          <cell r="G162">
            <v>9.5950000000000008E-2</v>
          </cell>
          <cell r="H162">
            <v>9.9469999999999989E-2</v>
          </cell>
          <cell r="I162">
            <v>0.10342999999999999</v>
          </cell>
          <cell r="J162">
            <v>0.10673000000000001</v>
          </cell>
          <cell r="K162">
            <v>0.10837999999999999</v>
          </cell>
          <cell r="L162">
            <v>0.10894</v>
          </cell>
        </row>
        <row r="163">
          <cell r="A163">
            <v>30435</v>
          </cell>
          <cell r="B163">
            <v>30435</v>
          </cell>
          <cell r="C163">
            <v>8.1189999999999998E-2</v>
          </cell>
          <cell r="D163">
            <v>8.2439999999999999E-2</v>
          </cell>
          <cell r="E163">
            <v>8.3809999999999996E-2</v>
          </cell>
          <cell r="F163">
            <v>8.6379999999999998E-2</v>
          </cell>
          <cell r="G163">
            <v>9.1579999999999995E-2</v>
          </cell>
          <cell r="H163">
            <v>9.5479999999999995E-2</v>
          </cell>
          <cell r="I163">
            <v>9.9670000000000009E-2</v>
          </cell>
          <cell r="J163">
            <v>0.10308999999999999</v>
          </cell>
          <cell r="K163">
            <v>0.1048</v>
          </cell>
          <cell r="L163">
            <v>0.10537000000000001</v>
          </cell>
        </row>
        <row r="164">
          <cell r="A164">
            <v>30467</v>
          </cell>
          <cell r="B164">
            <v>30467</v>
          </cell>
          <cell r="C164">
            <v>8.6029999999999995E-2</v>
          </cell>
          <cell r="D164">
            <v>8.7889999999999996E-2</v>
          </cell>
          <cell r="E164">
            <v>8.9920000000000014E-2</v>
          </cell>
          <cell r="F164">
            <v>9.2829999999999996E-2</v>
          </cell>
          <cell r="G164">
            <v>9.7270000000000009E-2</v>
          </cell>
          <cell r="H164">
            <v>0.10064999999999999</v>
          </cell>
          <cell r="I164">
            <v>0.1047</v>
          </cell>
          <cell r="J164">
            <v>0.10830000000000001</v>
          </cell>
          <cell r="K164">
            <v>0.11013000000000001</v>
          </cell>
          <cell r="L164">
            <v>0.11074000000000001</v>
          </cell>
        </row>
        <row r="165">
          <cell r="A165">
            <v>30497</v>
          </cell>
          <cell r="B165">
            <v>30497</v>
          </cell>
          <cell r="C165">
            <v>8.6379999999999998E-2</v>
          </cell>
          <cell r="D165">
            <v>8.9399999999999993E-2</v>
          </cell>
          <cell r="E165">
            <v>9.1869999999999993E-2</v>
          </cell>
          <cell r="F165">
            <v>9.4909999999999994E-2</v>
          </cell>
          <cell r="G165">
            <v>9.9779999999999994E-2</v>
          </cell>
          <cell r="H165">
            <v>0.10313</v>
          </cell>
          <cell r="I165">
            <v>0.10654999999999999</v>
          </cell>
          <cell r="J165">
            <v>0.10928</v>
          </cell>
          <cell r="K165">
            <v>0.11064</v>
          </cell>
          <cell r="L165">
            <v>0.11109999999999999</v>
          </cell>
        </row>
        <row r="166">
          <cell r="A166">
            <v>30526</v>
          </cell>
          <cell r="B166">
            <v>30526</v>
          </cell>
          <cell r="C166">
            <v>8.8779999999999998E-2</v>
          </cell>
          <cell r="D166">
            <v>9.3710000000000002E-2</v>
          </cell>
          <cell r="E166">
            <v>9.7659999999999997E-2</v>
          </cell>
          <cell r="F166">
            <v>0.10188999999999999</v>
          </cell>
          <cell r="G166">
            <v>0.10734</v>
          </cell>
          <cell r="H166">
            <v>0.11071999999999999</v>
          </cell>
          <cell r="I166">
            <v>0.11404</v>
          </cell>
          <cell r="J166">
            <v>0.11663999999999999</v>
          </cell>
          <cell r="K166">
            <v>0.11795</v>
          </cell>
          <cell r="L166">
            <v>0.11837999999999999</v>
          </cell>
        </row>
        <row r="167">
          <cell r="A167">
            <v>30559</v>
          </cell>
          <cell r="B167">
            <v>30559</v>
          </cell>
          <cell r="C167">
            <v>9.0639999999999998E-2</v>
          </cell>
          <cell r="D167">
            <v>9.4600000000000004E-2</v>
          </cell>
          <cell r="E167">
            <v>9.8190000000000013E-2</v>
          </cell>
          <cell r="F167">
            <v>0.10275000000000001</v>
          </cell>
          <cell r="G167">
            <v>0.10871</v>
          </cell>
          <cell r="H167">
            <v>0.11212999999999999</v>
          </cell>
          <cell r="I167">
            <v>0.11531000000000001</v>
          </cell>
          <cell r="J167">
            <v>0.11775000000000001</v>
          </cell>
          <cell r="K167">
            <v>0.11898</v>
          </cell>
          <cell r="L167">
            <v>0.11939</v>
          </cell>
        </row>
        <row r="168">
          <cell r="A168">
            <v>30589</v>
          </cell>
          <cell r="B168">
            <v>30589</v>
          </cell>
          <cell r="C168">
            <v>8.7010000000000004E-2</v>
          </cell>
          <cell r="D168">
            <v>8.932000000000001E-2</v>
          </cell>
          <cell r="E168">
            <v>9.1850000000000001E-2</v>
          </cell>
          <cell r="F168">
            <v>9.605000000000001E-2</v>
          </cell>
          <cell r="G168">
            <v>0.10255</v>
          </cell>
          <cell r="H168">
            <v>0.10647000000000001</v>
          </cell>
          <cell r="I168">
            <v>0.11018</v>
          </cell>
          <cell r="J168">
            <v>0.11305</v>
          </cell>
          <cell r="K168">
            <v>0.11448999999999999</v>
          </cell>
          <cell r="L168">
            <v>0.11497</v>
          </cell>
        </row>
        <row r="169">
          <cell r="A169">
            <v>30620</v>
          </cell>
          <cell r="B169">
            <v>30620</v>
          </cell>
          <cell r="C169">
            <v>8.4250000000000005E-2</v>
          </cell>
          <cell r="D169">
            <v>8.7289999999999993E-2</v>
          </cell>
          <cell r="E169">
            <v>9.0549999999999992E-2</v>
          </cell>
          <cell r="F169">
            <v>9.5449999999999993E-2</v>
          </cell>
          <cell r="G169">
            <v>0.10275000000000001</v>
          </cell>
          <cell r="H169">
            <v>0.10743</v>
          </cell>
          <cell r="I169">
            <v>0.11212</v>
          </cell>
          <cell r="J169">
            <v>0.11584</v>
          </cell>
          <cell r="K169">
            <v>0.1177</v>
          </cell>
          <cell r="L169">
            <v>0.11833</v>
          </cell>
        </row>
        <row r="170">
          <cell r="A170">
            <v>30650</v>
          </cell>
          <cell r="B170">
            <v>30650</v>
          </cell>
          <cell r="C170">
            <v>8.43E-2</v>
          </cell>
          <cell r="D170">
            <v>9.0259999999999993E-2</v>
          </cell>
          <cell r="E170">
            <v>9.3109999999999998E-2</v>
          </cell>
          <cell r="F170">
            <v>9.6509999999999999E-2</v>
          </cell>
          <cell r="G170">
            <v>0.10321999999999999</v>
          </cell>
          <cell r="H170">
            <v>0.10747999999999999</v>
          </cell>
          <cell r="I170">
            <v>0.11144999999999999</v>
          </cell>
          <cell r="J170">
            <v>0.11449999999999999</v>
          </cell>
          <cell r="K170">
            <v>0.11602999999999999</v>
          </cell>
          <cell r="L170">
            <v>0.11654</v>
          </cell>
        </row>
        <row r="171">
          <cell r="A171">
            <v>30680</v>
          </cell>
          <cell r="B171">
            <v>30680</v>
          </cell>
          <cell r="C171">
            <v>8.702E-2</v>
          </cell>
          <cell r="D171">
            <v>9.1620000000000007E-2</v>
          </cell>
          <cell r="E171">
            <v>9.4719999999999999E-2</v>
          </cell>
          <cell r="F171">
            <v>9.8510000000000014E-2</v>
          </cell>
          <cell r="G171">
            <v>0.10507</v>
          </cell>
          <cell r="H171">
            <v>0.10929999999999999</v>
          </cell>
          <cell r="I171">
            <v>0.11336</v>
          </cell>
          <cell r="J171">
            <v>0.11652</v>
          </cell>
          <cell r="K171">
            <v>0.11808999999999999</v>
          </cell>
          <cell r="L171">
            <v>0.11862</v>
          </cell>
        </row>
        <row r="172">
          <cell r="A172">
            <v>30712</v>
          </cell>
          <cell r="B172">
            <v>30712</v>
          </cell>
          <cell r="C172">
            <v>8.9039999999999994E-2</v>
          </cell>
          <cell r="D172">
            <v>9.0679999999999997E-2</v>
          </cell>
          <cell r="E172">
            <v>9.2689999999999995E-2</v>
          </cell>
          <cell r="F172">
            <v>9.6290000000000001E-2</v>
          </cell>
          <cell r="G172">
            <v>0.10250999999999999</v>
          </cell>
          <cell r="H172">
            <v>0.10682999999999999</v>
          </cell>
          <cell r="I172">
            <v>0.11137000000000001</v>
          </cell>
          <cell r="J172">
            <v>0.11505000000000001</v>
          </cell>
          <cell r="K172">
            <v>0.11688999999999999</v>
          </cell>
          <cell r="L172">
            <v>0.11750999999999999</v>
          </cell>
        </row>
        <row r="173">
          <cell r="A173">
            <v>30741</v>
          </cell>
          <cell r="B173">
            <v>30741</v>
          </cell>
          <cell r="C173">
            <v>8.8859999999999995E-2</v>
          </cell>
          <cell r="D173">
            <v>9.3550000000000008E-2</v>
          </cell>
          <cell r="E173">
            <v>9.6570000000000003E-2</v>
          </cell>
          <cell r="F173">
            <v>0.10000999999999999</v>
          </cell>
          <cell r="G173">
            <v>0.10635</v>
          </cell>
          <cell r="H173">
            <v>0.11077999999999999</v>
          </cell>
          <cell r="I173">
            <v>0.11521000000000001</v>
          </cell>
          <cell r="J173">
            <v>0.11871000000000001</v>
          </cell>
          <cell r="K173">
            <v>0.12045</v>
          </cell>
          <cell r="L173">
            <v>0.12103999999999999</v>
          </cell>
        </row>
        <row r="174">
          <cell r="A174">
            <v>30771</v>
          </cell>
          <cell r="B174">
            <v>30771</v>
          </cell>
          <cell r="C174">
            <v>9.4899999999999998E-2</v>
          </cell>
          <cell r="D174">
            <v>9.9399999999999988E-2</v>
          </cell>
          <cell r="E174">
            <v>0.10221999999999999</v>
          </cell>
          <cell r="F174">
            <v>0.10595</v>
          </cell>
          <cell r="G174">
            <v>0.11236</v>
          </cell>
          <cell r="H174">
            <v>0.11619</v>
          </cell>
          <cell r="I174">
            <v>0.11971999999999999</v>
          </cell>
          <cell r="J174">
            <v>0.12240999999999999</v>
          </cell>
          <cell r="K174">
            <v>0.12376</v>
          </cell>
          <cell r="L174">
            <v>0.12420999999999999</v>
          </cell>
        </row>
        <row r="175">
          <cell r="A175">
            <v>30802</v>
          </cell>
          <cell r="B175">
            <v>30802</v>
          </cell>
          <cell r="C175">
            <v>9.3480000000000008E-2</v>
          </cell>
          <cell r="D175">
            <v>9.9339999999999998E-2</v>
          </cell>
          <cell r="E175">
            <v>0.10276</v>
          </cell>
          <cell r="F175">
            <v>0.10718999999999999</v>
          </cell>
          <cell r="G175">
            <v>0.11445</v>
          </cell>
          <cell r="H175">
            <v>0.11858</v>
          </cell>
          <cell r="I175">
            <v>0.12228</v>
          </cell>
          <cell r="J175">
            <v>0.12509000000000001</v>
          </cell>
          <cell r="K175">
            <v>0.1265</v>
          </cell>
          <cell r="L175">
            <v>0.12695999999999999</v>
          </cell>
        </row>
        <row r="176">
          <cell r="A176">
            <v>30833</v>
          </cell>
          <cell r="B176">
            <v>30833</v>
          </cell>
          <cell r="C176">
            <v>9.3240000000000003E-2</v>
          </cell>
          <cell r="D176">
            <v>0.10089000000000001</v>
          </cell>
          <cell r="E176">
            <v>0.10884000000000001</v>
          </cell>
          <cell r="F176">
            <v>0.11817999999999999</v>
          </cell>
          <cell r="G176">
            <v>0.12637000000000001</v>
          </cell>
          <cell r="H176">
            <v>0.1298</v>
          </cell>
          <cell r="I176">
            <v>0.13266</v>
          </cell>
          <cell r="J176">
            <v>0.13480999999999999</v>
          </cell>
          <cell r="K176">
            <v>0.13589000000000001</v>
          </cell>
          <cell r="L176">
            <v>0.13624</v>
          </cell>
        </row>
        <row r="177">
          <cell r="A177">
            <v>30862</v>
          </cell>
          <cell r="B177">
            <v>30862</v>
          </cell>
          <cell r="C177">
            <v>9.5070000000000002E-2</v>
          </cell>
          <cell r="D177">
            <v>0.10144</v>
          </cell>
          <cell r="E177">
            <v>0.10949999999999999</v>
          </cell>
          <cell r="F177">
            <v>0.11964000000000001</v>
          </cell>
          <cell r="G177">
            <v>0.12753</v>
          </cell>
          <cell r="H177">
            <v>0.13039999999999999</v>
          </cell>
          <cell r="I177">
            <v>0.13269999999999998</v>
          </cell>
          <cell r="J177">
            <v>0.13442000000000001</v>
          </cell>
          <cell r="K177">
            <v>0.13528000000000001</v>
          </cell>
          <cell r="L177">
            <v>0.13557</v>
          </cell>
        </row>
        <row r="178">
          <cell r="A178">
            <v>30894</v>
          </cell>
          <cell r="B178">
            <v>30894</v>
          </cell>
          <cell r="C178">
            <v>0.10057000000000001</v>
          </cell>
          <cell r="D178">
            <v>0.10499</v>
          </cell>
          <cell r="E178">
            <v>0.11009000000000001</v>
          </cell>
          <cell r="F178">
            <v>0.11631</v>
          </cell>
          <cell r="G178">
            <v>0.12127</v>
          </cell>
          <cell r="H178">
            <v>0.1231</v>
          </cell>
          <cell r="I178">
            <v>0.12457000000000001</v>
          </cell>
          <cell r="J178">
            <v>0.12567999999999999</v>
          </cell>
          <cell r="K178">
            <v>0.12622999999999998</v>
          </cell>
          <cell r="L178">
            <v>0.12642</v>
          </cell>
        </row>
        <row r="179">
          <cell r="A179">
            <v>30925</v>
          </cell>
          <cell r="B179">
            <v>30925</v>
          </cell>
          <cell r="C179">
            <v>0.10818</v>
          </cell>
          <cell r="D179">
            <v>0.10823000000000001</v>
          </cell>
          <cell r="E179">
            <v>0.11155</v>
          </cell>
          <cell r="F179">
            <v>0.11692999999999999</v>
          </cell>
          <cell r="G179">
            <v>0.12093999999999999</v>
          </cell>
          <cell r="H179">
            <v>0.12234</v>
          </cell>
          <cell r="I179">
            <v>0.12346</v>
          </cell>
          <cell r="J179">
            <v>0.12429</v>
          </cell>
          <cell r="K179">
            <v>0.12471</v>
          </cell>
          <cell r="L179">
            <v>0.12484999999999999</v>
          </cell>
        </row>
        <row r="180">
          <cell r="A180">
            <v>30953</v>
          </cell>
          <cell r="B180">
            <v>30953</v>
          </cell>
          <cell r="C180">
            <v>0.1045</v>
          </cell>
          <cell r="D180">
            <v>0.10486000000000001</v>
          </cell>
          <cell r="E180">
            <v>0.10735</v>
          </cell>
          <cell r="F180">
            <v>0.11227000000000001</v>
          </cell>
          <cell r="G180">
            <v>0.11695</v>
          </cell>
          <cell r="H180">
            <v>0.11872999999999999</v>
          </cell>
          <cell r="I180">
            <v>0.12017</v>
          </cell>
          <cell r="J180">
            <v>0.12124</v>
          </cell>
          <cell r="K180">
            <v>0.12178000000000001</v>
          </cell>
          <cell r="L180">
            <v>0.12196</v>
          </cell>
        </row>
        <row r="181">
          <cell r="A181">
            <v>30986</v>
          </cell>
          <cell r="B181">
            <v>30986</v>
          </cell>
          <cell r="C181">
            <v>8.3170000000000008E-2</v>
          </cell>
          <cell r="D181">
            <v>9.237999999999999E-2</v>
          </cell>
          <cell r="E181">
            <v>9.5930000000000001E-2</v>
          </cell>
          <cell r="F181">
            <v>0.10194</v>
          </cell>
          <cell r="G181">
            <v>0.10849</v>
          </cell>
          <cell r="H181">
            <v>0.11108000000000001</v>
          </cell>
          <cell r="I181">
            <v>0.11318</v>
          </cell>
          <cell r="J181">
            <v>0.11474999999999999</v>
          </cell>
          <cell r="K181">
            <v>0.11554</v>
          </cell>
          <cell r="L181">
            <v>0.1158</v>
          </cell>
        </row>
        <row r="182">
          <cell r="A182">
            <v>31016</v>
          </cell>
          <cell r="B182">
            <v>31016</v>
          </cell>
          <cell r="C182">
            <v>8.0440000000000011E-2</v>
          </cell>
          <cell r="D182">
            <v>8.5930000000000006E-2</v>
          </cell>
          <cell r="E182">
            <v>8.9830000000000007E-2</v>
          </cell>
          <cell r="F182">
            <v>9.4789999999999985E-2</v>
          </cell>
          <cell r="G182">
            <v>0.10253999999999999</v>
          </cell>
          <cell r="H182">
            <v>0.10712999999999999</v>
          </cell>
          <cell r="I182">
            <v>0.11135</v>
          </cell>
          <cell r="J182">
            <v>0.11458</v>
          </cell>
          <cell r="K182">
            <v>0.11619</v>
          </cell>
          <cell r="L182">
            <v>0.11673</v>
          </cell>
        </row>
        <row r="183">
          <cell r="A183">
            <v>31047</v>
          </cell>
          <cell r="B183">
            <v>31047</v>
          </cell>
          <cell r="C183">
            <v>7.7270000000000005E-2</v>
          </cell>
          <cell r="D183">
            <v>8.0360000000000001E-2</v>
          </cell>
          <cell r="E183">
            <v>8.4320000000000006E-2</v>
          </cell>
          <cell r="F183">
            <v>9.0690000000000007E-2</v>
          </cell>
          <cell r="G183">
            <v>9.9399999999999988E-2</v>
          </cell>
          <cell r="H183">
            <v>0.10476000000000001</v>
          </cell>
          <cell r="I183">
            <v>0.11032</v>
          </cell>
          <cell r="J183">
            <v>0.11489000000000001</v>
          </cell>
          <cell r="K183">
            <v>0.11718999999999999</v>
          </cell>
          <cell r="L183">
            <v>0.11795</v>
          </cell>
        </row>
        <row r="184">
          <cell r="A184">
            <v>31078</v>
          </cell>
          <cell r="B184">
            <v>31078</v>
          </cell>
          <cell r="C184">
            <v>7.9229999999999995E-2</v>
          </cell>
          <cell r="D184">
            <v>8.1259999999999999E-2</v>
          </cell>
          <cell r="E184">
            <v>8.4250000000000005E-2</v>
          </cell>
          <cell r="F184">
            <v>8.9580000000000007E-2</v>
          </cell>
          <cell r="G184">
            <v>9.7170000000000006E-2</v>
          </cell>
          <cell r="H184">
            <v>0.10186000000000001</v>
          </cell>
          <cell r="I184">
            <v>0.10694000000000001</v>
          </cell>
          <cell r="J184">
            <v>0.1114</v>
          </cell>
          <cell r="K184">
            <v>0.1137</v>
          </cell>
          <cell r="L184">
            <v>0.11445999999999999</v>
          </cell>
        </row>
        <row r="185">
          <cell r="A185">
            <v>31106</v>
          </cell>
          <cell r="B185">
            <v>31106</v>
          </cell>
          <cell r="C185">
            <v>7.9469999999999999E-2</v>
          </cell>
          <cell r="D185">
            <v>8.6929999999999993E-2</v>
          </cell>
          <cell r="E185">
            <v>9.1380000000000003E-2</v>
          </cell>
          <cell r="F185">
            <v>9.6240000000000006E-2</v>
          </cell>
          <cell r="G185">
            <v>0.10432000000000001</v>
          </cell>
          <cell r="H185">
            <v>0.10941000000000001</v>
          </cell>
          <cell r="I185">
            <v>0.11420999999999999</v>
          </cell>
          <cell r="J185">
            <v>0.11791</v>
          </cell>
          <cell r="K185">
            <v>0.11976000000000001</v>
          </cell>
          <cell r="L185">
            <v>0.12038</v>
          </cell>
        </row>
        <row r="186">
          <cell r="A186">
            <v>31135</v>
          </cell>
          <cell r="B186">
            <v>31135</v>
          </cell>
          <cell r="C186">
            <v>8.1910000000000011E-2</v>
          </cell>
          <cell r="D186">
            <v>8.4809999999999997E-2</v>
          </cell>
          <cell r="E186">
            <v>8.8489999999999999E-2</v>
          </cell>
          <cell r="F186">
            <v>9.4380000000000006E-2</v>
          </cell>
          <cell r="G186">
            <v>0.10236000000000001</v>
          </cell>
          <cell r="H186">
            <v>0.10715999999999999</v>
          </cell>
          <cell r="I186">
            <v>0.11198000000000001</v>
          </cell>
          <cell r="J186">
            <v>0.11585000000000001</v>
          </cell>
          <cell r="K186">
            <v>0.11779000000000001</v>
          </cell>
          <cell r="L186">
            <v>0.11843999999999999</v>
          </cell>
        </row>
        <row r="187">
          <cell r="A187">
            <v>31167</v>
          </cell>
          <cell r="B187">
            <v>31167</v>
          </cell>
          <cell r="C187">
            <v>7.644999999999999E-2</v>
          </cell>
          <cell r="D187">
            <v>7.9960000000000003E-2</v>
          </cell>
          <cell r="E187">
            <v>8.410999999999999E-2</v>
          </cell>
          <cell r="F187">
            <v>9.0150000000000008E-2</v>
          </cell>
          <cell r="G187">
            <v>9.8030000000000006E-2</v>
          </cell>
          <cell r="H187">
            <v>0.10321</v>
          </cell>
          <cell r="I187">
            <v>0.10920999999999999</v>
          </cell>
          <cell r="J187">
            <v>0.11457000000000001</v>
          </cell>
          <cell r="K187">
            <v>0.11731</v>
          </cell>
          <cell r="L187">
            <v>0.11821999999999999</v>
          </cell>
        </row>
        <row r="188">
          <cell r="A188">
            <v>31198</v>
          </cell>
          <cell r="B188">
            <v>31198</v>
          </cell>
          <cell r="C188">
            <v>7.0059999999999997E-2</v>
          </cell>
          <cell r="D188">
            <v>7.2410000000000002E-2</v>
          </cell>
          <cell r="E188">
            <v>7.5560000000000002E-2</v>
          </cell>
          <cell r="F188">
            <v>8.0790000000000001E-2</v>
          </cell>
          <cell r="G188">
            <v>8.8089999999999988E-2</v>
          </cell>
          <cell r="H188">
            <v>9.2789999999999997E-2</v>
          </cell>
          <cell r="I188">
            <v>9.8299999999999998E-2</v>
          </cell>
          <cell r="J188">
            <v>0.10424</v>
          </cell>
          <cell r="K188">
            <v>0.1084</v>
          </cell>
          <cell r="L188">
            <v>0.10997</v>
          </cell>
        </row>
        <row r="189">
          <cell r="A189">
            <v>31226</v>
          </cell>
          <cell r="B189">
            <v>31226</v>
          </cell>
          <cell r="C189">
            <v>6.8440000000000001E-2</v>
          </cell>
          <cell r="D189">
            <v>7.009E-2</v>
          </cell>
          <cell r="E189">
            <v>7.2639999999999996E-2</v>
          </cell>
          <cell r="F189">
            <v>7.7670000000000003E-2</v>
          </cell>
          <cell r="G189">
            <v>8.6010000000000003E-2</v>
          </cell>
          <cell r="H189">
            <v>9.1819999999999999E-2</v>
          </cell>
          <cell r="I189">
            <v>9.8420000000000007E-2</v>
          </cell>
          <cell r="J189">
            <v>0.1042</v>
          </cell>
          <cell r="K189">
            <v>0.10714</v>
          </cell>
          <cell r="L189">
            <v>0.10811999999999999</v>
          </cell>
        </row>
        <row r="190">
          <cell r="A190">
            <v>31259</v>
          </cell>
          <cell r="B190">
            <v>31259</v>
          </cell>
          <cell r="C190">
            <v>7.1220000000000006E-2</v>
          </cell>
          <cell r="D190">
            <v>7.331E-2</v>
          </cell>
          <cell r="E190">
            <v>7.6219999999999996E-2</v>
          </cell>
          <cell r="F190">
            <v>8.1419999999999992E-2</v>
          </cell>
          <cell r="G190">
            <v>8.9389999999999997E-2</v>
          </cell>
          <cell r="H190">
            <v>9.4879999999999992E-2</v>
          </cell>
          <cell r="I190">
            <v>0.10135</v>
          </cell>
          <cell r="J190">
            <v>0.10739000000000001</v>
          </cell>
          <cell r="K190">
            <v>0.11053</v>
          </cell>
          <cell r="L190">
            <v>0.11158</v>
          </cell>
        </row>
        <row r="191">
          <cell r="A191">
            <v>31289</v>
          </cell>
          <cell r="B191">
            <v>31289</v>
          </cell>
          <cell r="C191">
            <v>7.0559999999999998E-2</v>
          </cell>
          <cell r="D191">
            <v>7.2400000000000006E-2</v>
          </cell>
          <cell r="E191">
            <v>7.5060000000000002E-2</v>
          </cell>
          <cell r="F191">
            <v>7.9920000000000005E-2</v>
          </cell>
          <cell r="G191">
            <v>8.7539999999999993E-2</v>
          </cell>
          <cell r="H191">
            <v>9.2799999999999994E-2</v>
          </cell>
          <cell r="I191">
            <v>9.887E-2</v>
          </cell>
          <cell r="J191">
            <v>0.10436999999999999</v>
          </cell>
          <cell r="K191">
            <v>0.10718999999999999</v>
          </cell>
          <cell r="L191">
            <v>0.10814</v>
          </cell>
        </row>
        <row r="192">
          <cell r="A192">
            <v>31320</v>
          </cell>
          <cell r="B192">
            <v>31320</v>
          </cell>
          <cell r="C192">
            <v>7.0379999999999998E-2</v>
          </cell>
          <cell r="D192">
            <v>7.2469999999999993E-2</v>
          </cell>
          <cell r="E192">
            <v>7.5300000000000006E-2</v>
          </cell>
          <cell r="F192">
            <v>8.0149999999999999E-2</v>
          </cell>
          <cell r="G192">
            <v>8.7289999999999993E-2</v>
          </cell>
          <cell r="H192">
            <v>9.2219999999999996E-2</v>
          </cell>
          <cell r="I192">
            <v>9.844E-2</v>
          </cell>
          <cell r="J192">
            <v>0.10523999999999999</v>
          </cell>
          <cell r="K192">
            <v>0.10929</v>
          </cell>
          <cell r="L192">
            <v>0.11067</v>
          </cell>
        </row>
        <row r="193">
          <cell r="A193">
            <v>31351</v>
          </cell>
          <cell r="B193">
            <v>31351</v>
          </cell>
          <cell r="C193">
            <v>7.1620000000000003E-2</v>
          </cell>
          <cell r="D193">
            <v>7.3230000000000003E-2</v>
          </cell>
          <cell r="E193">
            <v>7.5450000000000003E-2</v>
          </cell>
          <cell r="F193">
            <v>7.9369999999999996E-2</v>
          </cell>
          <cell r="G193">
            <v>8.5459999999999994E-2</v>
          </cell>
          <cell r="H193">
            <v>8.9880000000000002E-2</v>
          </cell>
          <cell r="I193">
            <v>9.5660000000000009E-2</v>
          </cell>
          <cell r="J193">
            <v>0.10204000000000001</v>
          </cell>
          <cell r="K193">
            <v>0.10575</v>
          </cell>
          <cell r="L193">
            <v>0.107</v>
          </cell>
        </row>
        <row r="194">
          <cell r="A194">
            <v>31380</v>
          </cell>
          <cell r="B194">
            <v>31380</v>
          </cell>
          <cell r="C194">
            <v>7.1029999999999996E-2</v>
          </cell>
          <cell r="D194">
            <v>7.2789999999999994E-2</v>
          </cell>
          <cell r="E194">
            <v>7.4900000000000008E-2</v>
          </cell>
          <cell r="F194">
            <v>7.8120000000000009E-2</v>
          </cell>
          <cell r="G194">
            <v>8.2949999999999996E-2</v>
          </cell>
          <cell r="H194">
            <v>8.678000000000001E-2</v>
          </cell>
          <cell r="I194">
            <v>9.2109999999999997E-2</v>
          </cell>
          <cell r="J194">
            <v>9.7689999999999999E-2</v>
          </cell>
          <cell r="K194">
            <v>0.10067</v>
          </cell>
          <cell r="L194">
            <v>0.10166</v>
          </cell>
        </row>
        <row r="195">
          <cell r="A195">
            <v>31412</v>
          </cell>
          <cell r="B195">
            <v>31412</v>
          </cell>
          <cell r="C195">
            <v>6.6619999999999999E-2</v>
          </cell>
          <cell r="D195">
            <v>7.0260000000000003E-2</v>
          </cell>
          <cell r="E195">
            <v>7.3410000000000003E-2</v>
          </cell>
          <cell r="F195">
            <v>7.6130000000000003E-2</v>
          </cell>
          <cell r="G195">
            <v>7.8769999999999993E-2</v>
          </cell>
          <cell r="H195">
            <v>8.1460000000000005E-2</v>
          </cell>
          <cell r="I195">
            <v>8.6270000000000013E-2</v>
          </cell>
          <cell r="J195">
            <v>9.2159999999999992E-2</v>
          </cell>
          <cell r="K195">
            <v>9.5459999999999989E-2</v>
          </cell>
          <cell r="L195">
            <v>9.6560000000000007E-2</v>
          </cell>
        </row>
        <row r="196">
          <cell r="A196">
            <v>31443</v>
          </cell>
          <cell r="B196">
            <v>31443</v>
          </cell>
          <cell r="C196">
            <v>7.0140000000000008E-2</v>
          </cell>
          <cell r="D196">
            <v>7.1390000000000009E-2</v>
          </cell>
          <cell r="E196">
            <v>7.2959999999999997E-2</v>
          </cell>
          <cell r="F196">
            <v>7.5450000000000003E-2</v>
          </cell>
          <cell r="G196">
            <v>7.9100000000000004E-2</v>
          </cell>
          <cell r="H196">
            <v>8.2019999999999996E-2</v>
          </cell>
          <cell r="I196">
            <v>8.6599999999999996E-2</v>
          </cell>
          <cell r="J196">
            <v>9.2719999999999997E-2</v>
          </cell>
          <cell r="K196">
            <v>9.6489999999999992E-2</v>
          </cell>
          <cell r="L196">
            <v>9.7769999999999996E-2</v>
          </cell>
        </row>
        <row r="197">
          <cell r="A197">
            <v>31471</v>
          </cell>
          <cell r="B197">
            <v>31471</v>
          </cell>
          <cell r="C197">
            <v>7.0610000000000006E-2</v>
          </cell>
          <cell r="D197">
            <v>7.1369999999999989E-2</v>
          </cell>
          <cell r="E197">
            <v>7.2359999999999994E-2</v>
          </cell>
          <cell r="F197">
            <v>7.3959999999999998E-2</v>
          </cell>
          <cell r="G197">
            <v>7.6139999999999999E-2</v>
          </cell>
          <cell r="H197">
            <v>7.7600000000000002E-2</v>
          </cell>
          <cell r="I197">
            <v>7.961E-2</v>
          </cell>
          <cell r="J197">
            <v>8.2470000000000002E-2</v>
          </cell>
          <cell r="K197">
            <v>8.4659999999999999E-2</v>
          </cell>
          <cell r="L197">
            <v>8.5440000000000002E-2</v>
          </cell>
        </row>
        <row r="198">
          <cell r="A198">
            <v>31502</v>
          </cell>
          <cell r="B198">
            <v>31502</v>
          </cell>
          <cell r="C198">
            <v>6.4610000000000001E-2</v>
          </cell>
          <cell r="D198">
            <v>6.479E-2</v>
          </cell>
          <cell r="E198">
            <v>6.5320000000000003E-2</v>
          </cell>
          <cell r="F198">
            <v>6.6799999999999998E-2</v>
          </cell>
          <cell r="G198">
            <v>6.9550000000000001E-2</v>
          </cell>
          <cell r="H198">
            <v>7.1379999999999999E-2</v>
          </cell>
          <cell r="I198">
            <v>7.3259999999999992E-2</v>
          </cell>
          <cell r="J198">
            <v>7.4779999999999999E-2</v>
          </cell>
          <cell r="K198">
            <v>7.5539999999999996E-2</v>
          </cell>
          <cell r="L198">
            <v>7.5800000000000006E-2</v>
          </cell>
        </row>
        <row r="199">
          <cell r="A199">
            <v>31532</v>
          </cell>
          <cell r="B199">
            <v>31532</v>
          </cell>
          <cell r="C199">
            <v>6.0100000000000001E-2</v>
          </cell>
          <cell r="D199">
            <v>6.1330000000000003E-2</v>
          </cell>
          <cell r="E199">
            <v>6.293E-2</v>
          </cell>
          <cell r="F199">
            <v>6.5500000000000003E-2</v>
          </cell>
          <cell r="G199">
            <v>6.8860000000000005E-2</v>
          </cell>
          <cell r="H199">
            <v>7.0900000000000005E-2</v>
          </cell>
          <cell r="I199">
            <v>7.3209999999999997E-2</v>
          </cell>
          <cell r="J199">
            <v>7.5639999999999999E-2</v>
          </cell>
          <cell r="K199">
            <v>7.714E-2</v>
          </cell>
          <cell r="L199">
            <v>7.7649999999999997E-2</v>
          </cell>
        </row>
        <row r="200">
          <cell r="A200">
            <v>31562</v>
          </cell>
          <cell r="B200">
            <v>31562</v>
          </cell>
          <cell r="C200">
            <v>6.1269999999999998E-2</v>
          </cell>
          <cell r="D200">
            <v>6.4240000000000005E-2</v>
          </cell>
          <cell r="E200">
            <v>6.5309999999999993E-2</v>
          </cell>
          <cell r="F200">
            <v>6.8290000000000003E-2</v>
          </cell>
          <cell r="G200">
            <v>7.4160000000000004E-2</v>
          </cell>
          <cell r="H200">
            <v>7.7270000000000005E-2</v>
          </cell>
          <cell r="I200">
            <v>7.9950000000000007E-2</v>
          </cell>
          <cell r="J200">
            <v>8.1969999999999987E-2</v>
          </cell>
          <cell r="K200">
            <v>8.2979999999999998E-2</v>
          </cell>
          <cell r="L200">
            <v>8.3320000000000005E-2</v>
          </cell>
        </row>
        <row r="201">
          <cell r="A201">
            <v>31593</v>
          </cell>
          <cell r="B201">
            <v>31593</v>
          </cell>
          <cell r="C201">
            <v>5.978E-2</v>
          </cell>
          <cell r="D201">
            <v>6.1150000000000003E-2</v>
          </cell>
          <cell r="E201">
            <v>6.1749999999999999E-2</v>
          </cell>
          <cell r="F201">
            <v>6.404E-2</v>
          </cell>
          <cell r="G201">
            <v>6.9150000000000003E-2</v>
          </cell>
          <cell r="H201">
            <v>7.2090000000000001E-2</v>
          </cell>
          <cell r="I201">
            <v>7.4679999999999996E-2</v>
          </cell>
          <cell r="J201">
            <v>7.664E-2</v>
          </cell>
          <cell r="K201">
            <v>7.7619999999999995E-2</v>
          </cell>
          <cell r="L201">
            <v>7.7950000000000005E-2</v>
          </cell>
        </row>
        <row r="202">
          <cell r="A202">
            <v>31624</v>
          </cell>
          <cell r="B202">
            <v>31624</v>
          </cell>
          <cell r="C202">
            <v>5.731E-2</v>
          </cell>
          <cell r="D202">
            <v>5.8299999999999998E-2</v>
          </cell>
          <cell r="E202">
            <v>5.9660000000000005E-2</v>
          </cell>
          <cell r="F202">
            <v>6.2100000000000002E-2</v>
          </cell>
          <cell r="G202">
            <v>6.6140000000000004E-2</v>
          </cell>
          <cell r="H202">
            <v>6.9260000000000002E-2</v>
          </cell>
          <cell r="I202">
            <v>7.331E-2</v>
          </cell>
          <cell r="J202">
            <v>7.7310000000000004E-2</v>
          </cell>
          <cell r="K202">
            <v>7.9420000000000004E-2</v>
          </cell>
          <cell r="L202">
            <v>8.0120000000000011E-2</v>
          </cell>
        </row>
        <row r="203">
          <cell r="A203">
            <v>31653</v>
          </cell>
          <cell r="B203">
            <v>31653</v>
          </cell>
          <cell r="C203">
            <v>5.0810000000000001E-2</v>
          </cell>
          <cell r="D203">
            <v>5.1740000000000001E-2</v>
          </cell>
          <cell r="E203">
            <v>5.305E-2</v>
          </cell>
          <cell r="F203">
            <v>5.5410000000000001E-2</v>
          </cell>
          <cell r="G203">
            <v>5.9359999999999996E-2</v>
          </cell>
          <cell r="H203">
            <v>6.2549999999999994E-2</v>
          </cell>
          <cell r="I203">
            <v>6.7279999999999993E-2</v>
          </cell>
          <cell r="J203">
            <v>7.3319999999999996E-2</v>
          </cell>
          <cell r="K203">
            <v>7.707E-2</v>
          </cell>
          <cell r="L203">
            <v>7.8339999999999993E-2</v>
          </cell>
        </row>
        <row r="204">
          <cell r="A204">
            <v>31685</v>
          </cell>
          <cell r="B204">
            <v>31685</v>
          </cell>
          <cell r="C204">
            <v>5.1660000000000005E-2</v>
          </cell>
          <cell r="D204">
            <v>5.3070000000000006E-2</v>
          </cell>
          <cell r="E204">
            <v>5.5E-2</v>
          </cell>
          <cell r="F204">
            <v>5.8410000000000004E-2</v>
          </cell>
          <cell r="G204">
            <v>6.3750000000000001E-2</v>
          </cell>
          <cell r="H204">
            <v>6.7709999999999992E-2</v>
          </cell>
          <cell r="I204">
            <v>7.2959999999999997E-2</v>
          </cell>
          <cell r="J204">
            <v>7.8589999999999993E-2</v>
          </cell>
          <cell r="K204">
            <v>8.1689999999999999E-2</v>
          </cell>
          <cell r="L204">
            <v>8.2729999999999998E-2</v>
          </cell>
        </row>
        <row r="205">
          <cell r="A205">
            <v>31716</v>
          </cell>
          <cell r="B205">
            <v>31716</v>
          </cell>
          <cell r="C205">
            <v>5.0999999999999997E-2</v>
          </cell>
          <cell r="D205">
            <v>5.2489999999999995E-2</v>
          </cell>
          <cell r="E205">
            <v>5.4379999999999998E-2</v>
          </cell>
          <cell r="F205">
            <v>5.7350000000000005E-2</v>
          </cell>
          <cell r="G205">
            <v>6.1660000000000006E-2</v>
          </cell>
          <cell r="H205">
            <v>6.5000000000000002E-2</v>
          </cell>
          <cell r="I205">
            <v>7.009E-2</v>
          </cell>
          <cell r="J205">
            <v>7.6619999999999994E-2</v>
          </cell>
          <cell r="K205">
            <v>8.0549999999999997E-2</v>
          </cell>
          <cell r="L205">
            <v>8.1880000000000008E-2</v>
          </cell>
        </row>
        <row r="206">
          <cell r="A206">
            <v>31744</v>
          </cell>
          <cell r="B206">
            <v>31744</v>
          </cell>
          <cell r="C206">
            <v>5.2760000000000001E-2</v>
          </cell>
          <cell r="D206">
            <v>5.4290000000000005E-2</v>
          </cell>
          <cell r="E206">
            <v>5.5930000000000001E-2</v>
          </cell>
          <cell r="F206">
            <v>5.8040000000000001E-2</v>
          </cell>
          <cell r="G206">
            <v>6.0909999999999999E-2</v>
          </cell>
          <cell r="H206">
            <v>6.3619999999999996E-2</v>
          </cell>
          <cell r="I206">
            <v>6.8400000000000002E-2</v>
          </cell>
          <cell r="J206">
            <v>7.4740000000000001E-2</v>
          </cell>
          <cell r="K206">
            <v>7.8469999999999998E-2</v>
          </cell>
          <cell r="L206">
            <v>7.9719999999999999E-2</v>
          </cell>
        </row>
        <row r="207">
          <cell r="A207">
            <v>31777</v>
          </cell>
          <cell r="B207">
            <v>31777</v>
          </cell>
          <cell r="C207">
            <v>5.5529999999999996E-2</v>
          </cell>
          <cell r="D207">
            <v>5.6809999999999999E-2</v>
          </cell>
          <cell r="E207">
            <v>5.8299999999999998E-2</v>
          </cell>
          <cell r="F207">
            <v>6.037E-2</v>
          </cell>
          <cell r="G207">
            <v>6.3049999999999995E-2</v>
          </cell>
          <cell r="H207">
            <v>6.5290000000000001E-2</v>
          </cell>
          <cell r="I207">
            <v>6.9269999999999998E-2</v>
          </cell>
          <cell r="J207">
            <v>7.5249999999999997E-2</v>
          </cell>
          <cell r="K207">
            <v>7.9119999999999996E-2</v>
          </cell>
          <cell r="L207">
            <v>8.0429999999999988E-2</v>
          </cell>
        </row>
        <row r="208">
          <cell r="A208">
            <v>31807</v>
          </cell>
          <cell r="B208">
            <v>31807</v>
          </cell>
          <cell r="C208">
            <v>5.5810000000000005E-2</v>
          </cell>
          <cell r="D208">
            <v>5.6639999999999996E-2</v>
          </cell>
          <cell r="E208">
            <v>5.7679999999999995E-2</v>
          </cell>
          <cell r="F208">
            <v>5.9349999999999993E-2</v>
          </cell>
          <cell r="G208">
            <v>6.1920000000000003E-2</v>
          </cell>
          <cell r="H208">
            <v>6.4180000000000001E-2</v>
          </cell>
          <cell r="I208">
            <v>6.8159999999999998E-2</v>
          </cell>
          <cell r="J208">
            <v>7.4219999999999994E-2</v>
          </cell>
          <cell r="K208">
            <v>7.8270000000000006E-2</v>
          </cell>
          <cell r="L208">
            <v>7.9649999999999999E-2</v>
          </cell>
        </row>
        <row r="209">
          <cell r="A209">
            <v>31835</v>
          </cell>
          <cell r="B209">
            <v>31835</v>
          </cell>
          <cell r="C209">
            <v>5.4019999999999999E-2</v>
          </cell>
          <cell r="D209">
            <v>5.5399999999999998E-2</v>
          </cell>
          <cell r="E209">
            <v>5.7060000000000007E-2</v>
          </cell>
          <cell r="F209">
            <v>5.944E-2</v>
          </cell>
          <cell r="G209">
            <v>6.2390000000000001E-2</v>
          </cell>
          <cell r="H209">
            <v>6.454E-2</v>
          </cell>
          <cell r="I209">
            <v>6.8099999999999994E-2</v>
          </cell>
          <cell r="J209">
            <v>7.3650000000000007E-2</v>
          </cell>
          <cell r="K209">
            <v>7.7490000000000003E-2</v>
          </cell>
          <cell r="L209">
            <v>7.8799999999999995E-2</v>
          </cell>
        </row>
        <row r="210">
          <cell r="A210">
            <v>31867</v>
          </cell>
          <cell r="B210">
            <v>31867</v>
          </cell>
          <cell r="C210">
            <v>5.2670000000000002E-2</v>
          </cell>
          <cell r="D210">
            <v>5.5620000000000003E-2</v>
          </cell>
          <cell r="E210">
            <v>5.8650000000000001E-2</v>
          </cell>
          <cell r="F210">
            <v>6.1969999999999997E-2</v>
          </cell>
          <cell r="G210">
            <v>6.4869999999999997E-2</v>
          </cell>
          <cell r="H210">
            <v>6.692999999999999E-2</v>
          </cell>
          <cell r="I210">
            <v>7.0730000000000001E-2</v>
          </cell>
          <cell r="J210">
            <v>7.6479999999999992E-2</v>
          </cell>
          <cell r="K210">
            <v>8.0169999999999991E-2</v>
          </cell>
          <cell r="L210">
            <v>8.1409999999999996E-2</v>
          </cell>
        </row>
        <row r="211">
          <cell r="A211">
            <v>31897</v>
          </cell>
          <cell r="B211">
            <v>31897</v>
          </cell>
          <cell r="C211">
            <v>4.9269999999999994E-2</v>
          </cell>
          <cell r="D211">
            <v>5.4890000000000001E-2</v>
          </cell>
          <cell r="E211">
            <v>6.0830000000000002E-2</v>
          </cell>
          <cell r="F211">
            <v>6.7580000000000001E-2</v>
          </cell>
          <cell r="G211">
            <v>7.2989999999999999E-2</v>
          </cell>
          <cell r="H211">
            <v>7.5480000000000005E-2</v>
          </cell>
          <cell r="I211">
            <v>7.8700000000000006E-2</v>
          </cell>
          <cell r="J211">
            <v>8.3049999999999999E-2</v>
          </cell>
          <cell r="K211">
            <v>8.5900000000000004E-2</v>
          </cell>
          <cell r="L211">
            <v>8.6869999999999989E-2</v>
          </cell>
        </row>
        <row r="212">
          <cell r="A212">
            <v>31926</v>
          </cell>
          <cell r="B212">
            <v>31926</v>
          </cell>
          <cell r="C212">
            <v>5.3529999999999994E-2</v>
          </cell>
          <cell r="D212">
            <v>5.7969999999999994E-2</v>
          </cell>
          <cell r="E212">
            <v>6.3060000000000005E-2</v>
          </cell>
          <cell r="F212">
            <v>6.966E-2</v>
          </cell>
          <cell r="G212">
            <v>7.5869999999999993E-2</v>
          </cell>
          <cell r="H212">
            <v>7.8710000000000002E-2</v>
          </cell>
          <cell r="I212">
            <v>8.1649999999999986E-2</v>
          </cell>
          <cell r="J212">
            <v>8.4900000000000003E-2</v>
          </cell>
          <cell r="K212">
            <v>8.6959999999999996E-2</v>
          </cell>
          <cell r="L212">
            <v>8.7660000000000002E-2</v>
          </cell>
        </row>
        <row r="213">
          <cell r="A213">
            <v>31958</v>
          </cell>
          <cell r="B213">
            <v>31958</v>
          </cell>
          <cell r="C213">
            <v>5.3769999999999998E-2</v>
          </cell>
          <cell r="D213">
            <v>5.7460000000000004E-2</v>
          </cell>
          <cell r="E213">
            <v>6.1749999999999999E-2</v>
          </cell>
          <cell r="F213">
            <v>6.7500000000000004E-2</v>
          </cell>
          <cell r="G213">
            <v>7.3470000000000008E-2</v>
          </cell>
          <cell r="H213">
            <v>7.6660000000000006E-2</v>
          </cell>
          <cell r="I213">
            <v>8.0390000000000003E-2</v>
          </cell>
          <cell r="J213">
            <v>8.4360000000000004E-2</v>
          </cell>
          <cell r="K213">
            <v>8.6609999999999993E-2</v>
          </cell>
          <cell r="L213">
            <v>8.7360000000000007E-2</v>
          </cell>
        </row>
        <row r="214">
          <cell r="A214">
            <v>31989</v>
          </cell>
          <cell r="B214">
            <v>31989</v>
          </cell>
          <cell r="C214">
            <v>5.6760000000000005E-2</v>
          </cell>
          <cell r="D214">
            <v>6.0060000000000002E-2</v>
          </cell>
          <cell r="E214">
            <v>6.3869999999999996E-2</v>
          </cell>
          <cell r="F214">
            <v>6.8949999999999997E-2</v>
          </cell>
          <cell r="G214">
            <v>7.4429999999999996E-2</v>
          </cell>
          <cell r="H214">
            <v>7.7719999999999997E-2</v>
          </cell>
          <cell r="I214">
            <v>8.208E-2</v>
          </cell>
          <cell r="J214">
            <v>8.718999999999999E-2</v>
          </cell>
          <cell r="K214">
            <v>9.0139999999999998E-2</v>
          </cell>
          <cell r="L214">
            <v>9.1129999999999989E-2</v>
          </cell>
        </row>
        <row r="215">
          <cell r="A215">
            <v>32020</v>
          </cell>
          <cell r="B215">
            <v>32020</v>
          </cell>
          <cell r="C215">
            <v>5.9279999999999999E-2</v>
          </cell>
          <cell r="D215">
            <v>6.2530000000000002E-2</v>
          </cell>
          <cell r="E215">
            <v>6.6379999999999995E-2</v>
          </cell>
          <cell r="F215">
            <v>7.1730000000000002E-2</v>
          </cell>
          <cell r="G215">
            <v>7.7679999999999999E-2</v>
          </cell>
          <cell r="H215">
            <v>8.1119999999999998E-2</v>
          </cell>
          <cell r="I215">
            <v>8.5299999999999987E-2</v>
          </cell>
          <cell r="J215">
            <v>8.9779999999999999E-2</v>
          </cell>
          <cell r="K215">
            <v>9.2300000000000007E-2</v>
          </cell>
          <cell r="L215">
            <v>9.3140000000000001E-2</v>
          </cell>
        </row>
        <row r="216">
          <cell r="A216">
            <v>32050</v>
          </cell>
          <cell r="B216">
            <v>32050</v>
          </cell>
          <cell r="C216">
            <v>6.3399999999999998E-2</v>
          </cell>
          <cell r="D216">
            <v>6.7360000000000003E-2</v>
          </cell>
          <cell r="E216">
            <v>7.1940000000000004E-2</v>
          </cell>
          <cell r="F216">
            <v>7.8039999999999998E-2</v>
          </cell>
          <cell r="G216">
            <v>8.4390000000000007E-2</v>
          </cell>
          <cell r="H216">
            <v>8.7840000000000001E-2</v>
          </cell>
          <cell r="I216">
            <v>9.1829999999999995E-2</v>
          </cell>
          <cell r="J216">
            <v>9.597E-2</v>
          </cell>
          <cell r="K216">
            <v>9.826E-2</v>
          </cell>
          <cell r="L216">
            <v>9.9019999999999997E-2</v>
          </cell>
        </row>
        <row r="217">
          <cell r="A217">
            <v>32080</v>
          </cell>
          <cell r="B217">
            <v>32080</v>
          </cell>
          <cell r="C217">
            <v>4.6219999999999997E-2</v>
          </cell>
          <cell r="D217">
            <v>5.3990000000000003E-2</v>
          </cell>
          <cell r="E217">
            <v>6.1539999999999997E-2</v>
          </cell>
          <cell r="F217">
            <v>6.9489999999999996E-2</v>
          </cell>
          <cell r="G217">
            <v>7.6369999999999993E-2</v>
          </cell>
          <cell r="H217">
            <v>8.0250000000000002E-2</v>
          </cell>
          <cell r="I217">
            <v>8.4849999999999995E-2</v>
          </cell>
          <cell r="J217">
            <v>8.9200000000000002E-2</v>
          </cell>
          <cell r="K217">
            <v>9.144999999999999E-2</v>
          </cell>
          <cell r="L217">
            <v>9.2200000000000004E-2</v>
          </cell>
        </row>
        <row r="218">
          <cell r="A218">
            <v>32111</v>
          </cell>
          <cell r="B218">
            <v>32111</v>
          </cell>
          <cell r="C218">
            <v>3.6339999999999997E-2</v>
          </cell>
          <cell r="D218">
            <v>5.3550000000000007E-2</v>
          </cell>
          <cell r="E218">
            <v>6.4250000000000002E-2</v>
          </cell>
          <cell r="F218">
            <v>7.0940000000000003E-2</v>
          </cell>
          <cell r="G218">
            <v>7.6369999999999993E-2</v>
          </cell>
          <cell r="H218">
            <v>8.0370000000000011E-2</v>
          </cell>
          <cell r="I218">
            <v>8.5349999999999995E-2</v>
          </cell>
          <cell r="J218">
            <v>8.9870000000000005E-2</v>
          </cell>
          <cell r="K218">
            <v>9.2179999999999998E-2</v>
          </cell>
          <cell r="L218">
            <v>9.2940000000000009E-2</v>
          </cell>
        </row>
        <row r="219">
          <cell r="A219">
            <v>32142</v>
          </cell>
          <cell r="B219">
            <v>32142</v>
          </cell>
          <cell r="C219">
            <v>4.5690000000000001E-2</v>
          </cell>
          <cell r="D219">
            <v>5.6459999999999996E-2</v>
          </cell>
          <cell r="E219">
            <v>6.4979999999999996E-2</v>
          </cell>
          <cell r="F219">
            <v>7.1709999999999996E-2</v>
          </cell>
          <cell r="G219">
            <v>7.6530000000000001E-2</v>
          </cell>
          <cell r="H219">
            <v>7.9660000000000009E-2</v>
          </cell>
          <cell r="I219">
            <v>8.3879999999999996E-2</v>
          </cell>
          <cell r="J219">
            <v>8.8139999999999996E-2</v>
          </cell>
          <cell r="K219">
            <v>9.0380000000000002E-2</v>
          </cell>
          <cell r="L219">
            <v>9.1120000000000007E-2</v>
          </cell>
        </row>
        <row r="220">
          <cell r="A220">
            <v>32171</v>
          </cell>
          <cell r="B220">
            <v>32171</v>
          </cell>
          <cell r="C220">
            <v>5.3490000000000003E-2</v>
          </cell>
          <cell r="D220">
            <v>5.7679999999999995E-2</v>
          </cell>
          <cell r="E220">
            <v>6.2E-2</v>
          </cell>
          <cell r="F220">
            <v>6.6860000000000003E-2</v>
          </cell>
          <cell r="G220">
            <v>7.1289999999999992E-2</v>
          </cell>
          <cell r="H220">
            <v>7.4020000000000002E-2</v>
          </cell>
          <cell r="I220">
            <v>7.7869999999999995E-2</v>
          </cell>
          <cell r="J220">
            <v>8.233E-2</v>
          </cell>
          <cell r="K220">
            <v>8.4830000000000003E-2</v>
          </cell>
          <cell r="L220">
            <v>8.5669999999999996E-2</v>
          </cell>
        </row>
        <row r="221">
          <cell r="A221">
            <v>32202</v>
          </cell>
          <cell r="B221">
            <v>32202</v>
          </cell>
          <cell r="C221">
            <v>5.2999999999999999E-2</v>
          </cell>
          <cell r="D221">
            <v>5.6849999999999998E-2</v>
          </cell>
          <cell r="E221">
            <v>6.0899999999999996E-2</v>
          </cell>
          <cell r="F221">
            <v>6.5589999999999996E-2</v>
          </cell>
          <cell r="G221">
            <v>6.9940000000000002E-2</v>
          </cell>
          <cell r="H221">
            <v>7.2639999999999996E-2</v>
          </cell>
          <cell r="I221">
            <v>7.6689999999999994E-2</v>
          </cell>
          <cell r="J221">
            <v>8.1820000000000004E-2</v>
          </cell>
          <cell r="K221">
            <v>8.4839999999999999E-2</v>
          </cell>
          <cell r="L221">
            <v>8.585000000000001E-2</v>
          </cell>
        </row>
        <row r="222">
          <cell r="A222">
            <v>32233</v>
          </cell>
          <cell r="B222">
            <v>32233</v>
          </cell>
          <cell r="C222">
            <v>5.5930000000000001E-2</v>
          </cell>
          <cell r="D222">
            <v>5.9020000000000003E-2</v>
          </cell>
          <cell r="E222">
            <v>6.2590000000000007E-2</v>
          </cell>
          <cell r="F222">
            <v>6.7409999999999998E-2</v>
          </cell>
          <cell r="G222">
            <v>7.2770000000000001E-2</v>
          </cell>
          <cell r="H222">
            <v>7.6130000000000003E-2</v>
          </cell>
          <cell r="I222">
            <v>8.0670000000000006E-2</v>
          </cell>
          <cell r="J222">
            <v>8.6010000000000003E-2</v>
          </cell>
          <cell r="K222">
            <v>8.9069999999999996E-2</v>
          </cell>
          <cell r="L222">
            <v>9.01E-2</v>
          </cell>
        </row>
        <row r="223">
          <cell r="A223">
            <v>32262</v>
          </cell>
          <cell r="B223">
            <v>32262</v>
          </cell>
          <cell r="C223">
            <v>5.6989999999999999E-2</v>
          </cell>
          <cell r="D223">
            <v>6.0979999999999999E-2</v>
          </cell>
          <cell r="E223">
            <v>6.5320000000000003E-2</v>
          </cell>
          <cell r="F223">
            <v>7.0620000000000002E-2</v>
          </cell>
          <cell r="G223">
            <v>7.5770000000000004E-2</v>
          </cell>
          <cell r="H223">
            <v>7.8880000000000006E-2</v>
          </cell>
          <cell r="I223">
            <v>8.3249999999999991E-2</v>
          </cell>
          <cell r="J223">
            <v>8.863E-2</v>
          </cell>
          <cell r="K223">
            <v>9.176999999999999E-2</v>
          </cell>
          <cell r="L223">
            <v>9.282E-2</v>
          </cell>
        </row>
        <row r="224">
          <cell r="A224">
            <v>32294</v>
          </cell>
          <cell r="B224">
            <v>32294</v>
          </cell>
          <cell r="C224">
            <v>6.1559999999999997E-2</v>
          </cell>
          <cell r="D224">
            <v>6.6059999999999994E-2</v>
          </cell>
          <cell r="E224">
            <v>7.0690000000000003E-2</v>
          </cell>
          <cell r="F224">
            <v>7.5920000000000001E-2</v>
          </cell>
          <cell r="G224">
            <v>8.0559999999999993E-2</v>
          </cell>
          <cell r="H224">
            <v>8.3269999999999997E-2</v>
          </cell>
          <cell r="I224">
            <v>8.6999999999999994E-2</v>
          </cell>
          <cell r="J224">
            <v>9.1319999999999998E-2</v>
          </cell>
          <cell r="K224">
            <v>9.375E-2</v>
          </cell>
          <cell r="L224">
            <v>9.4559999999999991E-2</v>
          </cell>
        </row>
        <row r="225">
          <cell r="A225">
            <v>32324</v>
          </cell>
          <cell r="B225">
            <v>32324</v>
          </cell>
          <cell r="C225">
            <v>6.3259999999999997E-2</v>
          </cell>
          <cell r="D225">
            <v>6.6549999999999998E-2</v>
          </cell>
          <cell r="E225">
            <v>7.0110000000000006E-2</v>
          </cell>
          <cell r="F225">
            <v>7.4400000000000008E-2</v>
          </cell>
          <cell r="G225">
            <v>7.8410000000000007E-2</v>
          </cell>
          <cell r="H225">
            <v>8.0690000000000012E-2</v>
          </cell>
          <cell r="I225">
            <v>8.3800000000000013E-2</v>
          </cell>
          <cell r="J225">
            <v>8.7620000000000003E-2</v>
          </cell>
          <cell r="K225">
            <v>8.9870000000000005E-2</v>
          </cell>
          <cell r="L225">
            <v>9.0630000000000002E-2</v>
          </cell>
        </row>
        <row r="226">
          <cell r="A226">
            <v>32353</v>
          </cell>
          <cell r="B226">
            <v>32353</v>
          </cell>
          <cell r="C226">
            <v>6.5949999999999995E-2</v>
          </cell>
          <cell r="D226">
            <v>6.9820000000000007E-2</v>
          </cell>
          <cell r="E226">
            <v>7.3859999999999995E-2</v>
          </cell>
          <cell r="F226">
            <v>7.8390000000000001E-2</v>
          </cell>
          <cell r="G226">
            <v>8.2119999999999999E-2</v>
          </cell>
          <cell r="H226">
            <v>8.406000000000001E-2</v>
          </cell>
          <cell r="I226">
            <v>8.677E-2</v>
          </cell>
          <cell r="J226">
            <v>9.0310000000000001E-2</v>
          </cell>
          <cell r="K226">
            <v>9.2479999999999993E-2</v>
          </cell>
          <cell r="L226">
            <v>9.3210000000000001E-2</v>
          </cell>
        </row>
        <row r="227">
          <cell r="A227">
            <v>32386</v>
          </cell>
          <cell r="B227">
            <v>32386</v>
          </cell>
          <cell r="C227">
            <v>7.1309999999999998E-2</v>
          </cell>
          <cell r="D227">
            <v>7.4639999999999998E-2</v>
          </cell>
          <cell r="E227">
            <v>7.8129999999999991E-2</v>
          </cell>
          <cell r="F227">
            <v>8.2040000000000002E-2</v>
          </cell>
          <cell r="G227">
            <v>8.5169999999999996E-2</v>
          </cell>
          <cell r="H227">
            <v>8.6669999999999997E-2</v>
          </cell>
          <cell r="I227">
            <v>8.8610000000000008E-2</v>
          </cell>
          <cell r="J227">
            <v>9.11E-2</v>
          </cell>
          <cell r="K227">
            <v>9.264E-2</v>
          </cell>
          <cell r="L227">
            <v>9.3160000000000007E-2</v>
          </cell>
        </row>
        <row r="228">
          <cell r="A228">
            <v>32416</v>
          </cell>
          <cell r="B228">
            <v>32416</v>
          </cell>
          <cell r="C228">
            <v>7.0870000000000002E-2</v>
          </cell>
          <cell r="D228">
            <v>7.4219999999999994E-2</v>
          </cell>
          <cell r="E228">
            <v>7.7420000000000003E-2</v>
          </cell>
          <cell r="F228">
            <v>8.0530000000000004E-2</v>
          </cell>
          <cell r="G228">
            <v>8.2599999999999993E-2</v>
          </cell>
          <cell r="H228">
            <v>8.3640000000000006E-2</v>
          </cell>
          <cell r="I228">
            <v>8.5320000000000007E-2</v>
          </cell>
          <cell r="J228">
            <v>8.7819999999999995E-2</v>
          </cell>
          <cell r="K228">
            <v>8.9429999999999996E-2</v>
          </cell>
          <cell r="L228">
            <v>8.9979999999999991E-2</v>
          </cell>
        </row>
        <row r="229">
          <cell r="A229">
            <v>32447</v>
          </cell>
          <cell r="B229">
            <v>32447</v>
          </cell>
          <cell r="C229">
            <v>7.0300000000000001E-2</v>
          </cell>
          <cell r="D229">
            <v>7.442E-2</v>
          </cell>
          <cell r="E229">
            <v>7.7549999999999994E-2</v>
          </cell>
          <cell r="F229">
            <v>7.9660000000000009E-2</v>
          </cell>
          <cell r="G229">
            <v>8.0619999999999997E-2</v>
          </cell>
          <cell r="H229">
            <v>8.1349999999999992E-2</v>
          </cell>
          <cell r="I229">
            <v>8.2919999999999994E-2</v>
          </cell>
          <cell r="J229">
            <v>8.5359999999999991E-2</v>
          </cell>
          <cell r="K229">
            <v>8.6889999999999995E-2</v>
          </cell>
          <cell r="L229">
            <v>8.7400000000000005E-2</v>
          </cell>
        </row>
        <row r="230">
          <cell r="A230">
            <v>32477</v>
          </cell>
          <cell r="B230">
            <v>32477</v>
          </cell>
          <cell r="C230">
            <v>6.148E-2</v>
          </cell>
          <cell r="D230">
            <v>8.0690000000000012E-2</v>
          </cell>
          <cell r="E230">
            <v>8.2220000000000001E-2</v>
          </cell>
          <cell r="F230">
            <v>8.4970000000000004E-2</v>
          </cell>
          <cell r="G230">
            <v>8.7090000000000001E-2</v>
          </cell>
          <cell r="H230">
            <v>8.7809999999999999E-2</v>
          </cell>
          <cell r="I230">
            <v>8.839000000000001E-2</v>
          </cell>
          <cell r="J230">
            <v>8.8819999999999996E-2</v>
          </cell>
          <cell r="K230">
            <v>8.9039999999999994E-2</v>
          </cell>
          <cell r="L230">
            <v>8.9109999999999995E-2</v>
          </cell>
        </row>
        <row r="231">
          <cell r="A231">
            <v>32507</v>
          </cell>
          <cell r="B231">
            <v>32507</v>
          </cell>
          <cell r="C231">
            <v>7.0319999999999994E-2</v>
          </cell>
          <cell r="D231">
            <v>8.2220000000000001E-2</v>
          </cell>
          <cell r="E231">
            <v>8.592000000000001E-2</v>
          </cell>
          <cell r="F231">
            <v>8.8399999999999992E-2</v>
          </cell>
          <cell r="G231">
            <v>9.0009999999999993E-2</v>
          </cell>
          <cell r="H231">
            <v>9.0359999999999996E-2</v>
          </cell>
          <cell r="I231">
            <v>9.0060000000000001E-2</v>
          </cell>
          <cell r="J231">
            <v>8.8970000000000007E-2</v>
          </cell>
          <cell r="K231">
            <v>8.8179999999999994E-2</v>
          </cell>
          <cell r="L231">
            <v>8.7910000000000002E-2</v>
          </cell>
        </row>
        <row r="232">
          <cell r="A232">
            <v>32539</v>
          </cell>
          <cell r="B232">
            <v>32539</v>
          </cell>
          <cell r="C232">
            <v>8.1300000000000011E-2</v>
          </cell>
          <cell r="D232">
            <v>8.5020000000000012E-2</v>
          </cell>
          <cell r="E232">
            <v>8.6760000000000004E-2</v>
          </cell>
          <cell r="F232">
            <v>8.8439999999999991E-2</v>
          </cell>
          <cell r="G232">
            <v>8.9590000000000003E-2</v>
          </cell>
          <cell r="H232">
            <v>8.9600000000000013E-2</v>
          </cell>
          <cell r="I232">
            <v>8.8789999999999994E-2</v>
          </cell>
          <cell r="J232">
            <v>8.7249999999999994E-2</v>
          </cell>
          <cell r="K232">
            <v>8.6270000000000013E-2</v>
          </cell>
          <cell r="L232">
            <v>8.5939999999999989E-2</v>
          </cell>
        </row>
        <row r="233">
          <cell r="A233">
            <v>32567</v>
          </cell>
          <cell r="B233">
            <v>32567</v>
          </cell>
          <cell r="C233">
            <v>8.0890000000000004E-2</v>
          </cell>
          <cell r="D233">
            <v>8.7559999999999999E-2</v>
          </cell>
          <cell r="E233">
            <v>9.0440000000000006E-2</v>
          </cell>
          <cell r="F233">
            <v>9.2859999999999998E-2</v>
          </cell>
          <cell r="G233">
            <v>9.4009999999999996E-2</v>
          </cell>
          <cell r="H233">
            <v>9.3619999999999995E-2</v>
          </cell>
          <cell r="I233">
            <v>9.2270000000000005E-2</v>
          </cell>
          <cell r="J233">
            <v>9.0440000000000006E-2</v>
          </cell>
          <cell r="K233">
            <v>8.9419999999999999E-2</v>
          </cell>
          <cell r="L233">
            <v>8.9079999999999993E-2</v>
          </cell>
        </row>
        <row r="234">
          <cell r="A234">
            <v>32598</v>
          </cell>
          <cell r="B234">
            <v>32598</v>
          </cell>
          <cell r="C234">
            <v>8.8849999999999998E-2</v>
          </cell>
          <cell r="D234">
            <v>9.0770000000000003E-2</v>
          </cell>
          <cell r="E234">
            <v>9.2910000000000006E-2</v>
          </cell>
          <cell r="F234">
            <v>9.5310000000000006E-2</v>
          </cell>
          <cell r="G234">
            <v>9.6099999999999991E-2</v>
          </cell>
          <cell r="H234">
            <v>9.5090000000000008E-2</v>
          </cell>
          <cell r="I234">
            <v>9.2769999999999991E-2</v>
          </cell>
          <cell r="J234">
            <v>9.0029999999999999E-2</v>
          </cell>
          <cell r="K234">
            <v>8.856E-2</v>
          </cell>
          <cell r="L234">
            <v>8.8070000000000009E-2</v>
          </cell>
        </row>
        <row r="235">
          <cell r="A235">
            <v>32626</v>
          </cell>
          <cell r="B235">
            <v>32626</v>
          </cell>
          <cell r="C235">
            <v>8.4920000000000009E-2</v>
          </cell>
          <cell r="D235">
            <v>8.6489999999999997E-2</v>
          </cell>
          <cell r="E235">
            <v>8.8139999999999996E-2</v>
          </cell>
          <cell r="F235">
            <v>8.9870000000000005E-2</v>
          </cell>
          <cell r="G235">
            <v>9.0579999999999994E-2</v>
          </cell>
          <cell r="H235">
            <v>9.018000000000001E-2</v>
          </cell>
          <cell r="I235">
            <v>8.9130000000000001E-2</v>
          </cell>
          <cell r="J235">
            <v>8.788E-2</v>
          </cell>
          <cell r="K235">
            <v>8.7219999999999992E-2</v>
          </cell>
          <cell r="L235">
            <v>8.6999999999999994E-2</v>
          </cell>
        </row>
        <row r="236">
          <cell r="A236">
            <v>32659</v>
          </cell>
          <cell r="B236">
            <v>32659</v>
          </cell>
          <cell r="C236">
            <v>8.702E-2</v>
          </cell>
          <cell r="D236">
            <v>8.7140000000000009E-2</v>
          </cell>
          <cell r="E236">
            <v>8.7260000000000004E-2</v>
          </cell>
          <cell r="F236">
            <v>8.727E-2</v>
          </cell>
          <cell r="G236">
            <v>8.6730000000000002E-2</v>
          </cell>
          <cell r="H236">
            <v>8.6129999999999998E-2</v>
          </cell>
          <cell r="I236">
            <v>8.5379999999999998E-2</v>
          </cell>
          <cell r="J236">
            <v>8.4730000000000014E-2</v>
          </cell>
          <cell r="K236">
            <v>8.4399999999999989E-2</v>
          </cell>
          <cell r="L236">
            <v>8.4290000000000004E-2</v>
          </cell>
        </row>
        <row r="237">
          <cell r="A237">
            <v>32689</v>
          </cell>
          <cell r="B237">
            <v>32689</v>
          </cell>
          <cell r="C237">
            <v>8.2089999999999996E-2</v>
          </cell>
          <cell r="D237">
            <v>8.1329999999999986E-2</v>
          </cell>
          <cell r="E237">
            <v>8.0670000000000006E-2</v>
          </cell>
          <cell r="F237">
            <v>8.0129999999999993E-2</v>
          </cell>
          <cell r="G237">
            <v>7.9820000000000002E-2</v>
          </cell>
          <cell r="H237">
            <v>7.9719999999999999E-2</v>
          </cell>
          <cell r="I237">
            <v>7.9649999999999999E-2</v>
          </cell>
          <cell r="J237">
            <v>7.9589999999999994E-2</v>
          </cell>
          <cell r="K237">
            <v>7.9560000000000006E-2</v>
          </cell>
          <cell r="L237">
            <v>7.9549999999999996E-2</v>
          </cell>
        </row>
        <row r="238">
          <cell r="A238">
            <v>32720</v>
          </cell>
          <cell r="B238">
            <v>32720</v>
          </cell>
          <cell r="C238">
            <v>7.936E-2</v>
          </cell>
          <cell r="D238">
            <v>7.844000000000001E-2</v>
          </cell>
          <cell r="E238">
            <v>7.7310000000000004E-2</v>
          </cell>
          <cell r="F238">
            <v>7.5749999999999998E-2</v>
          </cell>
          <cell r="G238">
            <v>7.4450000000000002E-2</v>
          </cell>
          <cell r="H238">
            <v>7.4380000000000002E-2</v>
          </cell>
          <cell r="I238">
            <v>7.5310000000000002E-2</v>
          </cell>
          <cell r="J238">
            <v>7.7329999999999996E-2</v>
          </cell>
          <cell r="K238">
            <v>7.868E-2</v>
          </cell>
          <cell r="L238">
            <v>7.9140000000000002E-2</v>
          </cell>
        </row>
        <row r="239">
          <cell r="A239">
            <v>32751</v>
          </cell>
          <cell r="B239">
            <v>32751</v>
          </cell>
          <cell r="C239">
            <v>7.9140000000000002E-2</v>
          </cell>
          <cell r="D239">
            <v>8.005000000000001E-2</v>
          </cell>
          <cell r="E239">
            <v>8.1029999999999991E-2</v>
          </cell>
          <cell r="F239">
            <v>8.2059999999999994E-2</v>
          </cell>
          <cell r="G239">
            <v>8.2460000000000006E-2</v>
          </cell>
          <cell r="H239">
            <v>8.2230000000000011E-2</v>
          </cell>
          <cell r="I239">
            <v>8.1709999999999991E-2</v>
          </cell>
          <cell r="J239">
            <v>8.1170000000000006E-2</v>
          </cell>
          <cell r="K239">
            <v>8.0890000000000004E-2</v>
          </cell>
          <cell r="L239">
            <v>8.0790000000000001E-2</v>
          </cell>
        </row>
        <row r="240">
          <cell r="A240">
            <v>32780</v>
          </cell>
          <cell r="B240">
            <v>32780</v>
          </cell>
          <cell r="C240">
            <v>7.9809999999999992E-2</v>
          </cell>
          <cell r="D240">
            <v>8.0950000000000008E-2</v>
          </cell>
          <cell r="E240">
            <v>8.208E-2</v>
          </cell>
          <cell r="F240">
            <v>8.3160000000000012E-2</v>
          </cell>
          <cell r="G240">
            <v>8.3400000000000002E-2</v>
          </cell>
          <cell r="H240">
            <v>8.3040000000000003E-2</v>
          </cell>
          <cell r="I240">
            <v>8.2369999999999999E-2</v>
          </cell>
          <cell r="J240">
            <v>8.1709999999999991E-2</v>
          </cell>
          <cell r="K240">
            <v>8.1369999999999998E-2</v>
          </cell>
          <cell r="L240">
            <v>8.1259999999999999E-2</v>
          </cell>
        </row>
        <row r="241">
          <cell r="A241">
            <v>32812</v>
          </cell>
          <cell r="B241">
            <v>32812</v>
          </cell>
          <cell r="C241">
            <v>7.9759999999999998E-2</v>
          </cell>
          <cell r="D241">
            <v>7.8600000000000003E-2</v>
          </cell>
          <cell r="E241">
            <v>7.7910000000000007E-2</v>
          </cell>
          <cell r="F241">
            <v>7.7729999999999994E-2</v>
          </cell>
          <cell r="G241">
            <v>7.7939999999999995E-2</v>
          </cell>
          <cell r="H241">
            <v>7.8049999999999994E-2</v>
          </cell>
          <cell r="I241">
            <v>7.8149999999999997E-2</v>
          </cell>
          <cell r="J241">
            <v>7.8219999999999998E-2</v>
          </cell>
          <cell r="K241">
            <v>7.825E-2</v>
          </cell>
          <cell r="L241">
            <v>7.8259999999999996E-2</v>
          </cell>
        </row>
        <row r="242">
          <cell r="A242">
            <v>32842</v>
          </cell>
          <cell r="B242">
            <v>32842</v>
          </cell>
          <cell r="C242">
            <v>7.3340000000000002E-2</v>
          </cell>
          <cell r="D242">
            <v>7.6280000000000001E-2</v>
          </cell>
          <cell r="E242">
            <v>7.6660000000000006E-2</v>
          </cell>
          <cell r="F242">
            <v>7.6469999999999996E-2</v>
          </cell>
          <cell r="G242">
            <v>7.6359999999999997E-2</v>
          </cell>
          <cell r="H242">
            <v>7.6580000000000009E-2</v>
          </cell>
          <cell r="I242">
            <v>7.7160000000000006E-2</v>
          </cell>
          <cell r="J242">
            <v>7.7929999999999999E-2</v>
          </cell>
          <cell r="K242">
            <v>7.8359999999999999E-2</v>
          </cell>
          <cell r="L242">
            <v>7.8509999999999996E-2</v>
          </cell>
        </row>
        <row r="243">
          <cell r="A243">
            <v>32871</v>
          </cell>
          <cell r="B243">
            <v>32871</v>
          </cell>
          <cell r="C243">
            <v>7.6490000000000002E-2</v>
          </cell>
          <cell r="D243">
            <v>7.6850000000000002E-2</v>
          </cell>
          <cell r="E243">
            <v>7.7270000000000005E-2</v>
          </cell>
          <cell r="F243">
            <v>7.7770000000000006E-2</v>
          </cell>
          <cell r="G243">
            <v>7.8170000000000003E-2</v>
          </cell>
          <cell r="H243">
            <v>7.8320000000000001E-2</v>
          </cell>
          <cell r="I243">
            <v>7.844000000000001E-2</v>
          </cell>
          <cell r="J243">
            <v>7.8530000000000003E-2</v>
          </cell>
          <cell r="K243">
            <v>7.8570000000000001E-2</v>
          </cell>
          <cell r="L243">
            <v>7.8589999999999993E-2</v>
          </cell>
        </row>
        <row r="244">
          <cell r="A244">
            <v>32904</v>
          </cell>
          <cell r="B244">
            <v>32904</v>
          </cell>
          <cell r="C244">
            <v>7.7350000000000002E-2</v>
          </cell>
          <cell r="D244">
            <v>7.8530000000000003E-2</v>
          </cell>
          <cell r="E244">
            <v>7.9649999999999999E-2</v>
          </cell>
          <cell r="F244">
            <v>8.0759999999999998E-2</v>
          </cell>
          <cell r="G244">
            <v>8.166000000000001E-2</v>
          </cell>
          <cell r="H244">
            <v>8.2159999999999997E-2</v>
          </cell>
          <cell r="I244">
            <v>8.276E-2</v>
          </cell>
          <cell r="J244">
            <v>8.3339999999999997E-2</v>
          </cell>
          <cell r="K244">
            <v>8.3640000000000006E-2</v>
          </cell>
          <cell r="L244">
            <v>8.3740000000000009E-2</v>
          </cell>
        </row>
        <row r="245">
          <cell r="A245">
            <v>32932</v>
          </cell>
          <cell r="B245">
            <v>32932</v>
          </cell>
          <cell r="C245">
            <v>8.0509999999999998E-2</v>
          </cell>
          <cell r="D245">
            <v>7.9430000000000001E-2</v>
          </cell>
          <cell r="E245">
            <v>7.9450000000000007E-2</v>
          </cell>
          <cell r="F245">
            <v>8.0790000000000001E-2</v>
          </cell>
          <cell r="G245">
            <v>8.2550000000000012E-2</v>
          </cell>
          <cell r="H245">
            <v>8.3269999999999997E-2</v>
          </cell>
          <cell r="I245">
            <v>8.385999999999999E-2</v>
          </cell>
          <cell r="J245">
            <v>8.43E-2</v>
          </cell>
          <cell r="K245">
            <v>8.4519999999999998E-2</v>
          </cell>
          <cell r="L245">
            <v>8.4600000000000009E-2</v>
          </cell>
        </row>
        <row r="246">
          <cell r="A246">
            <v>32962</v>
          </cell>
          <cell r="B246">
            <v>32962</v>
          </cell>
          <cell r="C246">
            <v>8.0509999999999998E-2</v>
          </cell>
          <cell r="D246">
            <v>7.9740000000000005E-2</v>
          </cell>
          <cell r="E246">
            <v>8.1119999999999998E-2</v>
          </cell>
          <cell r="F246">
            <v>8.3140000000000006E-2</v>
          </cell>
          <cell r="G246">
            <v>8.4429999999999991E-2</v>
          </cell>
          <cell r="H246">
            <v>8.4879999999999997E-2</v>
          </cell>
          <cell r="I246">
            <v>8.523E-2</v>
          </cell>
          <cell r="J246">
            <v>8.5500000000000007E-2</v>
          </cell>
          <cell r="K246">
            <v>8.5630000000000012E-2</v>
          </cell>
          <cell r="L246">
            <v>8.5669999999999996E-2</v>
          </cell>
        </row>
        <row r="247">
          <cell r="A247">
            <v>32993</v>
          </cell>
          <cell r="B247">
            <v>32993</v>
          </cell>
          <cell r="C247">
            <v>7.6399999999999996E-2</v>
          </cell>
          <cell r="D247">
            <v>7.9699999999999993E-2</v>
          </cell>
          <cell r="E247">
            <v>8.2729999999999998E-2</v>
          </cell>
          <cell r="F247">
            <v>8.5610000000000006E-2</v>
          </cell>
          <cell r="G247">
            <v>8.7479999999999988E-2</v>
          </cell>
          <cell r="H247">
            <v>8.811999999999999E-2</v>
          </cell>
          <cell r="I247">
            <v>8.864000000000001E-2</v>
          </cell>
          <cell r="J247">
            <v>8.9029999999999998E-2</v>
          </cell>
          <cell r="K247">
            <v>8.9220000000000008E-2</v>
          </cell>
          <cell r="L247">
            <v>8.9290000000000008E-2</v>
          </cell>
        </row>
        <row r="248">
          <cell r="A248">
            <v>33024</v>
          </cell>
          <cell r="B248">
            <v>33024</v>
          </cell>
          <cell r="C248">
            <v>7.7100000000000002E-2</v>
          </cell>
          <cell r="D248">
            <v>7.8299999999999995E-2</v>
          </cell>
          <cell r="E248">
            <v>7.9669999999999991E-2</v>
          </cell>
          <cell r="F248">
            <v>8.1439999999999999E-2</v>
          </cell>
          <cell r="G248">
            <v>8.3119999999999999E-2</v>
          </cell>
          <cell r="H248">
            <v>8.3829999999999988E-2</v>
          </cell>
          <cell r="I248">
            <v>8.4410000000000013E-2</v>
          </cell>
          <cell r="J248">
            <v>8.4849999999999995E-2</v>
          </cell>
          <cell r="K248">
            <v>8.5069999999999993E-2</v>
          </cell>
          <cell r="L248">
            <v>8.5150000000000003E-2</v>
          </cell>
        </row>
        <row r="249">
          <cell r="A249">
            <v>33053</v>
          </cell>
          <cell r="B249">
            <v>33053</v>
          </cell>
          <cell r="C249">
            <v>7.5730000000000006E-2</v>
          </cell>
          <cell r="D249">
            <v>7.8689999999999996E-2</v>
          </cell>
          <cell r="E249">
            <v>7.8939999999999996E-2</v>
          </cell>
          <cell r="F249">
            <v>7.9570000000000002E-2</v>
          </cell>
          <cell r="G249">
            <v>8.1039999999999987E-2</v>
          </cell>
          <cell r="H249">
            <v>8.1860000000000002E-2</v>
          </cell>
          <cell r="I249">
            <v>8.2569999999999991E-2</v>
          </cell>
          <cell r="J249">
            <v>8.3110000000000003E-2</v>
          </cell>
          <cell r="K249">
            <v>8.3379999999999996E-2</v>
          </cell>
          <cell r="L249">
            <v>8.3469999999999989E-2</v>
          </cell>
        </row>
        <row r="250">
          <cell r="A250">
            <v>33085</v>
          </cell>
          <cell r="B250">
            <v>33085</v>
          </cell>
          <cell r="C250">
            <v>7.597000000000001E-2</v>
          </cell>
          <cell r="D250">
            <v>7.6069999999999999E-2</v>
          </cell>
          <cell r="E250">
            <v>7.6189999999999994E-2</v>
          </cell>
          <cell r="F250">
            <v>7.6550000000000007E-2</v>
          </cell>
          <cell r="G250">
            <v>7.7729999999999994E-2</v>
          </cell>
          <cell r="H250">
            <v>7.8990000000000005E-2</v>
          </cell>
          <cell r="I250">
            <v>8.0790000000000001E-2</v>
          </cell>
          <cell r="J250">
            <v>8.2550000000000012E-2</v>
          </cell>
          <cell r="K250">
            <v>8.3469999999999989E-2</v>
          </cell>
          <cell r="L250">
            <v>8.3770000000000011E-2</v>
          </cell>
        </row>
        <row r="251">
          <cell r="A251">
            <v>33116</v>
          </cell>
          <cell r="B251">
            <v>33116</v>
          </cell>
          <cell r="C251">
            <v>7.4709999999999999E-2</v>
          </cell>
          <cell r="D251">
            <v>7.5340000000000004E-2</v>
          </cell>
          <cell r="E251">
            <v>7.6109999999999997E-2</v>
          </cell>
          <cell r="F251">
            <v>7.7409999999999993E-2</v>
          </cell>
          <cell r="G251">
            <v>7.9820000000000002E-2</v>
          </cell>
          <cell r="H251">
            <v>8.1950000000000009E-2</v>
          </cell>
          <cell r="I251">
            <v>8.4879999999999997E-2</v>
          </cell>
          <cell r="J251">
            <v>8.7799999999999989E-2</v>
          </cell>
          <cell r="K251">
            <v>8.9329999999999993E-2</v>
          </cell>
          <cell r="L251">
            <v>8.9840000000000003E-2</v>
          </cell>
        </row>
        <row r="252">
          <cell r="A252">
            <v>33144</v>
          </cell>
          <cell r="B252">
            <v>33144</v>
          </cell>
          <cell r="C252">
            <v>7.1539999999999992E-2</v>
          </cell>
          <cell r="D252">
            <v>7.3139999999999997E-2</v>
          </cell>
          <cell r="E252">
            <v>7.4690000000000006E-2</v>
          </cell>
          <cell r="F252">
            <v>7.6479999999999992E-2</v>
          </cell>
          <cell r="G252">
            <v>7.8920000000000004E-2</v>
          </cell>
          <cell r="H252">
            <v>8.1069999999999989E-2</v>
          </cell>
          <cell r="I252">
            <v>8.4159999999999999E-2</v>
          </cell>
          <cell r="J252">
            <v>8.7319999999999995E-2</v>
          </cell>
          <cell r="K252">
            <v>8.8989999999999986E-2</v>
          </cell>
          <cell r="L252">
            <v>8.9540000000000008E-2</v>
          </cell>
        </row>
        <row r="253">
          <cell r="A253">
            <v>33177</v>
          </cell>
          <cell r="B253">
            <v>33177</v>
          </cell>
          <cell r="C253">
            <v>7.1029999999999996E-2</v>
          </cell>
          <cell r="D253">
            <v>7.2120000000000004E-2</v>
          </cell>
          <cell r="E253">
            <v>7.3090000000000002E-2</v>
          </cell>
          <cell r="F253">
            <v>7.4200000000000002E-2</v>
          </cell>
          <cell r="G253">
            <v>7.6340000000000005E-2</v>
          </cell>
          <cell r="H253">
            <v>7.8630000000000005E-2</v>
          </cell>
          <cell r="I253">
            <v>8.208E-2</v>
          </cell>
          <cell r="J253">
            <v>8.5630000000000012E-2</v>
          </cell>
          <cell r="K253">
            <v>8.7490000000000012E-2</v>
          </cell>
          <cell r="L253">
            <v>8.8109999999999994E-2</v>
          </cell>
        </row>
        <row r="254">
          <cell r="A254">
            <v>33207</v>
          </cell>
          <cell r="B254">
            <v>33207</v>
          </cell>
          <cell r="C254">
            <v>6.6089999999999996E-2</v>
          </cell>
          <cell r="D254">
            <v>7.0999999999999994E-2</v>
          </cell>
          <cell r="E254">
            <v>7.2759999999999991E-2</v>
          </cell>
          <cell r="F254">
            <v>7.2980000000000003E-2</v>
          </cell>
          <cell r="G254">
            <v>7.424E-2</v>
          </cell>
          <cell r="H254">
            <v>7.6200000000000004E-2</v>
          </cell>
          <cell r="I254">
            <v>7.911E-2</v>
          </cell>
          <cell r="J254">
            <v>8.1920000000000007E-2</v>
          </cell>
          <cell r="K254">
            <v>8.3360000000000004E-2</v>
          </cell>
          <cell r="L254">
            <v>8.3839999999999998E-2</v>
          </cell>
        </row>
        <row r="255">
          <cell r="A255">
            <v>33238</v>
          </cell>
          <cell r="B255">
            <v>33238</v>
          </cell>
          <cell r="C255">
            <v>6.2190000000000002E-2</v>
          </cell>
          <cell r="D255">
            <v>6.5140000000000003E-2</v>
          </cell>
          <cell r="E255">
            <v>6.7220000000000002E-2</v>
          </cell>
          <cell r="F255">
            <v>6.8760000000000002E-2</v>
          </cell>
          <cell r="G255">
            <v>7.107999999999999E-2</v>
          </cell>
          <cell r="H255">
            <v>7.356E-2</v>
          </cell>
          <cell r="I255">
            <v>7.7109999999999998E-2</v>
          </cell>
          <cell r="J255">
            <v>8.0579999999999999E-2</v>
          </cell>
          <cell r="K255">
            <v>8.2369999999999999E-2</v>
          </cell>
          <cell r="L255">
            <v>8.2970000000000002E-2</v>
          </cell>
        </row>
        <row r="256">
          <cell r="A256">
            <v>33269</v>
          </cell>
          <cell r="B256">
            <v>33269</v>
          </cell>
          <cell r="C256">
            <v>6.1589999999999999E-2</v>
          </cell>
          <cell r="D256">
            <v>6.2630000000000005E-2</v>
          </cell>
          <cell r="E256">
            <v>6.3920000000000005E-2</v>
          </cell>
          <cell r="F256">
            <v>6.6020000000000009E-2</v>
          </cell>
          <cell r="G256">
            <v>6.9539999999999991E-2</v>
          </cell>
          <cell r="H256">
            <v>7.2419999999999998E-2</v>
          </cell>
          <cell r="I256">
            <v>7.6240000000000002E-2</v>
          </cell>
          <cell r="J256">
            <v>7.9979999999999996E-2</v>
          </cell>
          <cell r="K256">
            <v>8.1920000000000007E-2</v>
          </cell>
          <cell r="L256">
            <v>8.2569999999999991E-2</v>
          </cell>
        </row>
        <row r="257">
          <cell r="A257">
            <v>33297</v>
          </cell>
          <cell r="B257">
            <v>33297</v>
          </cell>
          <cell r="C257">
            <v>5.9020000000000003E-2</v>
          </cell>
          <cell r="D257">
            <v>6.0810000000000003E-2</v>
          </cell>
          <cell r="E257">
            <v>6.2570000000000001E-2</v>
          </cell>
          <cell r="F257">
            <v>6.4989999999999992E-2</v>
          </cell>
          <cell r="G257">
            <v>6.9029999999999994E-2</v>
          </cell>
          <cell r="H257">
            <v>7.2349999999999998E-2</v>
          </cell>
          <cell r="I257">
            <v>7.6420000000000002E-2</v>
          </cell>
          <cell r="J257">
            <v>8.004E-2</v>
          </cell>
          <cell r="K257">
            <v>8.1890000000000004E-2</v>
          </cell>
          <cell r="L257">
            <v>8.2500000000000004E-2</v>
          </cell>
        </row>
        <row r="258">
          <cell r="A258">
            <v>33325</v>
          </cell>
          <cell r="B258">
            <v>33325</v>
          </cell>
          <cell r="C258">
            <v>5.8449999999999995E-2</v>
          </cell>
          <cell r="D258">
            <v>5.9059999999999994E-2</v>
          </cell>
          <cell r="E258">
            <v>6.0380000000000003E-2</v>
          </cell>
          <cell r="F258">
            <v>6.3589999999999994E-2</v>
          </cell>
          <cell r="G258">
            <v>6.9349999999999995E-2</v>
          </cell>
          <cell r="H258">
            <v>7.3220000000000007E-2</v>
          </cell>
          <cell r="I258">
            <v>7.7280000000000001E-2</v>
          </cell>
          <cell r="J258">
            <v>8.0610000000000001E-2</v>
          </cell>
          <cell r="K258">
            <v>8.2279999999999992E-2</v>
          </cell>
          <cell r="L258">
            <v>8.2840000000000011E-2</v>
          </cell>
        </row>
        <row r="259">
          <cell r="A259">
            <v>33358</v>
          </cell>
          <cell r="B259">
            <v>33358</v>
          </cell>
          <cell r="C259">
            <v>5.4530000000000002E-2</v>
          </cell>
          <cell r="D259">
            <v>5.5830000000000005E-2</v>
          </cell>
          <cell r="E259">
            <v>5.7790000000000001E-2</v>
          </cell>
          <cell r="F259">
            <v>6.1580000000000003E-2</v>
          </cell>
          <cell r="G259">
            <v>6.769E-2</v>
          </cell>
          <cell r="H259">
            <v>7.1800000000000003E-2</v>
          </cell>
          <cell r="I259">
            <v>7.6289999999999997E-2</v>
          </cell>
          <cell r="J259">
            <v>8.0079999999999985E-2</v>
          </cell>
          <cell r="K259">
            <v>8.1989999999999993E-2</v>
          </cell>
          <cell r="L259">
            <v>8.2629999999999995E-2</v>
          </cell>
        </row>
        <row r="260">
          <cell r="A260">
            <v>33389</v>
          </cell>
          <cell r="B260">
            <v>33389</v>
          </cell>
          <cell r="C260">
            <v>5.389E-2</v>
          </cell>
          <cell r="D260">
            <v>5.586E-2</v>
          </cell>
          <cell r="E260">
            <v>5.8159999999999996E-2</v>
          </cell>
          <cell r="F260">
            <v>6.1760000000000002E-2</v>
          </cell>
          <cell r="G260">
            <v>6.744E-2</v>
          </cell>
          <cell r="H260">
            <v>7.1609999999999993E-2</v>
          </cell>
          <cell r="I260">
            <v>7.644999999999999E-2</v>
          </cell>
          <cell r="J260">
            <v>8.0640000000000003E-2</v>
          </cell>
          <cell r="K260">
            <v>8.276E-2</v>
          </cell>
          <cell r="L260">
            <v>8.3469999999999989E-2</v>
          </cell>
        </row>
        <row r="261">
          <cell r="A261">
            <v>33417</v>
          </cell>
          <cell r="B261">
            <v>33417</v>
          </cell>
          <cell r="C261">
            <v>5.3719999999999997E-2</v>
          </cell>
          <cell r="D261">
            <v>5.6250000000000001E-2</v>
          </cell>
          <cell r="E261">
            <v>5.8869999999999999E-2</v>
          </cell>
          <cell r="F261">
            <v>6.2770000000000006E-2</v>
          </cell>
          <cell r="G261">
            <v>6.9129999999999997E-2</v>
          </cell>
          <cell r="H261">
            <v>7.3639999999999997E-2</v>
          </cell>
          <cell r="I261">
            <v>7.8479999999999994E-2</v>
          </cell>
          <cell r="J261">
            <v>8.2439999999999999E-2</v>
          </cell>
          <cell r="K261">
            <v>8.4429999999999991E-2</v>
          </cell>
          <cell r="L261">
            <v>8.5089999999999999E-2</v>
          </cell>
        </row>
        <row r="262">
          <cell r="A262">
            <v>33450</v>
          </cell>
          <cell r="B262">
            <v>33450</v>
          </cell>
          <cell r="C262">
            <v>5.5030000000000003E-2</v>
          </cell>
          <cell r="D262">
            <v>5.6410000000000002E-2</v>
          </cell>
          <cell r="E262">
            <v>5.8150000000000007E-2</v>
          </cell>
          <cell r="F262">
            <v>6.139E-2</v>
          </cell>
          <cell r="G262">
            <v>6.7430000000000004E-2</v>
          </cell>
          <cell r="H262">
            <v>7.2000000000000008E-2</v>
          </cell>
          <cell r="I262">
            <v>7.7160000000000006E-2</v>
          </cell>
          <cell r="J262">
            <v>8.1509999999999999E-2</v>
          </cell>
          <cell r="K262">
            <v>8.3710000000000007E-2</v>
          </cell>
          <cell r="L262">
            <v>8.4440000000000015E-2</v>
          </cell>
        </row>
        <row r="263">
          <cell r="A263">
            <v>33480</v>
          </cell>
          <cell r="B263">
            <v>33480</v>
          </cell>
          <cell r="C263">
            <v>5.2919999999999995E-2</v>
          </cell>
          <cell r="D263">
            <v>5.4089999999999999E-2</v>
          </cell>
          <cell r="E263">
            <v>5.5190000000000003E-2</v>
          </cell>
          <cell r="F263">
            <v>5.7290000000000001E-2</v>
          </cell>
          <cell r="G263">
            <v>6.2689999999999996E-2</v>
          </cell>
          <cell r="H263">
            <v>6.7530000000000007E-2</v>
          </cell>
          <cell r="I263">
            <v>7.3369999999999991E-2</v>
          </cell>
          <cell r="J263">
            <v>7.844000000000001E-2</v>
          </cell>
          <cell r="K263">
            <v>8.1000000000000003E-2</v>
          </cell>
          <cell r="L263">
            <v>8.1850000000000006E-2</v>
          </cell>
        </row>
        <row r="264">
          <cell r="A264">
            <v>33511</v>
          </cell>
          <cell r="B264">
            <v>33511</v>
          </cell>
          <cell r="C264">
            <v>5.1279999999999999E-2</v>
          </cell>
          <cell r="D264">
            <v>5.1900000000000002E-2</v>
          </cell>
          <cell r="E264">
            <v>5.2839999999999998E-2</v>
          </cell>
          <cell r="F264">
            <v>5.4909999999999994E-2</v>
          </cell>
          <cell r="G264">
            <v>5.9519999999999997E-2</v>
          </cell>
          <cell r="H264">
            <v>6.3799999999999996E-2</v>
          </cell>
          <cell r="I264">
            <v>6.9790000000000005E-2</v>
          </cell>
          <cell r="J264">
            <v>7.5850000000000001E-2</v>
          </cell>
          <cell r="K264">
            <v>7.9039999999999999E-2</v>
          </cell>
          <cell r="L264">
            <v>8.0100000000000005E-2</v>
          </cell>
        </row>
        <row r="265">
          <cell r="A265">
            <v>33542</v>
          </cell>
          <cell r="B265">
            <v>33542</v>
          </cell>
          <cell r="C265">
            <v>4.8150000000000005E-2</v>
          </cell>
          <cell r="D265">
            <v>4.87E-2</v>
          </cell>
          <cell r="E265">
            <v>4.9569999999999996E-2</v>
          </cell>
          <cell r="F265">
            <v>5.1580000000000001E-2</v>
          </cell>
          <cell r="G265">
            <v>5.638E-2</v>
          </cell>
          <cell r="H265">
            <v>6.114E-2</v>
          </cell>
          <cell r="I265">
            <v>6.83E-2</v>
          </cell>
          <cell r="J265">
            <v>7.6069999999999999E-2</v>
          </cell>
          <cell r="K265">
            <v>8.0250000000000002E-2</v>
          </cell>
          <cell r="L265">
            <v>8.163999999999999E-2</v>
          </cell>
        </row>
        <row r="266">
          <cell r="A266">
            <v>33571</v>
          </cell>
          <cell r="B266">
            <v>33571</v>
          </cell>
          <cell r="C266">
            <v>4.2599999999999999E-2</v>
          </cell>
          <cell r="D266">
            <v>4.3730000000000005E-2</v>
          </cell>
          <cell r="E266">
            <v>4.521E-2</v>
          </cell>
          <cell r="F266">
            <v>4.793E-2</v>
          </cell>
          <cell r="G266">
            <v>5.3370000000000001E-2</v>
          </cell>
          <cell r="H266">
            <v>5.8609999999999995E-2</v>
          </cell>
          <cell r="I266">
            <v>6.6750000000000004E-2</v>
          </cell>
          <cell r="J266">
            <v>7.6050000000000006E-2</v>
          </cell>
          <cell r="K266">
            <v>8.1170000000000006E-2</v>
          </cell>
          <cell r="L266">
            <v>8.2870000000000013E-2</v>
          </cell>
        </row>
        <row r="267">
          <cell r="A267">
            <v>33603</v>
          </cell>
          <cell r="B267">
            <v>33603</v>
          </cell>
          <cell r="C267">
            <v>3.832E-2</v>
          </cell>
          <cell r="D267">
            <v>3.8759999999999996E-2</v>
          </cell>
          <cell r="E267">
            <v>3.9640000000000002E-2</v>
          </cell>
          <cell r="F267">
            <v>4.1980000000000003E-2</v>
          </cell>
          <cell r="G267">
            <v>4.7500000000000001E-2</v>
          </cell>
          <cell r="H267">
            <v>5.28E-2</v>
          </cell>
          <cell r="I267">
            <v>6.0919999999999995E-2</v>
          </cell>
          <cell r="J267">
            <v>7.0570000000000008E-2</v>
          </cell>
          <cell r="K267">
            <v>7.6109999999999997E-2</v>
          </cell>
          <cell r="L267">
            <v>7.7960000000000002E-2</v>
          </cell>
        </row>
        <row r="268">
          <cell r="A268">
            <v>33634</v>
          </cell>
          <cell r="B268">
            <v>33634</v>
          </cell>
          <cell r="C268">
            <v>3.44E-2</v>
          </cell>
          <cell r="D268">
            <v>3.9199999999999999E-2</v>
          </cell>
          <cell r="E268">
            <v>4.0399999999999998E-2</v>
          </cell>
          <cell r="F268">
            <v>4.19E-2</v>
          </cell>
          <cell r="G268">
            <v>5.1900000000000002E-2</v>
          </cell>
          <cell r="H268">
            <v>5.8099999999999999E-2</v>
          </cell>
          <cell r="I268">
            <v>6.7500000000000004E-2</v>
          </cell>
          <cell r="J268">
            <v>7.7399999999999997E-2</v>
          </cell>
          <cell r="K268">
            <v>8.1699999999999995E-2</v>
          </cell>
          <cell r="L268">
            <v>7.9399999999999998E-2</v>
          </cell>
        </row>
        <row r="269">
          <cell r="A269">
            <v>33662</v>
          </cell>
          <cell r="B269">
            <v>33662</v>
          </cell>
          <cell r="C269">
            <v>3.6900000000000002E-2</v>
          </cell>
          <cell r="D269">
            <v>4.0099999999999997E-2</v>
          </cell>
          <cell r="E269">
            <v>4.1200000000000001E-2</v>
          </cell>
          <cell r="F269">
            <v>4.3099999999999999E-2</v>
          </cell>
          <cell r="G269">
            <v>5.2299999999999999E-2</v>
          </cell>
          <cell r="H269">
            <v>5.9200000000000003E-2</v>
          </cell>
          <cell r="I269">
            <v>6.7900000000000002E-2</v>
          </cell>
          <cell r="J269">
            <v>7.7499999999999999E-2</v>
          </cell>
          <cell r="K269">
            <v>8.1500000000000003E-2</v>
          </cell>
          <cell r="L269">
            <v>7.9399999999999998E-2</v>
          </cell>
        </row>
        <row r="270">
          <cell r="A270">
            <v>33691</v>
          </cell>
          <cell r="B270">
            <v>33691</v>
          </cell>
          <cell r="C270">
            <v>3.9800000000000002E-2</v>
          </cell>
          <cell r="D270">
            <v>4.07E-2</v>
          </cell>
          <cell r="E270">
            <v>4.2500000000000003E-2</v>
          </cell>
          <cell r="F270">
            <v>4.4900000000000002E-2</v>
          </cell>
          <cell r="G270">
            <v>5.67E-2</v>
          </cell>
          <cell r="H270">
            <v>6.4299999999999996E-2</v>
          </cell>
          <cell r="I270">
            <v>7.2499999999999995E-2</v>
          </cell>
          <cell r="J270">
            <v>7.9200000000000007E-2</v>
          </cell>
          <cell r="K270">
            <v>8.2600000000000007E-2</v>
          </cell>
          <cell r="L270">
            <v>7.9799999999999996E-2</v>
          </cell>
        </row>
        <row r="271">
          <cell r="A271">
            <v>33724</v>
          </cell>
          <cell r="B271">
            <v>33724</v>
          </cell>
          <cell r="C271">
            <v>3.2000000000000001E-2</v>
          </cell>
          <cell r="D271">
            <v>3.7699999999999997E-2</v>
          </cell>
          <cell r="E271">
            <v>3.95E-2</v>
          </cell>
          <cell r="F271">
            <v>4.2999999999999997E-2</v>
          </cell>
          <cell r="G271">
            <v>5.4199999999999998E-2</v>
          </cell>
          <cell r="H271">
            <v>6.1800000000000001E-2</v>
          </cell>
          <cell r="I271">
            <v>7.1400000000000005E-2</v>
          </cell>
          <cell r="J271">
            <v>8.0799999999999997E-2</v>
          </cell>
          <cell r="K271">
            <v>8.4400000000000003E-2</v>
          </cell>
          <cell r="L271">
            <v>8.0399999999999999E-2</v>
          </cell>
        </row>
        <row r="272">
          <cell r="A272">
            <v>33755</v>
          </cell>
          <cell r="B272">
            <v>33755</v>
          </cell>
          <cell r="C272">
            <v>3.2300000000000002E-2</v>
          </cell>
          <cell r="D272">
            <v>3.7699999999999997E-2</v>
          </cell>
          <cell r="E272">
            <v>3.9399999999999998E-2</v>
          </cell>
          <cell r="F272">
            <v>4.2299999999999997E-2</v>
          </cell>
          <cell r="G272">
            <v>5.0599999999999999E-2</v>
          </cell>
          <cell r="H272">
            <v>5.8400000000000001E-2</v>
          </cell>
          <cell r="I272">
            <v>6.88E-2</v>
          </cell>
          <cell r="J272">
            <v>7.85E-2</v>
          </cell>
          <cell r="K272">
            <v>8.2400000000000001E-2</v>
          </cell>
          <cell r="L272">
            <v>7.8399999999999997E-2</v>
          </cell>
        </row>
        <row r="273">
          <cell r="A273">
            <v>33783</v>
          </cell>
          <cell r="B273">
            <v>33783</v>
          </cell>
          <cell r="C273">
            <v>3.5099999999999999E-2</v>
          </cell>
          <cell r="D273">
            <v>3.6200000000000003E-2</v>
          </cell>
          <cell r="E273">
            <v>3.7499999999999999E-2</v>
          </cell>
          <cell r="F273">
            <v>4.0300000000000002E-2</v>
          </cell>
          <cell r="G273">
            <v>4.9099999999999998E-2</v>
          </cell>
          <cell r="H273">
            <v>5.5599999999999997E-2</v>
          </cell>
          <cell r="I273">
            <v>6.3899999999999998E-2</v>
          </cell>
          <cell r="J273">
            <v>7.6499999999999999E-2</v>
          </cell>
          <cell r="K273">
            <v>8.2500000000000004E-2</v>
          </cell>
          <cell r="L273">
            <v>7.8799999999999995E-2</v>
          </cell>
        </row>
        <row r="274">
          <cell r="A274">
            <v>33816</v>
          </cell>
          <cell r="B274">
            <v>33816</v>
          </cell>
          <cell r="C274">
            <v>2.9499999999999998E-2</v>
          </cell>
          <cell r="D274">
            <v>3.2300000000000002E-2</v>
          </cell>
          <cell r="E274">
            <v>3.3599999999999998E-2</v>
          </cell>
          <cell r="F274">
            <v>3.5900000000000001E-2</v>
          </cell>
          <cell r="G274">
            <v>4.4200000000000003E-2</v>
          </cell>
          <cell r="H274">
            <v>0.05</v>
          </cell>
          <cell r="I274">
            <v>0.06</v>
          </cell>
          <cell r="J274">
            <v>7.2400000000000006E-2</v>
          </cell>
          <cell r="K274">
            <v>7.9500000000000001E-2</v>
          </cell>
          <cell r="L274">
            <v>7.6300000000000007E-2</v>
          </cell>
        </row>
        <row r="275">
          <cell r="A275">
            <v>33846</v>
          </cell>
          <cell r="B275">
            <v>33846</v>
          </cell>
          <cell r="C275">
            <v>3.0200000000000001E-2</v>
          </cell>
          <cell r="D275">
            <v>3.2099999999999997E-2</v>
          </cell>
          <cell r="E275">
            <v>3.32E-2</v>
          </cell>
          <cell r="F275">
            <v>3.44E-2</v>
          </cell>
          <cell r="G275">
            <v>4.0599999999999997E-2</v>
          </cell>
          <cell r="H275">
            <v>4.6600000000000003E-2</v>
          </cell>
          <cell r="I275">
            <v>5.8000000000000003E-2</v>
          </cell>
          <cell r="J275">
            <v>7.1999999999999995E-2</v>
          </cell>
          <cell r="K275">
            <v>0.08</v>
          </cell>
          <cell r="L275">
            <v>7.7399999999999997E-2</v>
          </cell>
        </row>
        <row r="276">
          <cell r="A276">
            <v>33877</v>
          </cell>
          <cell r="B276">
            <v>33877</v>
          </cell>
          <cell r="C276">
            <v>2.5399999999999999E-2</v>
          </cell>
          <cell r="D276">
            <v>2.7300000000000001E-2</v>
          </cell>
          <cell r="E276">
            <v>2.8899999999999999E-2</v>
          </cell>
          <cell r="F276">
            <v>3.04E-2</v>
          </cell>
          <cell r="G276">
            <v>3.8600000000000002E-2</v>
          </cell>
          <cell r="H276">
            <v>4.4600000000000001E-2</v>
          </cell>
          <cell r="I276">
            <v>5.4199999999999998E-2</v>
          </cell>
          <cell r="J276">
            <v>6.9699999999999998E-2</v>
          </cell>
          <cell r="K276">
            <v>0.08</v>
          </cell>
          <cell r="L276">
            <v>7.6700000000000004E-2</v>
          </cell>
        </row>
        <row r="277">
          <cell r="A277">
            <v>33908</v>
          </cell>
          <cell r="B277">
            <v>33908</v>
          </cell>
          <cell r="C277">
            <v>2.5000000000000001E-2</v>
          </cell>
          <cell r="D277">
            <v>0.03</v>
          </cell>
          <cell r="E277">
            <v>3.2599999999999997E-2</v>
          </cell>
          <cell r="F277">
            <v>3.5000000000000003E-2</v>
          </cell>
          <cell r="G277">
            <v>4.4999999999999998E-2</v>
          </cell>
          <cell r="H277">
            <v>5.11E-2</v>
          </cell>
          <cell r="I277">
            <v>6.0499999999999998E-2</v>
          </cell>
          <cell r="J277">
            <v>7.3200000000000001E-2</v>
          </cell>
          <cell r="K277">
            <v>8.1600000000000006E-2</v>
          </cell>
          <cell r="L277">
            <v>7.9000000000000001E-2</v>
          </cell>
        </row>
        <row r="278">
          <cell r="A278">
            <v>33937</v>
          </cell>
          <cell r="B278">
            <v>33937</v>
          </cell>
          <cell r="C278">
            <v>2.6200000000000001E-2</v>
          </cell>
          <cell r="D278">
            <v>3.32E-2</v>
          </cell>
          <cell r="E278">
            <v>3.5700000000000003E-2</v>
          </cell>
          <cell r="F278">
            <v>3.7900000000000003E-2</v>
          </cell>
          <cell r="G278">
            <v>4.8500000000000001E-2</v>
          </cell>
          <cell r="H278">
            <v>5.4300000000000001E-2</v>
          </cell>
          <cell r="I278">
            <v>6.4100000000000004E-2</v>
          </cell>
          <cell r="J278">
            <v>7.3899999999999993E-2</v>
          </cell>
          <cell r="K278">
            <v>8.0600000000000005E-2</v>
          </cell>
          <cell r="L278">
            <v>7.8E-2</v>
          </cell>
        </row>
        <row r="279">
          <cell r="A279">
            <v>33969</v>
          </cell>
          <cell r="B279">
            <v>33969</v>
          </cell>
          <cell r="C279">
            <v>2.7099999999999999E-2</v>
          </cell>
          <cell r="D279">
            <v>3.1300000000000001E-2</v>
          </cell>
          <cell r="E279">
            <v>3.3500000000000002E-2</v>
          </cell>
          <cell r="F279">
            <v>3.5700000000000003E-2</v>
          </cell>
          <cell r="G279">
            <v>4.7E-2</v>
          </cell>
          <cell r="H279">
            <v>5.33E-2</v>
          </cell>
          <cell r="I279">
            <v>6.2399999999999997E-2</v>
          </cell>
          <cell r="J279">
            <v>7.22E-2</v>
          </cell>
          <cell r="K279">
            <v>7.8799999999999995E-2</v>
          </cell>
          <cell r="L279">
            <v>7.51E-2</v>
          </cell>
        </row>
        <row r="280">
          <cell r="A280">
            <v>34000</v>
          </cell>
          <cell r="B280">
            <v>34000</v>
          </cell>
          <cell r="C280">
            <v>2.4799999999999999E-2</v>
          </cell>
          <cell r="D280">
            <v>2.98E-2</v>
          </cell>
          <cell r="E280">
            <v>3.1399999999999997E-2</v>
          </cell>
          <cell r="F280">
            <v>3.3399999999999999E-2</v>
          </cell>
          <cell r="G280">
            <v>4.2999999999999997E-2</v>
          </cell>
          <cell r="H280">
            <v>4.8300000000000003E-2</v>
          </cell>
          <cell r="I280">
            <v>5.74E-2</v>
          </cell>
          <cell r="J280">
            <v>6.9000000000000006E-2</v>
          </cell>
          <cell r="K280">
            <v>7.7399999999999997E-2</v>
          </cell>
          <cell r="L280">
            <v>7.3899999999999993E-2</v>
          </cell>
        </row>
        <row r="281">
          <cell r="A281">
            <v>34028</v>
          </cell>
          <cell r="B281">
            <v>34028</v>
          </cell>
          <cell r="C281">
            <v>2.6800000000000001E-2</v>
          </cell>
          <cell r="D281">
            <v>2.9899999999999999E-2</v>
          </cell>
          <cell r="E281">
            <v>3.1199999999999999E-2</v>
          </cell>
          <cell r="F281">
            <v>3.2800000000000003E-2</v>
          </cell>
          <cell r="G281">
            <v>3.9E-2</v>
          </cell>
          <cell r="H281">
            <v>4.3999999999999997E-2</v>
          </cell>
          <cell r="I281">
            <v>5.3499999999999999E-2</v>
          </cell>
          <cell r="J281">
            <v>6.5299999999999997E-2</v>
          </cell>
          <cell r="K281">
            <v>7.4999999999999997E-2</v>
          </cell>
          <cell r="L281">
            <v>7.2300000000000003E-2</v>
          </cell>
        </row>
        <row r="282">
          <cell r="A282">
            <v>34056</v>
          </cell>
          <cell r="B282">
            <v>34056</v>
          </cell>
          <cell r="C282">
            <v>2.7E-2</v>
          </cell>
          <cell r="D282">
            <v>2.9000000000000001E-2</v>
          </cell>
          <cell r="E282">
            <v>3.0700000000000002E-2</v>
          </cell>
          <cell r="F282">
            <v>3.27E-2</v>
          </cell>
          <cell r="G282">
            <v>3.9E-2</v>
          </cell>
          <cell r="H282">
            <v>4.58E-2</v>
          </cell>
          <cell r="I282">
            <v>5.4600000000000003E-2</v>
          </cell>
          <cell r="J282">
            <v>6.5799999999999997E-2</v>
          </cell>
          <cell r="K282">
            <v>7.5300000000000006E-2</v>
          </cell>
          <cell r="L282">
            <v>7.1900000000000006E-2</v>
          </cell>
        </row>
        <row r="283">
          <cell r="A283">
            <v>34089</v>
          </cell>
          <cell r="B283">
            <v>34089</v>
          </cell>
          <cell r="C283">
            <v>2.69E-2</v>
          </cell>
          <cell r="D283">
            <v>2.9499999999999998E-2</v>
          </cell>
          <cell r="E283">
            <v>3.0499999999999999E-2</v>
          </cell>
          <cell r="F283">
            <v>3.2399999999999998E-2</v>
          </cell>
          <cell r="G283">
            <v>3.73E-2</v>
          </cell>
          <cell r="H283">
            <v>4.3900000000000002E-2</v>
          </cell>
          <cell r="I283">
            <v>5.2600000000000001E-2</v>
          </cell>
          <cell r="J283">
            <v>6.5100000000000005E-2</v>
          </cell>
          <cell r="K283">
            <v>7.5200000000000003E-2</v>
          </cell>
          <cell r="L283">
            <v>7.0499999999999993E-2</v>
          </cell>
        </row>
        <row r="284">
          <cell r="A284">
            <v>34120</v>
          </cell>
          <cell r="B284">
            <v>34120</v>
          </cell>
          <cell r="C284">
            <v>2.86E-2</v>
          </cell>
          <cell r="D284">
            <v>3.1E-2</v>
          </cell>
          <cell r="E284">
            <v>3.3000000000000002E-2</v>
          </cell>
          <cell r="F284">
            <v>3.5999999999999997E-2</v>
          </cell>
          <cell r="G284">
            <v>4.1700000000000001E-2</v>
          </cell>
          <cell r="H284">
            <v>4.7E-2</v>
          </cell>
          <cell r="I284">
            <v>5.45E-2</v>
          </cell>
          <cell r="J284">
            <v>6.6199999999999995E-2</v>
          </cell>
          <cell r="K284">
            <v>7.4800000000000005E-2</v>
          </cell>
          <cell r="L284">
            <v>7.1099999999999997E-2</v>
          </cell>
        </row>
        <row r="285">
          <cell r="A285">
            <v>34148</v>
          </cell>
          <cell r="B285">
            <v>34148</v>
          </cell>
          <cell r="C285">
            <v>2.7300000000000001E-2</v>
          </cell>
          <cell r="D285">
            <v>3.0700000000000002E-2</v>
          </cell>
          <cell r="E285">
            <v>3.2000000000000001E-2</v>
          </cell>
          <cell r="F285">
            <v>3.4299999999999997E-2</v>
          </cell>
          <cell r="G285">
            <v>3.9899999999999998E-2</v>
          </cell>
          <cell r="H285">
            <v>4.58E-2</v>
          </cell>
          <cell r="I285">
            <v>5.1900000000000002E-2</v>
          </cell>
          <cell r="J285">
            <v>6.1699999999999998E-2</v>
          </cell>
          <cell r="K285">
            <v>7.1300000000000002E-2</v>
          </cell>
          <cell r="L285">
            <v>6.9000000000000006E-2</v>
          </cell>
        </row>
        <row r="286">
          <cell r="A286">
            <v>34181</v>
          </cell>
          <cell r="B286">
            <v>34181</v>
          </cell>
          <cell r="C286">
            <v>2.7699999999999999E-2</v>
          </cell>
          <cell r="D286">
            <v>3.0700000000000002E-2</v>
          </cell>
          <cell r="E286">
            <v>3.2500000000000001E-2</v>
          </cell>
          <cell r="F286">
            <v>3.5099999999999999E-2</v>
          </cell>
          <cell r="G286">
            <v>4.0500000000000001E-2</v>
          </cell>
          <cell r="H286">
            <v>4.6300000000000001E-2</v>
          </cell>
          <cell r="I286">
            <v>5.2600000000000001E-2</v>
          </cell>
          <cell r="J286">
            <v>6.1100000000000002E-2</v>
          </cell>
          <cell r="K286">
            <v>6.9599999999999995E-2</v>
          </cell>
          <cell r="L286">
            <v>6.7900000000000002E-2</v>
          </cell>
        </row>
        <row r="287">
          <cell r="A287">
            <v>34211</v>
          </cell>
          <cell r="B287">
            <v>34211</v>
          </cell>
          <cell r="C287">
            <v>2.81E-2</v>
          </cell>
          <cell r="D287">
            <v>3.0499999999999999E-2</v>
          </cell>
          <cell r="E287">
            <v>3.1899999999999998E-2</v>
          </cell>
          <cell r="F287">
            <v>3.3599999999999998E-2</v>
          </cell>
          <cell r="G287">
            <v>3.7999999999999999E-2</v>
          </cell>
          <cell r="H287">
            <v>4.2500000000000003E-2</v>
          </cell>
          <cell r="I287">
            <v>4.8599999999999997E-2</v>
          </cell>
          <cell r="J287">
            <v>5.7599999999999998E-2</v>
          </cell>
          <cell r="K287">
            <v>6.6799999999999998E-2</v>
          </cell>
          <cell r="L287">
            <v>6.3799999999999996E-2</v>
          </cell>
        </row>
        <row r="288">
          <cell r="A288">
            <v>34242</v>
          </cell>
          <cell r="B288">
            <v>34242</v>
          </cell>
          <cell r="C288">
            <v>2.4E-2</v>
          </cell>
          <cell r="D288">
            <v>2.9600000000000001E-2</v>
          </cell>
          <cell r="E288">
            <v>3.1099999999999999E-2</v>
          </cell>
          <cell r="F288">
            <v>3.3500000000000002E-2</v>
          </cell>
          <cell r="G288">
            <v>3.9100000000000003E-2</v>
          </cell>
          <cell r="H288">
            <v>4.3099999999999999E-2</v>
          </cell>
          <cell r="I288">
            <v>4.8599999999999997E-2</v>
          </cell>
          <cell r="J288">
            <v>5.74E-2</v>
          </cell>
          <cell r="K288">
            <v>6.7100000000000007E-2</v>
          </cell>
          <cell r="L288">
            <v>6.3200000000000006E-2</v>
          </cell>
        </row>
        <row r="289">
          <cell r="A289">
            <v>34273</v>
          </cell>
          <cell r="B289">
            <v>34273</v>
          </cell>
          <cell r="C289">
            <v>2.7900000000000001E-2</v>
          </cell>
          <cell r="D289">
            <v>3.0700000000000002E-2</v>
          </cell>
          <cell r="E289">
            <v>3.2500000000000001E-2</v>
          </cell>
          <cell r="F289">
            <v>3.44E-2</v>
          </cell>
          <cell r="G289">
            <v>3.9399999999999998E-2</v>
          </cell>
          <cell r="H289">
            <v>4.3900000000000002E-2</v>
          </cell>
          <cell r="I289">
            <v>4.9000000000000002E-2</v>
          </cell>
          <cell r="J289">
            <v>5.7299999999999997E-2</v>
          </cell>
          <cell r="K289">
            <v>6.6600000000000006E-2</v>
          </cell>
          <cell r="L289">
            <v>6.2600000000000003E-2</v>
          </cell>
        </row>
        <row r="290">
          <cell r="A290">
            <v>34302</v>
          </cell>
          <cell r="B290">
            <v>34302</v>
          </cell>
          <cell r="C290">
            <v>2.7E-2</v>
          </cell>
          <cell r="D290">
            <v>3.1899999999999998E-2</v>
          </cell>
          <cell r="E290">
            <v>3.3700000000000001E-2</v>
          </cell>
          <cell r="F290">
            <v>3.61E-2</v>
          </cell>
          <cell r="G290">
            <v>4.1399999999999999E-2</v>
          </cell>
          <cell r="H290">
            <v>4.5900000000000003E-2</v>
          </cell>
          <cell r="I290">
            <v>5.2200000000000003E-2</v>
          </cell>
          <cell r="J290">
            <v>6.0999999999999999E-2</v>
          </cell>
          <cell r="K290">
            <v>6.8900000000000003E-2</v>
          </cell>
          <cell r="L290">
            <v>6.54E-2</v>
          </cell>
        </row>
        <row r="291">
          <cell r="A291">
            <v>34334</v>
          </cell>
          <cell r="B291">
            <v>34334</v>
          </cell>
          <cell r="C291">
            <v>2.8400000000000002E-2</v>
          </cell>
          <cell r="D291">
            <v>3.0700000000000002E-2</v>
          </cell>
          <cell r="E291">
            <v>3.32E-2</v>
          </cell>
          <cell r="F291">
            <v>3.6200000000000003E-2</v>
          </cell>
          <cell r="G291">
            <v>4.3499999999999997E-2</v>
          </cell>
          <cell r="H291">
            <v>4.7899999999999998E-2</v>
          </cell>
          <cell r="I291">
            <v>5.3999999999999999E-2</v>
          </cell>
          <cell r="J291">
            <v>6.2399999999999997E-2</v>
          </cell>
          <cell r="K291">
            <v>7.0199999999999999E-2</v>
          </cell>
          <cell r="L291">
            <v>6.6100000000000006E-2</v>
          </cell>
        </row>
        <row r="292">
          <cell r="A292">
            <v>34365</v>
          </cell>
          <cell r="B292">
            <v>34365</v>
          </cell>
          <cell r="C292">
            <v>2.5999999999999999E-2</v>
          </cell>
          <cell r="D292">
            <v>0.03</v>
          </cell>
          <cell r="E292">
            <v>3.2099999999999997E-2</v>
          </cell>
          <cell r="F292">
            <v>3.4799999999999998E-2</v>
          </cell>
          <cell r="G292">
            <v>4.07E-2</v>
          </cell>
          <cell r="H292">
            <v>4.4900000000000002E-2</v>
          </cell>
          <cell r="I292">
            <v>5.0700000000000002E-2</v>
          </cell>
          <cell r="J292">
            <v>5.8700000000000002E-2</v>
          </cell>
          <cell r="K292">
            <v>6.7400000000000002E-2</v>
          </cell>
          <cell r="L292">
            <v>6.5000000000000002E-2</v>
          </cell>
        </row>
        <row r="293">
          <cell r="A293">
            <v>34393</v>
          </cell>
          <cell r="B293">
            <v>34393</v>
          </cell>
          <cell r="C293">
            <v>2.8899999999999999E-2</v>
          </cell>
          <cell r="D293">
            <v>3.4099999999999998E-2</v>
          </cell>
          <cell r="E293">
            <v>3.6700000000000003E-2</v>
          </cell>
          <cell r="F293">
            <v>3.9699999999999999E-2</v>
          </cell>
          <cell r="G293">
            <v>4.7100000000000003E-2</v>
          </cell>
          <cell r="H293">
            <v>5.11E-2</v>
          </cell>
          <cell r="I293">
            <v>5.6800000000000003E-2</v>
          </cell>
          <cell r="J293">
            <v>6.4699999999999994E-2</v>
          </cell>
          <cell r="K293">
            <v>7.17E-2</v>
          </cell>
          <cell r="L293">
            <v>6.5600000000000006E-2</v>
          </cell>
        </row>
        <row r="294">
          <cell r="A294">
            <v>34424</v>
          </cell>
          <cell r="B294">
            <v>34424</v>
          </cell>
          <cell r="C294">
            <v>3.2899999999999999E-2</v>
          </cell>
          <cell r="D294">
            <v>3.5400000000000001E-2</v>
          </cell>
          <cell r="E294">
            <v>3.8399999999999997E-2</v>
          </cell>
          <cell r="F294">
            <v>4.3999999999999997E-2</v>
          </cell>
          <cell r="G294">
            <v>5.28E-2</v>
          </cell>
          <cell r="H294">
            <v>5.79E-2</v>
          </cell>
          <cell r="I294">
            <v>6.3799999999999996E-2</v>
          </cell>
          <cell r="J294">
            <v>7.1300000000000002E-2</v>
          </cell>
          <cell r="K294">
            <v>7.5800000000000006E-2</v>
          </cell>
          <cell r="L294">
            <v>6.93E-2</v>
          </cell>
        </row>
        <row r="295">
          <cell r="A295">
            <v>34453</v>
          </cell>
          <cell r="B295">
            <v>34453</v>
          </cell>
          <cell r="C295">
            <v>3.5999999999999997E-2</v>
          </cell>
          <cell r="D295">
            <v>3.9399999999999998E-2</v>
          </cell>
          <cell r="E295">
            <v>4.4200000000000003E-2</v>
          </cell>
          <cell r="F295">
            <v>5.1200000000000002E-2</v>
          </cell>
          <cell r="G295">
            <v>5.79E-2</v>
          </cell>
          <cell r="H295">
            <v>6.2399999999999997E-2</v>
          </cell>
          <cell r="I295">
            <v>6.7199999999999996E-2</v>
          </cell>
          <cell r="J295">
            <v>7.3099999999999998E-2</v>
          </cell>
          <cell r="K295">
            <v>7.6999999999999999E-2</v>
          </cell>
          <cell r="L295">
            <v>7.1599999999999997E-2</v>
          </cell>
        </row>
        <row r="296">
          <cell r="A296">
            <v>34485</v>
          </cell>
          <cell r="B296">
            <v>34485</v>
          </cell>
          <cell r="C296">
            <v>3.7400000000000003E-2</v>
          </cell>
          <cell r="D296">
            <v>4.24E-2</v>
          </cell>
          <cell r="E296">
            <v>4.8099999999999997E-2</v>
          </cell>
          <cell r="F296">
            <v>5.3600000000000002E-2</v>
          </cell>
          <cell r="G296">
            <v>5.5199999999999999E-2</v>
          </cell>
          <cell r="H296">
            <v>6.4100000000000004E-2</v>
          </cell>
          <cell r="I296">
            <v>6.7299999999999999E-2</v>
          </cell>
          <cell r="J296">
            <v>7.4099999999999999E-2</v>
          </cell>
          <cell r="K296">
            <v>7.8899999999999998E-2</v>
          </cell>
          <cell r="L296">
            <v>7.3200000000000001E-2</v>
          </cell>
        </row>
        <row r="297">
          <cell r="A297">
            <v>34515</v>
          </cell>
          <cell r="B297">
            <v>34515</v>
          </cell>
          <cell r="C297">
            <v>3.4000000000000002E-2</v>
          </cell>
          <cell r="D297">
            <v>4.2299999999999997E-2</v>
          </cell>
          <cell r="E297">
            <v>4.8000000000000001E-2</v>
          </cell>
          <cell r="F297">
            <v>5.4899999999999997E-2</v>
          </cell>
          <cell r="G297">
            <v>6.1600000000000002E-2</v>
          </cell>
          <cell r="H297">
            <v>6.6299999999999998E-2</v>
          </cell>
          <cell r="I297">
            <v>7.0099999999999996E-2</v>
          </cell>
          <cell r="J297">
            <v>7.5899999999999995E-2</v>
          </cell>
          <cell r="K297">
            <v>8.0199999999999994E-2</v>
          </cell>
          <cell r="L297">
            <v>7.4300000000000005E-2</v>
          </cell>
        </row>
        <row r="298">
          <cell r="A298">
            <v>34544</v>
          </cell>
          <cell r="B298">
            <v>34544</v>
          </cell>
          <cell r="C298">
            <v>3.9399999999999998E-2</v>
          </cell>
          <cell r="D298">
            <v>4.3499999999999997E-2</v>
          </cell>
          <cell r="E298">
            <v>4.8399999999999999E-2</v>
          </cell>
          <cell r="F298">
            <v>5.3400000000000003E-2</v>
          </cell>
          <cell r="G298">
            <v>5.9200000000000003E-2</v>
          </cell>
          <cell r="H298">
            <v>6.3700000000000007E-2</v>
          </cell>
          <cell r="I298">
            <v>6.7100000000000007E-2</v>
          </cell>
          <cell r="J298">
            <v>7.3300000000000004E-2</v>
          </cell>
          <cell r="K298">
            <v>7.7100000000000002E-2</v>
          </cell>
          <cell r="L298">
            <v>7.2999999999999995E-2</v>
          </cell>
        </row>
        <row r="299">
          <cell r="A299">
            <v>34577</v>
          </cell>
          <cell r="B299">
            <v>34577</v>
          </cell>
          <cell r="C299">
            <v>4.19E-2</v>
          </cell>
          <cell r="D299">
            <v>4.6300000000000001E-2</v>
          </cell>
          <cell r="E299">
            <v>4.9500000000000002E-2</v>
          </cell>
          <cell r="F299">
            <v>5.5199999999999999E-2</v>
          </cell>
          <cell r="G299">
            <v>5.9900000000000002E-2</v>
          </cell>
          <cell r="H299">
            <v>6.4399999999999999E-2</v>
          </cell>
          <cell r="I299">
            <v>6.7799999999999999E-2</v>
          </cell>
          <cell r="J299">
            <v>7.3899999999999993E-2</v>
          </cell>
          <cell r="K299">
            <v>7.9000000000000001E-2</v>
          </cell>
          <cell r="L299">
            <v>7.1499999999999994E-2</v>
          </cell>
        </row>
        <row r="300">
          <cell r="A300">
            <v>34607</v>
          </cell>
          <cell r="B300">
            <v>34607</v>
          </cell>
          <cell r="C300">
            <v>4.48E-2</v>
          </cell>
          <cell r="D300">
            <v>4.7699999999999999E-2</v>
          </cell>
          <cell r="E300">
            <v>5.4100000000000002E-2</v>
          </cell>
          <cell r="F300">
            <v>5.9200000000000003E-2</v>
          </cell>
          <cell r="G300">
            <v>6.4100000000000004E-2</v>
          </cell>
          <cell r="H300">
            <v>6.88E-2</v>
          </cell>
          <cell r="I300">
            <v>7.2700000000000001E-2</v>
          </cell>
          <cell r="J300">
            <v>7.8299999999999995E-2</v>
          </cell>
          <cell r="K300">
            <v>8.2600000000000007E-2</v>
          </cell>
          <cell r="L300">
            <v>7.4700000000000003E-2</v>
          </cell>
        </row>
        <row r="301">
          <cell r="A301">
            <v>34638</v>
          </cell>
          <cell r="B301">
            <v>34638</v>
          </cell>
          <cell r="C301">
            <v>4.3200000000000002E-2</v>
          </cell>
          <cell r="D301">
            <v>5.1400000000000001E-2</v>
          </cell>
          <cell r="E301">
            <v>5.6599999999999998E-2</v>
          </cell>
          <cell r="F301">
            <v>6.13E-2</v>
          </cell>
          <cell r="G301">
            <v>6.7799999999999999E-2</v>
          </cell>
          <cell r="H301">
            <v>7.1599999999999997E-2</v>
          </cell>
          <cell r="I301">
            <v>7.4099999999999999E-2</v>
          </cell>
          <cell r="J301">
            <v>7.9799999999999996E-2</v>
          </cell>
          <cell r="K301">
            <v>8.3099999999999993E-2</v>
          </cell>
          <cell r="L301">
            <v>7.6999999999999999E-2</v>
          </cell>
        </row>
        <row r="302">
          <cell r="A302">
            <v>34668</v>
          </cell>
          <cell r="B302">
            <v>34668</v>
          </cell>
          <cell r="C302">
            <v>4.5100000000000001E-2</v>
          </cell>
          <cell r="D302">
            <v>5.6500000000000002E-2</v>
          </cell>
          <cell r="E302">
            <v>6.2E-2</v>
          </cell>
          <cell r="F302">
            <v>6.8500000000000005E-2</v>
          </cell>
          <cell r="G302">
            <v>7.3599999999999999E-2</v>
          </cell>
          <cell r="H302">
            <v>7.6300000000000007E-2</v>
          </cell>
          <cell r="I302">
            <v>7.6899999999999996E-2</v>
          </cell>
          <cell r="J302">
            <v>8.0100000000000005E-2</v>
          </cell>
          <cell r="K302">
            <v>8.2000000000000003E-2</v>
          </cell>
          <cell r="L302">
            <v>7.7200000000000005E-2</v>
          </cell>
        </row>
        <row r="303">
          <cell r="A303">
            <v>34698</v>
          </cell>
          <cell r="B303">
            <v>34698</v>
          </cell>
          <cell r="C303">
            <v>4.7199999999999999E-2</v>
          </cell>
          <cell r="D303">
            <v>5.6599999999999998E-2</v>
          </cell>
          <cell r="E303">
            <v>6.4799999999999996E-2</v>
          </cell>
          <cell r="F303">
            <v>7.1499999999999994E-2</v>
          </cell>
          <cell r="G303">
            <v>7.6700000000000004E-2</v>
          </cell>
          <cell r="H303">
            <v>7.8200000000000006E-2</v>
          </cell>
          <cell r="I303">
            <v>7.7899999999999997E-2</v>
          </cell>
          <cell r="J303">
            <v>7.9200000000000007E-2</v>
          </cell>
          <cell r="K303">
            <v>8.0799999999999997E-2</v>
          </cell>
          <cell r="L303">
            <v>7.6399999999999996E-2</v>
          </cell>
        </row>
        <row r="304">
          <cell r="A304">
            <v>34730</v>
          </cell>
          <cell r="B304">
            <v>34730</v>
          </cell>
          <cell r="C304">
            <v>5.1700000000000003E-2</v>
          </cell>
          <cell r="D304">
            <v>5.91E-2</v>
          </cell>
          <cell r="E304">
            <v>6.3700000000000007E-2</v>
          </cell>
          <cell r="F304">
            <v>6.7900000000000002E-2</v>
          </cell>
          <cell r="G304">
            <v>7.1999999999999995E-2</v>
          </cell>
          <cell r="H304">
            <v>7.4300000000000005E-2</v>
          </cell>
          <cell r="I304">
            <v>7.4899999999999994E-2</v>
          </cell>
          <cell r="J304">
            <v>7.7399999999999997E-2</v>
          </cell>
          <cell r="K304">
            <v>7.9100000000000004E-2</v>
          </cell>
          <cell r="L304">
            <v>7.5200000000000003E-2</v>
          </cell>
        </row>
        <row r="305">
          <cell r="A305">
            <v>34758</v>
          </cell>
          <cell r="B305">
            <v>34758</v>
          </cell>
          <cell r="C305">
            <v>5.0099999999999999E-2</v>
          </cell>
          <cell r="D305">
            <v>5.8700000000000002E-2</v>
          </cell>
          <cell r="E305">
            <v>6.1699999999999998E-2</v>
          </cell>
          <cell r="F305">
            <v>6.3899999999999998E-2</v>
          </cell>
          <cell r="G305">
            <v>6.6799999999999998E-2</v>
          </cell>
          <cell r="H305">
            <v>6.9099999999999995E-2</v>
          </cell>
          <cell r="I305">
            <v>7.0199999999999999E-2</v>
          </cell>
          <cell r="J305">
            <v>7.3999999999999996E-2</v>
          </cell>
          <cell r="K305">
            <v>7.7799999999999994E-2</v>
          </cell>
          <cell r="L305">
            <v>7.22E-2</v>
          </cell>
        </row>
        <row r="306">
          <cell r="A306">
            <v>34789</v>
          </cell>
          <cell r="B306">
            <v>34789</v>
          </cell>
          <cell r="C306">
            <v>5.6599999999999998E-2</v>
          </cell>
          <cell r="D306">
            <v>5.8400000000000001E-2</v>
          </cell>
          <cell r="E306">
            <v>6.0999999999999999E-2</v>
          </cell>
          <cell r="F306">
            <v>6.4699999999999994E-2</v>
          </cell>
          <cell r="G306">
            <v>6.8000000000000005E-2</v>
          </cell>
          <cell r="H306">
            <v>6.9599999999999995E-2</v>
          </cell>
          <cell r="I306">
            <v>7.0099999999999996E-2</v>
          </cell>
          <cell r="J306">
            <v>7.3800000000000004E-2</v>
          </cell>
          <cell r="K306">
            <v>7.7399999999999997E-2</v>
          </cell>
          <cell r="L306">
            <v>7.1499999999999994E-2</v>
          </cell>
        </row>
        <row r="307">
          <cell r="A307">
            <v>34817</v>
          </cell>
          <cell r="B307">
            <v>34817</v>
          </cell>
          <cell r="C307">
            <v>5.7200000000000001E-2</v>
          </cell>
          <cell r="D307">
            <v>5.8299999999999998E-2</v>
          </cell>
          <cell r="E307">
            <v>6.0600000000000001E-2</v>
          </cell>
          <cell r="F307">
            <v>6.3E-2</v>
          </cell>
          <cell r="G307">
            <v>6.6000000000000003E-2</v>
          </cell>
          <cell r="H307">
            <v>6.7299999999999999E-2</v>
          </cell>
          <cell r="I307">
            <v>6.8000000000000005E-2</v>
          </cell>
          <cell r="J307">
            <v>7.2400000000000006E-2</v>
          </cell>
          <cell r="K307">
            <v>7.6499999999999999E-2</v>
          </cell>
          <cell r="L307">
            <v>7.1400000000000005E-2</v>
          </cell>
        </row>
        <row r="308">
          <cell r="A308">
            <v>34850</v>
          </cell>
          <cell r="B308">
            <v>34850</v>
          </cell>
          <cell r="C308">
            <v>5.4899999999999997E-2</v>
          </cell>
          <cell r="D308">
            <v>5.7799999999999997E-2</v>
          </cell>
          <cell r="E308">
            <v>5.8000000000000003E-2</v>
          </cell>
          <cell r="F308">
            <v>5.7799999999999997E-2</v>
          </cell>
          <cell r="G308">
            <v>5.8400000000000001E-2</v>
          </cell>
          <cell r="H308">
            <v>5.9299999999999999E-2</v>
          </cell>
          <cell r="I308">
            <v>6.0100000000000001E-2</v>
          </cell>
          <cell r="J308">
            <v>6.4899999999999999E-2</v>
          </cell>
          <cell r="K308">
            <v>6.9800000000000001E-2</v>
          </cell>
          <cell r="L308">
            <v>6.5100000000000005E-2</v>
          </cell>
        </row>
        <row r="309">
          <cell r="A309">
            <v>34880</v>
          </cell>
          <cell r="B309">
            <v>34880</v>
          </cell>
          <cell r="C309">
            <v>5.2499999999999998E-2</v>
          </cell>
          <cell r="D309">
            <v>5.5800000000000002E-2</v>
          </cell>
          <cell r="E309">
            <v>5.5599999999999997E-2</v>
          </cell>
          <cell r="F309">
            <v>5.62E-2</v>
          </cell>
          <cell r="G309">
            <v>5.7500000000000002E-2</v>
          </cell>
          <cell r="H309">
            <v>5.8799999999999998E-2</v>
          </cell>
          <cell r="I309">
            <v>5.9499999999999997E-2</v>
          </cell>
          <cell r="J309">
            <v>6.3799999999999996E-2</v>
          </cell>
          <cell r="K309">
            <v>6.9500000000000006E-2</v>
          </cell>
          <cell r="L309">
            <v>6.5000000000000002E-2</v>
          </cell>
        </row>
        <row r="310">
          <cell r="A310">
            <v>34911</v>
          </cell>
          <cell r="B310">
            <v>34911</v>
          </cell>
          <cell r="C310">
            <v>5.45E-2</v>
          </cell>
          <cell r="D310">
            <v>5.5599999999999997E-2</v>
          </cell>
          <cell r="E310">
            <v>5.5899999999999998E-2</v>
          </cell>
          <cell r="F310">
            <v>5.6399999999999999E-2</v>
          </cell>
          <cell r="G310">
            <v>5.8099999999999999E-2</v>
          </cell>
          <cell r="H310">
            <v>6.0299999999999999E-2</v>
          </cell>
          <cell r="I310">
            <v>6.1499999999999999E-2</v>
          </cell>
          <cell r="J310">
            <v>6.6299999999999998E-2</v>
          </cell>
          <cell r="K310">
            <v>7.1499999999999994E-2</v>
          </cell>
          <cell r="L310">
            <v>6.7900000000000002E-2</v>
          </cell>
        </row>
        <row r="311">
          <cell r="A311">
            <v>34942</v>
          </cell>
          <cell r="B311">
            <v>34942</v>
          </cell>
          <cell r="C311">
            <v>5.1999999999999998E-2</v>
          </cell>
          <cell r="D311">
            <v>5.4300000000000001E-2</v>
          </cell>
          <cell r="E311">
            <v>5.5E-2</v>
          </cell>
          <cell r="F311">
            <v>5.62E-2</v>
          </cell>
          <cell r="G311">
            <v>5.7099999999999998E-2</v>
          </cell>
          <cell r="H311">
            <v>5.9400000000000001E-2</v>
          </cell>
          <cell r="I311">
            <v>6.0499999999999998E-2</v>
          </cell>
          <cell r="J311">
            <v>6.4799999999999996E-2</v>
          </cell>
          <cell r="K311">
            <v>6.9699999999999998E-2</v>
          </cell>
          <cell r="L311">
            <v>6.4799999999999996E-2</v>
          </cell>
        </row>
        <row r="312">
          <cell r="A312">
            <v>34971</v>
          </cell>
          <cell r="B312">
            <v>34971</v>
          </cell>
          <cell r="C312">
            <v>5.3600000000000002E-2</v>
          </cell>
          <cell r="D312">
            <v>5.3699999999999998E-2</v>
          </cell>
          <cell r="E312">
            <v>5.5399999999999998E-2</v>
          </cell>
          <cell r="F312">
            <v>5.62E-2</v>
          </cell>
          <cell r="G312">
            <v>5.8500000000000003E-2</v>
          </cell>
          <cell r="H312">
            <v>5.9299999999999999E-2</v>
          </cell>
          <cell r="I312">
            <v>0.06</v>
          </cell>
          <cell r="J312">
            <v>6.3700000000000007E-2</v>
          </cell>
          <cell r="K312">
            <v>6.8400000000000002E-2</v>
          </cell>
          <cell r="L312">
            <v>6.2600000000000003E-2</v>
          </cell>
        </row>
        <row r="313">
          <cell r="A313">
            <v>35003</v>
          </cell>
          <cell r="B313">
            <v>35003</v>
          </cell>
          <cell r="C313">
            <v>4.9599999999999998E-2</v>
          </cell>
          <cell r="D313">
            <v>5.45E-2</v>
          </cell>
          <cell r="E313">
            <v>5.5100000000000003E-2</v>
          </cell>
          <cell r="F313">
            <v>5.5300000000000002E-2</v>
          </cell>
          <cell r="G313">
            <v>5.6000000000000001E-2</v>
          </cell>
          <cell r="H313">
            <v>5.6899999999999999E-2</v>
          </cell>
          <cell r="I313">
            <v>5.7700000000000001E-2</v>
          </cell>
          <cell r="J313">
            <v>6.1600000000000002E-2</v>
          </cell>
          <cell r="K313">
            <v>6.6000000000000003E-2</v>
          </cell>
          <cell r="L313">
            <v>6.1600000000000002E-2</v>
          </cell>
        </row>
        <row r="314">
          <cell r="A314">
            <v>35033</v>
          </cell>
          <cell r="B314">
            <v>35033</v>
          </cell>
          <cell r="C314">
            <v>5.4399999999999997E-2</v>
          </cell>
          <cell r="D314">
            <v>5.4600000000000003E-2</v>
          </cell>
          <cell r="E314">
            <v>5.4399999999999997E-2</v>
          </cell>
          <cell r="F314">
            <v>5.3400000000000003E-2</v>
          </cell>
          <cell r="G314">
            <v>5.3699999999999998E-2</v>
          </cell>
          <cell r="H314">
            <v>5.4300000000000001E-2</v>
          </cell>
          <cell r="I314">
            <v>5.5E-2</v>
          </cell>
          <cell r="J314">
            <v>5.8999999999999997E-2</v>
          </cell>
          <cell r="K314">
            <v>6.4399999999999999E-2</v>
          </cell>
          <cell r="L314">
            <v>5.9900000000000002E-2</v>
          </cell>
        </row>
        <row r="315">
          <cell r="A315">
            <v>35062</v>
          </cell>
          <cell r="B315">
            <v>35062</v>
          </cell>
          <cell r="C315">
            <v>4.58E-2</v>
          </cell>
          <cell r="D315">
            <v>5.0799999999999998E-2</v>
          </cell>
          <cell r="E315">
            <v>5.1499999999999997E-2</v>
          </cell>
          <cell r="F315">
            <v>5.1499999999999997E-2</v>
          </cell>
          <cell r="G315">
            <v>5.1999999999999998E-2</v>
          </cell>
          <cell r="H315">
            <v>5.2699999999999997E-2</v>
          </cell>
          <cell r="I315">
            <v>5.3699999999999998E-2</v>
          </cell>
          <cell r="J315">
            <v>5.74E-2</v>
          </cell>
          <cell r="K315">
            <v>6.25E-2</v>
          </cell>
          <cell r="L315">
            <v>5.8099999999999999E-2</v>
          </cell>
        </row>
        <row r="316">
          <cell r="A316">
            <v>35095</v>
          </cell>
          <cell r="B316">
            <v>35095</v>
          </cell>
          <cell r="C316">
            <v>4.6100000000000002E-2</v>
          </cell>
          <cell r="D316">
            <v>5.0099999999999999E-2</v>
          </cell>
          <cell r="E316">
            <v>5.04E-2</v>
          </cell>
          <cell r="F316">
            <v>5.1900000000000002E-2</v>
          </cell>
          <cell r="G316">
            <v>5.4199999999999998E-2</v>
          </cell>
          <cell r="H316">
            <v>5.5599999999999997E-2</v>
          </cell>
          <cell r="I316">
            <v>5.7299999999999997E-2</v>
          </cell>
          <cell r="J316">
            <v>6.3399999999999998E-2</v>
          </cell>
          <cell r="K316">
            <v>6.8500000000000005E-2</v>
          </cell>
          <cell r="L316">
            <v>6.3E-2</v>
          </cell>
        </row>
        <row r="317">
          <cell r="A317">
            <v>35124</v>
          </cell>
          <cell r="B317">
            <v>35124</v>
          </cell>
          <cell r="C317">
            <v>4.6800000000000001E-2</v>
          </cell>
          <cell r="D317">
            <v>5.0099999999999999E-2</v>
          </cell>
          <cell r="E317">
            <v>5.04E-2</v>
          </cell>
          <cell r="F317">
            <v>5.1900000000000002E-2</v>
          </cell>
          <cell r="G317">
            <v>5.4199999999999998E-2</v>
          </cell>
          <cell r="H317">
            <v>5.5599999999999997E-2</v>
          </cell>
          <cell r="I317">
            <v>5.7299999999999997E-2</v>
          </cell>
          <cell r="J317">
            <v>6.3399999999999998E-2</v>
          </cell>
          <cell r="K317">
            <v>6.8500000000000005E-2</v>
          </cell>
          <cell r="L317">
            <v>6.3E-2</v>
          </cell>
        </row>
        <row r="318">
          <cell r="A318">
            <v>35153</v>
          </cell>
          <cell r="B318">
            <v>35153</v>
          </cell>
          <cell r="C318">
            <v>5.1999999999999998E-2</v>
          </cell>
          <cell r="D318">
            <v>5.1200000000000002E-2</v>
          </cell>
          <cell r="E318">
            <v>5.1799999999999999E-2</v>
          </cell>
          <cell r="F318">
            <v>5.3600000000000002E-2</v>
          </cell>
          <cell r="G318">
            <v>5.79E-2</v>
          </cell>
          <cell r="H318">
            <v>5.96E-2</v>
          </cell>
          <cell r="I318">
            <v>6.1199999999999997E-2</v>
          </cell>
          <cell r="J318">
            <v>6.6100000000000006E-2</v>
          </cell>
          <cell r="K318">
            <v>7.0999999999999994E-2</v>
          </cell>
          <cell r="L318">
            <v>6.4299999999999996E-2</v>
          </cell>
        </row>
        <row r="319">
          <cell r="A319">
            <v>35185</v>
          </cell>
          <cell r="B319">
            <v>35185</v>
          </cell>
          <cell r="C319">
            <v>4.8099999999999997E-2</v>
          </cell>
          <cell r="D319">
            <v>5.11E-2</v>
          </cell>
          <cell r="E319">
            <v>5.28E-2</v>
          </cell>
          <cell r="F319">
            <v>5.6000000000000001E-2</v>
          </cell>
          <cell r="G319">
            <v>6.0499999999999998E-2</v>
          </cell>
          <cell r="H319">
            <v>6.2399999999999997E-2</v>
          </cell>
          <cell r="I319">
            <v>6.4100000000000004E-2</v>
          </cell>
          <cell r="J319">
            <v>6.8699999999999997E-2</v>
          </cell>
          <cell r="K319">
            <v>7.2800000000000004E-2</v>
          </cell>
          <cell r="L319">
            <v>6.6000000000000003E-2</v>
          </cell>
        </row>
        <row r="320">
          <cell r="A320">
            <v>35216</v>
          </cell>
          <cell r="B320">
            <v>35216</v>
          </cell>
          <cell r="C320">
            <v>4.9399999999999999E-2</v>
          </cell>
          <cell r="D320">
            <v>5.1700000000000003E-2</v>
          </cell>
          <cell r="E320">
            <v>5.3400000000000003E-2</v>
          </cell>
          <cell r="F320">
            <v>5.74E-2</v>
          </cell>
          <cell r="G320">
            <v>6.2300000000000001E-2</v>
          </cell>
          <cell r="H320">
            <v>6.4500000000000002E-2</v>
          </cell>
          <cell r="I320">
            <v>6.6400000000000001E-2</v>
          </cell>
          <cell r="J320">
            <v>7.0300000000000001E-2</v>
          </cell>
          <cell r="K320">
            <v>7.3400000000000007E-2</v>
          </cell>
          <cell r="L320">
            <v>6.7100000000000007E-2</v>
          </cell>
        </row>
        <row r="321">
          <cell r="A321">
            <v>35244</v>
          </cell>
          <cell r="B321">
            <v>35244</v>
          </cell>
          <cell r="C321">
            <v>4.82E-2</v>
          </cell>
          <cell r="D321">
            <v>5.1499999999999997E-2</v>
          </cell>
          <cell r="E321">
            <v>5.3499999999999999E-2</v>
          </cell>
          <cell r="F321">
            <v>5.67E-2</v>
          </cell>
          <cell r="G321">
            <v>6.1400000000000003E-2</v>
          </cell>
          <cell r="H321">
            <v>6.3399999999999998E-2</v>
          </cell>
          <cell r="I321">
            <v>6.4899999999999999E-2</v>
          </cell>
          <cell r="J321">
            <v>6.8599999999999994E-2</v>
          </cell>
          <cell r="K321">
            <v>7.1999999999999995E-2</v>
          </cell>
          <cell r="L321">
            <v>6.7000000000000004E-2</v>
          </cell>
        </row>
        <row r="322">
          <cell r="A322">
            <v>35277</v>
          </cell>
          <cell r="B322">
            <v>35277</v>
          </cell>
          <cell r="C322">
            <v>4.82E-2</v>
          </cell>
          <cell r="D322">
            <v>5.2999999999999999E-2</v>
          </cell>
          <cell r="E322">
            <v>5.45E-2</v>
          </cell>
          <cell r="F322">
            <v>5.8099999999999999E-2</v>
          </cell>
          <cell r="G322">
            <v>6.2100000000000002E-2</v>
          </cell>
          <cell r="H322">
            <v>6.4100000000000004E-2</v>
          </cell>
          <cell r="I322">
            <v>6.5600000000000006E-2</v>
          </cell>
          <cell r="J322">
            <v>6.9199999999999998E-2</v>
          </cell>
          <cell r="K322">
            <v>7.2400000000000006E-2</v>
          </cell>
          <cell r="L322">
            <v>6.8199999999999997E-2</v>
          </cell>
        </row>
        <row r="323">
          <cell r="A323">
            <v>35307</v>
          </cell>
          <cell r="B323">
            <v>35307</v>
          </cell>
          <cell r="C323">
            <v>4.8399999999999999E-2</v>
          </cell>
          <cell r="D323">
            <v>5.45E-2</v>
          </cell>
          <cell r="E323">
            <v>5.4600000000000003E-2</v>
          </cell>
          <cell r="F323">
            <v>5.8700000000000002E-2</v>
          </cell>
          <cell r="G323">
            <v>6.2899999999999998E-2</v>
          </cell>
          <cell r="H323">
            <v>6.5199999999999994E-2</v>
          </cell>
          <cell r="I323">
            <v>6.7100000000000007E-2</v>
          </cell>
          <cell r="J323">
            <v>7.0900000000000005E-2</v>
          </cell>
          <cell r="K323">
            <v>7.4399999999999994E-2</v>
          </cell>
          <cell r="L323">
            <v>7.0300000000000001E-2</v>
          </cell>
        </row>
        <row r="324">
          <cell r="A324">
            <v>35338</v>
          </cell>
          <cell r="B324">
            <v>35338</v>
          </cell>
          <cell r="C324">
            <v>4.9700000000000001E-2</v>
          </cell>
          <cell r="D324">
            <v>5.0200000000000002E-2</v>
          </cell>
          <cell r="E324">
            <v>5.2299999999999999E-2</v>
          </cell>
          <cell r="F324">
            <v>5.6800000000000003E-2</v>
          </cell>
          <cell r="G324">
            <v>6.0499999999999998E-2</v>
          </cell>
          <cell r="H324">
            <v>6.2700000000000006E-2</v>
          </cell>
          <cell r="I324">
            <v>6.4399999999999999E-2</v>
          </cell>
          <cell r="J324">
            <v>6.8599999999999994E-2</v>
          </cell>
          <cell r="K324">
            <v>7.2300000000000003E-2</v>
          </cell>
          <cell r="L324">
            <v>6.8699999999999997E-2</v>
          </cell>
        </row>
        <row r="325">
          <cell r="A325">
            <v>35369</v>
          </cell>
          <cell r="B325">
            <v>35369</v>
          </cell>
          <cell r="C325">
            <v>4.9299999999999997E-2</v>
          </cell>
          <cell r="D325">
            <v>5.1400000000000001E-2</v>
          </cell>
          <cell r="E325">
            <v>5.2699999999999997E-2</v>
          </cell>
          <cell r="F325">
            <v>5.3999999999999999E-2</v>
          </cell>
          <cell r="G325">
            <v>5.6599999999999998E-2</v>
          </cell>
          <cell r="H325">
            <v>5.8599999999999999E-2</v>
          </cell>
          <cell r="I325">
            <v>6.0600000000000001E-2</v>
          </cell>
          <cell r="J325">
            <v>6.5000000000000002E-2</v>
          </cell>
          <cell r="K325">
            <v>6.9099999999999995E-2</v>
          </cell>
          <cell r="L325">
            <v>6.6500000000000004E-2</v>
          </cell>
        </row>
        <row r="326">
          <cell r="A326">
            <v>35398</v>
          </cell>
          <cell r="B326">
            <v>35398</v>
          </cell>
          <cell r="C326">
            <v>4.9399999999999999E-2</v>
          </cell>
          <cell r="D326">
            <v>5.11E-2</v>
          </cell>
          <cell r="E326">
            <v>5.2299999999999999E-2</v>
          </cell>
          <cell r="F326">
            <v>5.5399999999999998E-2</v>
          </cell>
          <cell r="G326">
            <v>5.67E-2</v>
          </cell>
          <cell r="H326">
            <v>5.74E-2</v>
          </cell>
          <cell r="I326">
            <v>5.8799999999999998E-2</v>
          </cell>
          <cell r="J326">
            <v>6.2799999999999995E-2</v>
          </cell>
          <cell r="K326">
            <v>6.6699999999999995E-2</v>
          </cell>
          <cell r="L326">
            <v>6.4299999999999996E-2</v>
          </cell>
        </row>
        <row r="327">
          <cell r="A327">
            <v>35430</v>
          </cell>
          <cell r="B327">
            <v>35430</v>
          </cell>
          <cell r="C327">
            <v>5.2299999999999999E-2</v>
          </cell>
          <cell r="D327">
            <v>5.3400000000000003E-2</v>
          </cell>
          <cell r="E327">
            <v>5.5199999999999999E-2</v>
          </cell>
          <cell r="F327">
            <v>5.8200000000000002E-2</v>
          </cell>
          <cell r="G327">
            <v>5.9900000000000002E-2</v>
          </cell>
          <cell r="H327">
            <v>6.1100000000000002E-2</v>
          </cell>
          <cell r="I327">
            <v>6.2300000000000001E-2</v>
          </cell>
          <cell r="J327">
            <v>6.59E-2</v>
          </cell>
          <cell r="K327">
            <v>6.9199999999999998E-2</v>
          </cell>
          <cell r="L327">
            <v>6.4899999999999999E-2</v>
          </cell>
        </row>
        <row r="328">
          <cell r="A328">
            <v>35461</v>
          </cell>
          <cell r="B328">
            <v>35461</v>
          </cell>
        </row>
        <row r="329">
          <cell r="A329">
            <v>35489</v>
          </cell>
          <cell r="B329">
            <v>35489</v>
          </cell>
        </row>
        <row r="330">
          <cell r="A330">
            <v>35520</v>
          </cell>
          <cell r="B330">
            <v>35520</v>
          </cell>
        </row>
        <row r="331">
          <cell r="A331">
            <v>35550</v>
          </cell>
          <cell r="B331">
            <v>35550</v>
          </cell>
        </row>
        <row r="332">
          <cell r="A332">
            <v>35580</v>
          </cell>
          <cell r="B332">
            <v>35580</v>
          </cell>
        </row>
        <row r="333">
          <cell r="A333">
            <v>35611</v>
          </cell>
          <cell r="B333">
            <v>35611</v>
          </cell>
        </row>
        <row r="334">
          <cell r="A334">
            <v>35642</v>
          </cell>
          <cell r="B334">
            <v>35642</v>
          </cell>
        </row>
        <row r="335">
          <cell r="A335">
            <v>35671</v>
          </cell>
          <cell r="B335">
            <v>35671</v>
          </cell>
        </row>
        <row r="336">
          <cell r="A336">
            <v>35703</v>
          </cell>
          <cell r="B336">
            <v>35703</v>
          </cell>
        </row>
        <row r="337">
          <cell r="A337">
            <v>35734</v>
          </cell>
          <cell r="B337">
            <v>35734</v>
          </cell>
        </row>
        <row r="338">
          <cell r="A338">
            <v>35762</v>
          </cell>
          <cell r="B338">
            <v>35762</v>
          </cell>
        </row>
        <row r="339">
          <cell r="A339">
            <v>35795</v>
          </cell>
          <cell r="B339">
            <v>35795</v>
          </cell>
        </row>
        <row r="340">
          <cell r="A340">
            <v>35825</v>
          </cell>
          <cell r="B340">
            <v>35825</v>
          </cell>
        </row>
        <row r="341">
          <cell r="A341">
            <v>35853</v>
          </cell>
          <cell r="B341">
            <v>35853</v>
          </cell>
        </row>
        <row r="342">
          <cell r="A342">
            <v>35885</v>
          </cell>
          <cell r="B342">
            <v>35885</v>
          </cell>
        </row>
        <row r="343">
          <cell r="A343">
            <v>35915</v>
          </cell>
          <cell r="B343">
            <v>35915</v>
          </cell>
        </row>
        <row r="344">
          <cell r="A344">
            <v>35944</v>
          </cell>
          <cell r="B344">
            <v>35944</v>
          </cell>
        </row>
        <row r="345">
          <cell r="A345">
            <v>35976</v>
          </cell>
          <cell r="B345">
            <v>35976</v>
          </cell>
        </row>
        <row r="346">
          <cell r="A346">
            <v>36007</v>
          </cell>
          <cell r="B346">
            <v>36007</v>
          </cell>
        </row>
        <row r="347">
          <cell r="A347">
            <v>36038</v>
          </cell>
          <cell r="B347">
            <v>36038</v>
          </cell>
        </row>
        <row r="348">
          <cell r="A348">
            <v>36068</v>
          </cell>
          <cell r="B348">
            <v>36068</v>
          </cell>
        </row>
        <row r="349">
          <cell r="A349">
            <v>36098</v>
          </cell>
          <cell r="B349">
            <v>36098</v>
          </cell>
        </row>
        <row r="350">
          <cell r="A350">
            <v>36129</v>
          </cell>
          <cell r="B350">
            <v>36129</v>
          </cell>
        </row>
        <row r="351">
          <cell r="A351">
            <v>36160</v>
          </cell>
          <cell r="B351">
            <v>36160</v>
          </cell>
        </row>
      </sheetData>
      <sheetData sheetId="22" refreshError="1"/>
      <sheetData sheetId="23">
        <row r="2">
          <cell r="AW2">
            <v>5</v>
          </cell>
        </row>
        <row r="3">
          <cell r="D3">
            <v>3</v>
          </cell>
          <cell r="F3">
            <v>45</v>
          </cell>
        </row>
        <row r="5">
          <cell r="C5">
            <v>48</v>
          </cell>
          <cell r="D5">
            <v>7</v>
          </cell>
        </row>
        <row r="10">
          <cell r="AW10">
            <v>0</v>
          </cell>
        </row>
        <row r="11">
          <cell r="AW11">
            <v>0</v>
          </cell>
        </row>
        <row r="12">
          <cell r="AW12">
            <v>0</v>
          </cell>
        </row>
        <row r="13">
          <cell r="AW13">
            <v>0</v>
          </cell>
        </row>
        <row r="14">
          <cell r="AW14">
            <v>1</v>
          </cell>
        </row>
        <row r="15">
          <cell r="AW15">
            <v>1</v>
          </cell>
        </row>
        <row r="18">
          <cell r="AW18">
            <v>10</v>
          </cell>
        </row>
      </sheetData>
      <sheetData sheetId="2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PL"/>
      <sheetName val="VPL_sem_fin"/>
      <sheetName val="FINAME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muzambinho.com.br/2019/06/06/cafe-em-foco-06-06-cotacoes-e-informacoes-da-cafeicultura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Z11"/>
  <sheetViews>
    <sheetView showGridLines="0" tabSelected="1" workbookViewId="0">
      <selection activeCell="A4" sqref="A4"/>
    </sheetView>
  </sheetViews>
  <sheetFormatPr defaultRowHeight="14.4"/>
  <cols>
    <col min="1" max="1" width="13.109375" style="31" bestFit="1" customWidth="1"/>
    <col min="2" max="2" width="9.77734375" style="31" bestFit="1" customWidth="1"/>
    <col min="3" max="104" width="8.88671875" style="31"/>
  </cols>
  <sheetData>
    <row r="4" spans="1:2">
      <c r="A4" s="33" t="s">
        <v>3</v>
      </c>
      <c r="B4" s="33" t="s">
        <v>4</v>
      </c>
    </row>
    <row r="5" spans="1:2">
      <c r="A5" s="34">
        <v>1</v>
      </c>
      <c r="B5" s="35">
        <v>65</v>
      </c>
    </row>
    <row r="6" spans="1:2">
      <c r="A6" s="34">
        <v>0.75</v>
      </c>
      <c r="B6" s="35">
        <v>56.25</v>
      </c>
    </row>
    <row r="7" spans="1:2">
      <c r="A7" s="34">
        <v>0.5</v>
      </c>
      <c r="B7" s="35">
        <v>47.5</v>
      </c>
    </row>
    <row r="8" spans="1:2">
      <c r="A8" s="34">
        <v>0.25</v>
      </c>
      <c r="B8" s="35">
        <v>38.75</v>
      </c>
    </row>
    <row r="9" spans="1:2">
      <c r="A9" s="34">
        <v>0.05</v>
      </c>
      <c r="B9" s="35">
        <v>30</v>
      </c>
    </row>
    <row r="11" spans="1:2">
      <c r="A11" s="32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8"/>
  <sheetViews>
    <sheetView showGridLines="0" zoomScale="80" zoomScaleNormal="80" workbookViewId="0">
      <selection activeCell="C5" sqref="C5"/>
    </sheetView>
  </sheetViews>
  <sheetFormatPr defaultRowHeight="15.6"/>
  <cols>
    <col min="1" max="1" width="1.33203125" style="1" customWidth="1"/>
    <col min="2" max="2" width="3.109375" style="1" customWidth="1"/>
    <col min="3" max="3" width="12.88671875" style="1" bestFit="1" customWidth="1"/>
    <col min="4" max="4" width="41.6640625" style="1" customWidth="1"/>
    <col min="5" max="5" width="0.44140625" style="1" customWidth="1"/>
    <col min="6" max="6" width="3.33203125" style="1" customWidth="1"/>
    <col min="7" max="7" width="18.109375" style="1" bestFit="1" customWidth="1"/>
    <col min="8" max="9" width="13.6640625" style="1" bestFit="1" customWidth="1"/>
    <col min="10" max="11" width="13.5546875" style="1" bestFit="1" customWidth="1"/>
    <col min="12" max="12" width="1.33203125" style="1" customWidth="1"/>
    <col min="13" max="13" width="16.33203125" style="1" bestFit="1" customWidth="1"/>
    <col min="14" max="14" width="15.88671875" style="1" customWidth="1"/>
    <col min="15" max="108" width="8.88671875" style="1"/>
  </cols>
  <sheetData>
    <row r="1" spans="2:14" ht="4.5" customHeight="1"/>
    <row r="2" spans="2:14">
      <c r="B2" s="28" t="s">
        <v>11</v>
      </c>
      <c r="C2" s="28"/>
      <c r="D2" s="28"/>
      <c r="F2" s="4" t="s">
        <v>12</v>
      </c>
      <c r="G2" s="5" t="s">
        <v>28</v>
      </c>
      <c r="H2" s="5" t="s">
        <v>29</v>
      </c>
      <c r="I2" s="6" t="s">
        <v>19</v>
      </c>
      <c r="J2" s="6" t="s">
        <v>30</v>
      </c>
      <c r="K2" s="6" t="s">
        <v>30</v>
      </c>
    </row>
    <row r="3" spans="2:14" ht="31.2">
      <c r="B3" s="4">
        <v>5</v>
      </c>
      <c r="C3" s="4" t="s">
        <v>5</v>
      </c>
      <c r="D3" s="8" t="s">
        <v>35</v>
      </c>
      <c r="F3" s="4" t="s">
        <v>13</v>
      </c>
      <c r="G3" s="5" t="s">
        <v>28</v>
      </c>
      <c r="H3" s="5" t="s">
        <v>28</v>
      </c>
      <c r="I3" s="5" t="s">
        <v>29</v>
      </c>
      <c r="J3" s="6" t="s">
        <v>19</v>
      </c>
      <c r="K3" s="6" t="s">
        <v>30</v>
      </c>
    </row>
    <row r="4" spans="2:14">
      <c r="B4" s="4">
        <v>4</v>
      </c>
      <c r="C4" s="4" t="s">
        <v>6</v>
      </c>
      <c r="D4" s="4" t="s">
        <v>34</v>
      </c>
      <c r="F4" s="4" t="s">
        <v>14</v>
      </c>
      <c r="G4" s="7" t="s">
        <v>31</v>
      </c>
      <c r="H4" s="5" t="s">
        <v>28</v>
      </c>
      <c r="I4" s="5" t="s">
        <v>28</v>
      </c>
      <c r="J4" s="5" t="s">
        <v>29</v>
      </c>
      <c r="K4" s="6" t="s">
        <v>19</v>
      </c>
    </row>
    <row r="5" spans="2:14">
      <c r="B5" s="4">
        <v>3</v>
      </c>
      <c r="C5" s="41" t="s">
        <v>7</v>
      </c>
      <c r="D5" s="4" t="s">
        <v>33</v>
      </c>
      <c r="F5" s="4" t="s">
        <v>15</v>
      </c>
      <c r="G5" s="7" t="s">
        <v>31</v>
      </c>
      <c r="H5" s="7" t="s">
        <v>31</v>
      </c>
      <c r="I5" s="5" t="s">
        <v>28</v>
      </c>
      <c r="J5" s="5" t="s">
        <v>28</v>
      </c>
      <c r="K5" s="5" t="s">
        <v>29</v>
      </c>
    </row>
    <row r="6" spans="2:14">
      <c r="B6" s="4">
        <v>2</v>
      </c>
      <c r="C6" s="41" t="s">
        <v>8</v>
      </c>
      <c r="D6" s="4" t="s">
        <v>32</v>
      </c>
      <c r="F6" s="4" t="s">
        <v>16</v>
      </c>
      <c r="G6" s="7" t="s">
        <v>31</v>
      </c>
      <c r="H6" s="7" t="s">
        <v>31</v>
      </c>
      <c r="I6" s="7" t="s">
        <v>31</v>
      </c>
      <c r="J6" s="7" t="s">
        <v>31</v>
      </c>
      <c r="K6" s="5" t="s">
        <v>28</v>
      </c>
    </row>
    <row r="7" spans="2:14">
      <c r="B7" s="4">
        <v>1</v>
      </c>
      <c r="C7" s="4" t="s">
        <v>9</v>
      </c>
      <c r="D7" s="4" t="s">
        <v>10</v>
      </c>
      <c r="F7" s="4"/>
      <c r="G7" s="4">
        <v>1</v>
      </c>
      <c r="H7" s="4">
        <v>2</v>
      </c>
      <c r="I7" s="4">
        <v>3</v>
      </c>
      <c r="J7" s="4">
        <v>4</v>
      </c>
      <c r="K7" s="4">
        <v>5</v>
      </c>
    </row>
    <row r="8" spans="2:14" ht="4.8" customHeight="1"/>
    <row r="9" spans="2:14" ht="23.4" thickBot="1">
      <c r="B9" s="28" t="s">
        <v>3</v>
      </c>
      <c r="C9" s="28"/>
      <c r="D9" s="28"/>
      <c r="M9" s="11" t="s">
        <v>36</v>
      </c>
      <c r="N9" s="11" t="s">
        <v>37</v>
      </c>
    </row>
    <row r="10" spans="2:14" ht="18.600000000000001" thickBot="1">
      <c r="B10" s="4"/>
      <c r="C10" s="4" t="s">
        <v>3</v>
      </c>
      <c r="D10" s="4" t="s">
        <v>17</v>
      </c>
      <c r="M10" s="36">
        <v>43647</v>
      </c>
      <c r="N10" s="37">
        <v>524.16999999999996</v>
      </c>
    </row>
    <row r="11" spans="2:14" ht="31.8" customHeight="1" thickBot="1">
      <c r="B11" s="4" t="s">
        <v>12</v>
      </c>
      <c r="C11" s="4" t="s">
        <v>18</v>
      </c>
      <c r="D11" s="8" t="s">
        <v>23</v>
      </c>
      <c r="M11" s="36">
        <v>43709</v>
      </c>
      <c r="N11" s="37">
        <v>537.27</v>
      </c>
    </row>
    <row r="12" spans="2:14" ht="31.8" customHeight="1" thickBot="1">
      <c r="B12" s="4" t="s">
        <v>13</v>
      </c>
      <c r="C12" s="4" t="s">
        <v>19</v>
      </c>
      <c r="D12" s="8" t="s">
        <v>24</v>
      </c>
      <c r="M12" s="36">
        <v>43800</v>
      </c>
      <c r="N12" s="37">
        <v>556.02</v>
      </c>
    </row>
    <row r="13" spans="2:14" ht="31.8" customHeight="1" thickBot="1">
      <c r="B13" s="4" t="s">
        <v>14</v>
      </c>
      <c r="C13" s="4" t="s">
        <v>20</v>
      </c>
      <c r="D13" s="8" t="s">
        <v>25</v>
      </c>
      <c r="M13" s="36">
        <v>43891</v>
      </c>
      <c r="N13" s="37">
        <v>574</v>
      </c>
    </row>
    <row r="14" spans="2:14" ht="31.8" customHeight="1" thickBot="1">
      <c r="B14" s="4" t="s">
        <v>15</v>
      </c>
      <c r="C14" s="4" t="s">
        <v>21</v>
      </c>
      <c r="D14" s="8" t="s">
        <v>26</v>
      </c>
      <c r="M14" s="36">
        <v>43952</v>
      </c>
      <c r="N14" s="37">
        <v>585.04</v>
      </c>
    </row>
    <row r="15" spans="2:14" ht="31.8" customHeight="1" thickBot="1">
      <c r="B15" s="4" t="s">
        <v>16</v>
      </c>
      <c r="C15" s="4" t="s">
        <v>22</v>
      </c>
      <c r="D15" s="8" t="s">
        <v>27</v>
      </c>
      <c r="M15" s="36">
        <v>44013</v>
      </c>
      <c r="N15" s="37">
        <v>594.03</v>
      </c>
    </row>
    <row r="16" spans="2:14" ht="18.600000000000001" thickBot="1">
      <c r="B16" s="24"/>
      <c r="C16" s="24"/>
      <c r="D16" s="25"/>
      <c r="M16" s="38">
        <v>3.883</v>
      </c>
    </row>
    <row r="17" spans="2:4">
      <c r="B17" s="24"/>
      <c r="C17" s="24"/>
      <c r="D17" s="25"/>
    </row>
    <row r="18" spans="2:4" ht="8.25" customHeight="1"/>
  </sheetData>
  <mergeCells count="2">
    <mergeCell ref="B2:D2"/>
    <mergeCell ref="B9:D9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"/>
  <dimension ref="A1:DD107"/>
  <sheetViews>
    <sheetView showGridLines="0" zoomScaleNormal="100" workbookViewId="0">
      <selection activeCell="B2" sqref="B2:K2"/>
    </sheetView>
  </sheetViews>
  <sheetFormatPr defaultRowHeight="15.6"/>
  <cols>
    <col min="1" max="1" width="1.33203125" style="1" customWidth="1"/>
    <col min="2" max="2" width="3.109375" style="1" customWidth="1"/>
    <col min="3" max="3" width="12.88671875" style="1" bestFit="1" customWidth="1"/>
    <col min="4" max="4" width="41.6640625" style="1" customWidth="1"/>
    <col min="5" max="5" width="0.44140625" style="1" customWidth="1"/>
    <col min="6" max="6" width="3.33203125" style="1" customWidth="1"/>
    <col min="7" max="7" width="18.6640625" style="1" bestFit="1" customWidth="1"/>
    <col min="8" max="9" width="17.5546875" style="1" bestFit="1" customWidth="1"/>
    <col min="10" max="10" width="11.77734375" style="1" bestFit="1" customWidth="1"/>
    <col min="11" max="11" width="13.5546875" style="1" bestFit="1" customWidth="1"/>
    <col min="12" max="12" width="9.109375" style="1"/>
    <col min="13" max="13" width="16.33203125" style="1" bestFit="1" customWidth="1"/>
    <col min="14" max="108" width="9.109375" style="1"/>
  </cols>
  <sheetData>
    <row r="1" spans="2:11" ht="4.5" customHeight="1"/>
    <row r="2" spans="2:11">
      <c r="B2" s="27" t="s">
        <v>124</v>
      </c>
      <c r="C2" s="27"/>
      <c r="D2" s="27"/>
      <c r="E2" s="27"/>
      <c r="F2" s="27"/>
      <c r="G2" s="27"/>
      <c r="H2" s="27"/>
      <c r="I2" s="27"/>
      <c r="J2" s="27"/>
      <c r="K2" s="27"/>
    </row>
    <row r="3" spans="2:11">
      <c r="B3" s="27" t="s">
        <v>57</v>
      </c>
      <c r="C3" s="27"/>
      <c r="D3" s="27"/>
      <c r="E3" s="27"/>
      <c r="F3" s="27"/>
      <c r="G3" s="27"/>
      <c r="H3" s="27"/>
      <c r="I3" s="27"/>
      <c r="J3" s="27"/>
      <c r="K3" s="27"/>
    </row>
    <row r="4" spans="2:11">
      <c r="B4" s="27" t="s">
        <v>62</v>
      </c>
      <c r="C4" s="27"/>
      <c r="D4" s="27"/>
      <c r="E4" s="27"/>
      <c r="F4" s="27"/>
      <c r="G4" s="27"/>
      <c r="H4" s="27"/>
      <c r="I4" s="27"/>
      <c r="J4" s="27"/>
      <c r="K4" s="27"/>
    </row>
    <row r="5" spans="2:11" ht="15.75" customHeight="1">
      <c r="B5" s="27" t="s">
        <v>63</v>
      </c>
      <c r="C5" s="27"/>
      <c r="D5" s="27"/>
      <c r="E5" s="27"/>
      <c r="F5" s="27"/>
      <c r="G5" s="27"/>
      <c r="H5" s="27"/>
      <c r="I5" s="27"/>
      <c r="J5" s="27"/>
      <c r="K5" s="27"/>
    </row>
    <row r="6" spans="2:11" ht="15.75" customHeight="1">
      <c r="B6" s="29" t="s">
        <v>58</v>
      </c>
      <c r="C6" s="29"/>
      <c r="D6" s="29"/>
      <c r="E6" s="29"/>
      <c r="F6" s="29"/>
      <c r="G6" s="29"/>
      <c r="H6" s="29"/>
      <c r="I6" s="29"/>
      <c r="J6" s="29"/>
      <c r="K6" s="29"/>
    </row>
    <row r="7" spans="2:11">
      <c r="B7" s="27" t="s">
        <v>59</v>
      </c>
      <c r="C7" s="27"/>
      <c r="D7" s="27"/>
      <c r="E7" s="27"/>
      <c r="F7" s="27"/>
      <c r="G7" s="27"/>
      <c r="H7" s="27"/>
      <c r="I7" s="27"/>
      <c r="J7" s="27"/>
      <c r="K7" s="27"/>
    </row>
    <row r="8" spans="2:11">
      <c r="J8" s="23" t="s">
        <v>61</v>
      </c>
      <c r="K8" s="23">
        <v>1.1000000000000001</v>
      </c>
    </row>
    <row r="9" spans="2:11">
      <c r="D9"/>
      <c r="J9" s="23" t="s">
        <v>40</v>
      </c>
      <c r="K9" s="23">
        <f>((K8^(-1))*((K8^(-D15))-1))/((K8^(-1))-1)</f>
        <v>3.1698654463492937</v>
      </c>
    </row>
    <row r="10" spans="2:11">
      <c r="C10" s="23" t="s">
        <v>60</v>
      </c>
    </row>
    <row r="12" spans="2:11">
      <c r="D12" s="40">
        <v>880000</v>
      </c>
    </row>
    <row r="13" spans="2:11">
      <c r="C13" s="12" t="s">
        <v>38</v>
      </c>
      <c r="D13" s="39">
        <v>3</v>
      </c>
    </row>
    <row r="14" spans="2:11">
      <c r="C14" s="4" t="s">
        <v>2</v>
      </c>
      <c r="D14" s="13">
        <f>D12*D13</f>
        <v>2640000</v>
      </c>
      <c r="G14" s="4" t="s">
        <v>56</v>
      </c>
      <c r="H14" s="26">
        <v>200</v>
      </c>
    </row>
    <row r="15" spans="2:11">
      <c r="C15" s="4" t="s">
        <v>0</v>
      </c>
      <c r="D15" s="4">
        <v>4</v>
      </c>
      <c r="G15" s="4" t="s">
        <v>44</v>
      </c>
      <c r="H15" s="14">
        <v>0.8</v>
      </c>
      <c r="I15" s="10" t="s">
        <v>46</v>
      </c>
      <c r="J15" s="16">
        <f>Risco!N10</f>
        <v>524.16999999999996</v>
      </c>
    </row>
    <row r="16" spans="2:11">
      <c r="C16" s="4" t="s">
        <v>1</v>
      </c>
      <c r="D16" s="14">
        <v>0.1</v>
      </c>
      <c r="G16" s="4" t="s">
        <v>51</v>
      </c>
      <c r="H16" s="14">
        <v>0.95</v>
      </c>
      <c r="I16" s="20" t="s">
        <v>47</v>
      </c>
      <c r="J16" s="16">
        <f>Risco!N15</f>
        <v>594.03</v>
      </c>
    </row>
    <row r="17" spans="3:13">
      <c r="C17" s="4" t="s">
        <v>39</v>
      </c>
      <c r="D17" s="15">
        <f>PMT(D16,D15,D14)</f>
        <v>-832842.92178409779</v>
      </c>
      <c r="G17" s="4" t="s">
        <v>52</v>
      </c>
      <c r="H17" s="4">
        <v>90</v>
      </c>
    </row>
    <row r="18" spans="3:13">
      <c r="C18" s="4" t="s">
        <v>40</v>
      </c>
      <c r="D18" s="4">
        <f>(((1+D16)^(-1))*(((1+D16)^(-D15))-1))/(((1+D16)^(-1))-1)</f>
        <v>3.1698654463492937</v>
      </c>
      <c r="G18" s="4" t="s">
        <v>53</v>
      </c>
      <c r="H18" s="4">
        <v>1</v>
      </c>
      <c r="I18" s="10" t="s">
        <v>46</v>
      </c>
      <c r="J18" s="16">
        <v>248</v>
      </c>
    </row>
    <row r="19" spans="3:13">
      <c r="C19" s="4" t="s">
        <v>41</v>
      </c>
      <c r="D19" s="13">
        <f>D14/D18</f>
        <v>832842.92178409814</v>
      </c>
      <c r="G19" s="4" t="s">
        <v>54</v>
      </c>
      <c r="H19" s="4">
        <v>1</v>
      </c>
      <c r="I19" s="20" t="s">
        <v>47</v>
      </c>
      <c r="J19" s="16">
        <v>270</v>
      </c>
    </row>
    <row r="20" spans="3:13">
      <c r="G20" s="4" t="s">
        <v>55</v>
      </c>
      <c r="H20" s="4">
        <v>7</v>
      </c>
    </row>
    <row r="21" spans="3:13">
      <c r="I21" s="5" t="s">
        <v>64</v>
      </c>
      <c r="J21" s="5">
        <v>3</v>
      </c>
    </row>
    <row r="22" spans="3:13">
      <c r="C22" s="4" t="s">
        <v>42</v>
      </c>
      <c r="D22" s="4" t="s">
        <v>45</v>
      </c>
      <c r="G22" s="10" t="s">
        <v>44</v>
      </c>
      <c r="H22" s="10" t="s">
        <v>43</v>
      </c>
      <c r="I22" s="14">
        <v>2E-3</v>
      </c>
      <c r="J22" s="14">
        <v>4.0000000000000001E-3</v>
      </c>
    </row>
    <row r="23" spans="3:13">
      <c r="C23" s="4">
        <v>0</v>
      </c>
      <c r="D23" s="13"/>
      <c r="G23" s="16"/>
      <c r="H23" s="16"/>
      <c r="I23" s="13"/>
      <c r="J23" s="13"/>
    </row>
    <row r="24" spans="3:13">
      <c r="C24" s="4">
        <v>1</v>
      </c>
      <c r="D24" s="15"/>
      <c r="G24" s="16"/>
      <c r="H24" s="16"/>
      <c r="I24" s="21"/>
      <c r="J24" s="13"/>
    </row>
    <row r="25" spans="3:13">
      <c r="C25" s="4">
        <v>2</v>
      </c>
      <c r="D25" s="15"/>
      <c r="G25" s="16"/>
      <c r="H25" s="16"/>
      <c r="I25" s="21"/>
      <c r="J25" s="13"/>
      <c r="K25" s="42"/>
      <c r="M25" s="3"/>
    </row>
    <row r="26" spans="3:13">
      <c r="C26" s="4">
        <v>3</v>
      </c>
      <c r="D26" s="15"/>
      <c r="G26" s="16"/>
      <c r="H26" s="16"/>
      <c r="I26" s="21"/>
      <c r="J26" s="13"/>
      <c r="M26" s="2"/>
    </row>
    <row r="27" spans="3:13">
      <c r="C27" s="4">
        <v>4</v>
      </c>
      <c r="D27" s="15"/>
      <c r="G27" s="16"/>
      <c r="H27" s="16"/>
      <c r="I27" s="21"/>
      <c r="J27" s="13"/>
    </row>
    <row r="28" spans="3:13">
      <c r="C28" s="4">
        <v>5</v>
      </c>
      <c r="D28" s="15"/>
      <c r="G28" s="16"/>
      <c r="H28" s="16"/>
      <c r="I28" s="21"/>
      <c r="J28" s="13"/>
    </row>
    <row r="29" spans="3:13">
      <c r="C29" s="4">
        <v>6</v>
      </c>
      <c r="D29" s="15"/>
      <c r="G29" s="16"/>
      <c r="H29" s="16"/>
      <c r="I29" s="21"/>
      <c r="J29" s="13"/>
    </row>
    <row r="30" spans="3:13">
      <c r="C30" s="4">
        <v>7</v>
      </c>
      <c r="D30" s="15"/>
      <c r="G30" s="16"/>
      <c r="H30" s="16"/>
      <c r="I30" s="21"/>
      <c r="J30" s="13"/>
    </row>
    <row r="31" spans="3:13">
      <c r="C31" s="4">
        <v>8</v>
      </c>
      <c r="D31" s="15"/>
      <c r="G31" s="16"/>
      <c r="H31" s="16"/>
      <c r="I31" s="21"/>
      <c r="J31" s="13"/>
    </row>
    <row r="32" spans="3:13">
      <c r="C32" s="4">
        <v>9</v>
      </c>
      <c r="D32" s="15"/>
      <c r="G32" s="16"/>
      <c r="H32" s="16"/>
      <c r="I32" s="21"/>
      <c r="J32" s="13"/>
    </row>
    <row r="33" spans="3:10">
      <c r="C33" s="4">
        <v>10</v>
      </c>
      <c r="D33" s="15"/>
      <c r="G33" s="16"/>
      <c r="H33" s="16"/>
      <c r="I33" s="21"/>
      <c r="J33" s="13"/>
    </row>
    <row r="34" spans="3:10">
      <c r="C34" s="4">
        <v>11</v>
      </c>
      <c r="D34" s="15"/>
      <c r="G34" s="16"/>
      <c r="H34" s="16"/>
      <c r="I34" s="21"/>
      <c r="J34" s="13"/>
    </row>
    <row r="35" spans="3:10">
      <c r="C35" s="4">
        <v>12</v>
      </c>
      <c r="D35" s="15"/>
      <c r="G35" s="16"/>
      <c r="H35" s="16"/>
      <c r="I35" s="21"/>
      <c r="J35" s="13"/>
    </row>
    <row r="36" spans="3:10">
      <c r="C36" s="4">
        <v>13</v>
      </c>
      <c r="D36" s="15"/>
      <c r="G36" s="16"/>
      <c r="H36" s="16"/>
      <c r="I36" s="21"/>
      <c r="J36" s="13"/>
    </row>
    <row r="37" spans="3:10">
      <c r="C37" s="4">
        <v>14</v>
      </c>
      <c r="D37" s="15"/>
      <c r="G37" s="16"/>
      <c r="H37" s="16"/>
      <c r="I37" s="21"/>
      <c r="J37" s="13"/>
    </row>
    <row r="38" spans="3:10">
      <c r="C38" s="4">
        <v>15</v>
      </c>
      <c r="D38" s="15"/>
      <c r="G38" s="16"/>
      <c r="H38" s="16"/>
      <c r="I38" s="21"/>
      <c r="J38" s="13"/>
    </row>
    <row r="39" spans="3:10">
      <c r="C39" s="4">
        <v>16</v>
      </c>
      <c r="D39" s="15"/>
      <c r="G39" s="16"/>
      <c r="H39" s="16"/>
      <c r="I39" s="21"/>
      <c r="J39" s="13"/>
    </row>
    <row r="40" spans="3:10">
      <c r="C40" s="4">
        <v>17</v>
      </c>
      <c r="D40" s="15"/>
      <c r="G40" s="16"/>
      <c r="H40" s="16"/>
      <c r="I40" s="21"/>
      <c r="J40" s="13"/>
    </row>
    <row r="41" spans="3:10">
      <c r="C41" s="4">
        <v>18</v>
      </c>
      <c r="D41" s="15"/>
      <c r="G41" s="16"/>
      <c r="H41" s="16"/>
      <c r="I41" s="21"/>
      <c r="J41" s="13"/>
    </row>
    <row r="42" spans="3:10">
      <c r="C42" s="4">
        <v>19</v>
      </c>
      <c r="D42" s="15"/>
      <c r="G42" s="16"/>
      <c r="H42" s="16"/>
      <c r="I42" s="21"/>
      <c r="J42" s="13"/>
    </row>
    <row r="43" spans="3:10">
      <c r="C43" s="4">
        <v>20</v>
      </c>
      <c r="D43" s="15"/>
      <c r="G43" s="16"/>
      <c r="H43" s="16"/>
      <c r="I43" s="21"/>
      <c r="J43" s="13"/>
    </row>
    <row r="44" spans="3:10">
      <c r="C44" s="4">
        <v>21</v>
      </c>
      <c r="D44" s="15"/>
      <c r="G44" s="16"/>
      <c r="H44" s="16"/>
      <c r="I44" s="21"/>
      <c r="J44" s="13"/>
    </row>
    <row r="45" spans="3:10">
      <c r="C45" s="4">
        <v>22</v>
      </c>
      <c r="D45" s="15"/>
      <c r="G45" s="16"/>
      <c r="H45" s="16"/>
      <c r="I45" s="21"/>
      <c r="J45" s="13"/>
    </row>
    <row r="46" spans="3:10">
      <c r="C46" s="4">
        <v>23</v>
      </c>
      <c r="D46" s="15"/>
      <c r="G46" s="16"/>
      <c r="H46" s="16"/>
      <c r="I46" s="21"/>
      <c r="J46" s="13"/>
    </row>
    <row r="47" spans="3:10">
      <c r="C47" s="4">
        <v>24</v>
      </c>
      <c r="D47" s="15"/>
      <c r="G47" s="16"/>
      <c r="H47" s="16"/>
      <c r="I47" s="21"/>
      <c r="J47" s="13"/>
    </row>
    <row r="49" spans="3:11">
      <c r="C49" s="4" t="s">
        <v>42</v>
      </c>
      <c r="D49" s="13" t="s">
        <v>48</v>
      </c>
    </row>
    <row r="50" spans="3:11">
      <c r="C50" s="4">
        <v>0</v>
      </c>
      <c r="D50" s="13"/>
      <c r="G50" s="13"/>
      <c r="H50" s="14">
        <v>0.18</v>
      </c>
    </row>
    <row r="51" spans="3:11">
      <c r="C51" s="4">
        <v>1</v>
      </c>
      <c r="D51" s="13"/>
      <c r="G51" s="13"/>
      <c r="J51" s="16"/>
      <c r="K51" s="16"/>
    </row>
    <row r="52" spans="3:11">
      <c r="C52" s="18">
        <v>2</v>
      </c>
      <c r="D52" s="13"/>
      <c r="G52" s="13"/>
      <c r="J52" s="16"/>
      <c r="K52" s="16"/>
    </row>
    <row r="53" spans="3:11">
      <c r="C53" s="17">
        <v>3</v>
      </c>
      <c r="D53" s="13"/>
      <c r="G53" s="13"/>
      <c r="H53" s="4" t="s">
        <v>49</v>
      </c>
      <c r="I53" s="19"/>
      <c r="J53" s="16"/>
      <c r="K53" s="16"/>
    </row>
    <row r="54" spans="3:11">
      <c r="C54" s="4">
        <v>4</v>
      </c>
      <c r="D54" s="13"/>
      <c r="G54" s="13"/>
      <c r="H54" s="4" t="s">
        <v>50</v>
      </c>
      <c r="I54" s="22"/>
      <c r="J54" s="16"/>
      <c r="K54" s="16"/>
    </row>
    <row r="55" spans="3:11">
      <c r="C55" s="4">
        <v>5</v>
      </c>
      <c r="D55" s="13"/>
      <c r="G55" s="13"/>
      <c r="K55" s="16"/>
    </row>
    <row r="56" spans="3:11">
      <c r="C56" s="4">
        <v>6</v>
      </c>
      <c r="D56" s="13"/>
      <c r="G56" s="13"/>
      <c r="K56" s="92"/>
    </row>
    <row r="57" spans="3:11">
      <c r="C57" s="4">
        <v>7</v>
      </c>
      <c r="D57" s="13"/>
      <c r="G57" s="13"/>
      <c r="K57" s="92"/>
    </row>
    <row r="58" spans="3:11">
      <c r="C58" s="4">
        <v>8</v>
      </c>
      <c r="D58" s="13"/>
      <c r="G58" s="13"/>
      <c r="K58" s="92"/>
    </row>
    <row r="59" spans="3:11">
      <c r="C59" s="4">
        <v>9</v>
      </c>
      <c r="D59" s="13"/>
      <c r="G59" s="13"/>
      <c r="K59" s="92"/>
    </row>
    <row r="60" spans="3:11">
      <c r="C60" s="4">
        <v>10</v>
      </c>
      <c r="D60" s="13"/>
      <c r="G60" s="13"/>
      <c r="K60" s="92"/>
    </row>
    <row r="61" spans="3:11">
      <c r="C61" s="4">
        <v>11</v>
      </c>
      <c r="D61" s="13"/>
      <c r="G61" s="13"/>
      <c r="K61" s="92"/>
    </row>
    <row r="62" spans="3:11">
      <c r="C62" s="4">
        <v>12</v>
      </c>
      <c r="D62" s="13"/>
      <c r="G62" s="13"/>
      <c r="K62" s="92"/>
    </row>
    <row r="63" spans="3:11">
      <c r="C63" s="4">
        <v>13</v>
      </c>
      <c r="D63" s="13"/>
      <c r="G63" s="13"/>
      <c r="K63" s="92"/>
    </row>
    <row r="64" spans="3:11">
      <c r="C64" s="4">
        <v>14</v>
      </c>
      <c r="D64" s="13"/>
      <c r="G64" s="13"/>
      <c r="K64" s="92"/>
    </row>
    <row r="65" spans="3:11">
      <c r="C65" s="4">
        <v>15</v>
      </c>
      <c r="D65" s="13"/>
      <c r="G65" s="13"/>
      <c r="K65" s="92"/>
    </row>
    <row r="66" spans="3:11">
      <c r="C66" s="4">
        <v>16</v>
      </c>
      <c r="D66" s="13"/>
      <c r="G66" s="13"/>
      <c r="K66" s="92"/>
    </row>
    <row r="67" spans="3:11">
      <c r="C67" s="4">
        <v>17</v>
      </c>
      <c r="D67" s="13"/>
      <c r="G67" s="13"/>
      <c r="K67" s="92"/>
    </row>
    <row r="68" spans="3:11">
      <c r="C68" s="4">
        <v>18</v>
      </c>
      <c r="D68" s="13"/>
      <c r="G68" s="13"/>
      <c r="K68" s="92"/>
    </row>
    <row r="69" spans="3:11">
      <c r="C69" s="4">
        <v>19</v>
      </c>
      <c r="D69" s="13"/>
      <c r="G69" s="13"/>
      <c r="K69" s="92"/>
    </row>
    <row r="70" spans="3:11">
      <c r="C70" s="4">
        <v>20</v>
      </c>
      <c r="D70" s="13"/>
      <c r="G70" s="13"/>
      <c r="K70" s="92"/>
    </row>
    <row r="71" spans="3:11">
      <c r="C71" s="4">
        <v>21</v>
      </c>
      <c r="D71" s="13"/>
      <c r="G71" s="13"/>
      <c r="K71" s="92"/>
    </row>
    <row r="72" spans="3:11">
      <c r="C72" s="4">
        <v>22</v>
      </c>
      <c r="D72" s="13"/>
      <c r="G72" s="13"/>
      <c r="K72" s="92"/>
    </row>
    <row r="73" spans="3:11">
      <c r="C73" s="4">
        <v>23</v>
      </c>
      <c r="D73" s="13"/>
      <c r="G73" s="13"/>
      <c r="K73" s="92"/>
    </row>
    <row r="74" spans="3:11">
      <c r="C74" s="4">
        <v>24</v>
      </c>
      <c r="D74" s="13"/>
      <c r="G74" s="13"/>
      <c r="K74" s="92"/>
    </row>
    <row r="75" spans="3:11">
      <c r="G75" s="13"/>
      <c r="J75" s="9"/>
    </row>
    <row r="76" spans="3:11">
      <c r="D76" s="30" t="s">
        <v>65</v>
      </c>
      <c r="E76" s="30"/>
      <c r="F76" s="30"/>
      <c r="G76" s="30"/>
      <c r="H76" s="30"/>
      <c r="I76" s="30"/>
      <c r="J76" s="30"/>
      <c r="K76" s="30"/>
    </row>
    <row r="77" spans="3:11">
      <c r="J77" s="9"/>
      <c r="K77" s="9"/>
    </row>
    <row r="78" spans="3:11">
      <c r="J78" s="9"/>
      <c r="K78" s="9"/>
    </row>
    <row r="81" spans="3:9">
      <c r="C81" s="4" t="s">
        <v>42</v>
      </c>
      <c r="D81" s="13" t="s">
        <v>48</v>
      </c>
      <c r="I81" s="14"/>
    </row>
    <row r="82" spans="3:9">
      <c r="C82" s="4">
        <v>0</v>
      </c>
      <c r="D82" s="13"/>
      <c r="G82" s="13"/>
    </row>
    <row r="83" spans="3:9">
      <c r="C83" s="4">
        <v>1</v>
      </c>
      <c r="D83" s="13"/>
      <c r="G83" s="13"/>
      <c r="H83" s="13"/>
      <c r="I83" s="13"/>
    </row>
    <row r="84" spans="3:9">
      <c r="C84" s="18">
        <v>2</v>
      </c>
      <c r="D84" s="13"/>
      <c r="G84" s="13"/>
      <c r="H84" s="13"/>
      <c r="I84" s="13"/>
    </row>
    <row r="85" spans="3:9">
      <c r="C85" s="17">
        <v>3</v>
      </c>
      <c r="D85" s="13"/>
      <c r="G85" s="13"/>
      <c r="H85" s="13"/>
      <c r="I85" s="13"/>
    </row>
    <row r="86" spans="3:9">
      <c r="C86" s="4">
        <v>4</v>
      </c>
      <c r="D86" s="13"/>
      <c r="G86" s="13"/>
      <c r="H86" s="13"/>
      <c r="I86" s="13"/>
    </row>
    <row r="87" spans="3:9">
      <c r="C87" s="4">
        <v>5</v>
      </c>
      <c r="D87" s="13"/>
      <c r="G87" s="13"/>
      <c r="H87" s="13"/>
      <c r="I87" s="13"/>
    </row>
    <row r="88" spans="3:9">
      <c r="C88" s="4">
        <v>6</v>
      </c>
      <c r="D88" s="13"/>
      <c r="G88" s="13"/>
      <c r="H88" s="13"/>
      <c r="I88" s="13"/>
    </row>
    <row r="89" spans="3:9">
      <c r="C89" s="4">
        <v>7</v>
      </c>
      <c r="D89" s="13"/>
      <c r="G89" s="13"/>
      <c r="H89" s="13"/>
      <c r="I89" s="13"/>
    </row>
    <row r="90" spans="3:9">
      <c r="C90" s="4">
        <v>8</v>
      </c>
      <c r="D90" s="13"/>
      <c r="G90" s="13"/>
      <c r="H90" s="13"/>
      <c r="I90" s="13"/>
    </row>
    <row r="91" spans="3:9">
      <c r="C91" s="4">
        <v>9</v>
      </c>
      <c r="D91" s="13"/>
      <c r="G91" s="13"/>
      <c r="H91" s="13"/>
      <c r="I91" s="13"/>
    </row>
    <row r="92" spans="3:9">
      <c r="C92" s="4">
        <v>10</v>
      </c>
      <c r="D92" s="13"/>
      <c r="G92" s="13"/>
      <c r="H92" s="13"/>
      <c r="I92" s="13"/>
    </row>
    <row r="93" spans="3:9">
      <c r="C93" s="4">
        <v>11</v>
      </c>
      <c r="D93" s="13"/>
      <c r="G93" s="13"/>
      <c r="H93" s="13"/>
      <c r="I93" s="13"/>
    </row>
    <row r="94" spans="3:9">
      <c r="C94" s="4">
        <v>12</v>
      </c>
      <c r="D94" s="13"/>
      <c r="G94" s="13"/>
      <c r="H94" s="13"/>
      <c r="I94" s="13"/>
    </row>
    <row r="95" spans="3:9">
      <c r="C95" s="4">
        <v>13</v>
      </c>
      <c r="D95" s="13"/>
      <c r="G95" s="13"/>
      <c r="H95" s="13"/>
      <c r="I95" s="13"/>
    </row>
    <row r="96" spans="3:9">
      <c r="C96" s="4">
        <v>14</v>
      </c>
      <c r="D96" s="13"/>
      <c r="G96" s="13"/>
      <c r="H96" s="13"/>
      <c r="I96" s="13"/>
    </row>
    <row r="97" spans="3:9">
      <c r="C97" s="4">
        <v>15</v>
      </c>
      <c r="D97" s="13"/>
      <c r="G97" s="13"/>
      <c r="H97" s="13"/>
      <c r="I97" s="13"/>
    </row>
    <row r="98" spans="3:9">
      <c r="C98" s="4">
        <v>16</v>
      </c>
      <c r="D98" s="13"/>
      <c r="G98" s="13"/>
      <c r="H98" s="13"/>
      <c r="I98" s="13"/>
    </row>
    <row r="99" spans="3:9">
      <c r="C99" s="4">
        <v>17</v>
      </c>
      <c r="D99" s="13"/>
      <c r="G99" s="13"/>
      <c r="H99" s="13"/>
      <c r="I99" s="13"/>
    </row>
    <row r="100" spans="3:9">
      <c r="C100" s="4">
        <v>18</v>
      </c>
      <c r="D100" s="13"/>
      <c r="G100" s="13"/>
      <c r="H100" s="13"/>
      <c r="I100" s="13"/>
    </row>
    <row r="101" spans="3:9">
      <c r="C101" s="4">
        <v>19</v>
      </c>
      <c r="D101" s="13"/>
      <c r="G101" s="13"/>
      <c r="H101" s="13"/>
      <c r="I101" s="13"/>
    </row>
    <row r="102" spans="3:9">
      <c r="C102" s="4">
        <v>20</v>
      </c>
      <c r="D102" s="13"/>
      <c r="G102" s="13"/>
      <c r="H102" s="13"/>
      <c r="I102" s="13"/>
    </row>
    <row r="103" spans="3:9">
      <c r="C103" s="4">
        <v>21</v>
      </c>
      <c r="D103" s="13"/>
      <c r="G103" s="13"/>
      <c r="H103" s="13"/>
      <c r="I103" s="13"/>
    </row>
    <row r="104" spans="3:9">
      <c r="C104" s="4">
        <v>22</v>
      </c>
      <c r="D104" s="13"/>
      <c r="G104" s="13"/>
      <c r="H104" s="13"/>
      <c r="I104" s="13"/>
    </row>
    <row r="105" spans="3:9">
      <c r="C105" s="4">
        <v>23</v>
      </c>
      <c r="D105" s="13"/>
      <c r="G105" s="13"/>
      <c r="H105" s="13"/>
      <c r="I105" s="13"/>
    </row>
    <row r="106" spans="3:9">
      <c r="C106" s="4">
        <v>24</v>
      </c>
      <c r="D106" s="13"/>
      <c r="G106" s="13"/>
      <c r="H106" s="13"/>
      <c r="I106" s="13"/>
    </row>
    <row r="107" spans="3:9">
      <c r="G107" s="93"/>
    </row>
  </sheetData>
  <mergeCells count="7">
    <mergeCell ref="D76:K76"/>
    <mergeCell ref="B7:K7"/>
    <mergeCell ref="B2:K2"/>
    <mergeCell ref="B3:K3"/>
    <mergeCell ref="B4:K4"/>
    <mergeCell ref="B5:K5"/>
    <mergeCell ref="B6:K6"/>
  </mergeCells>
  <hyperlinks>
    <hyperlink ref="D76" r:id="rId1"/>
  </hyperlinks>
  <pageMargins left="0.511811024" right="0.511811024" top="0.78740157499999996" bottom="0.78740157499999996" header="0.31496062000000002" footer="0.31496062000000002"/>
  <pageSetup paperSize="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Z28"/>
  <sheetViews>
    <sheetView showGridLines="0" zoomScaleNormal="100" workbookViewId="0">
      <selection activeCell="B2" sqref="B2"/>
    </sheetView>
  </sheetViews>
  <sheetFormatPr defaultRowHeight="15.6"/>
  <cols>
    <col min="1" max="1" width="1.33203125" style="1" customWidth="1"/>
    <col min="2" max="2" width="3.33203125" style="1" customWidth="1"/>
    <col min="3" max="7" width="19.77734375" style="1" customWidth="1"/>
    <col min="8" max="8" width="8.88671875" style="1"/>
    <col min="9" max="9" width="16.33203125" style="1" bestFit="1" customWidth="1"/>
    <col min="10" max="104" width="8.88671875" style="1"/>
  </cols>
  <sheetData>
    <row r="1" spans="2:7" ht="4.5" customHeight="1"/>
    <row r="2" spans="2:7" s="1" customFormat="1" ht="13.95" customHeight="1">
      <c r="B2" s="43"/>
      <c r="C2" s="43">
        <v>0.02</v>
      </c>
      <c r="D2" s="43">
        <v>0.04</v>
      </c>
      <c r="E2" s="43">
        <v>0.06</v>
      </c>
      <c r="F2" s="46">
        <v>0.08</v>
      </c>
      <c r="G2" s="46">
        <v>0.1</v>
      </c>
    </row>
    <row r="3" spans="2:7" s="1" customFormat="1" ht="13.95" customHeight="1">
      <c r="B3" s="44">
        <v>0</v>
      </c>
      <c r="C3" s="45"/>
      <c r="D3" s="45"/>
      <c r="E3" s="45"/>
      <c r="F3" s="45"/>
      <c r="G3" s="45"/>
    </row>
    <row r="4" spans="2:7" s="1" customFormat="1" ht="13.95" customHeight="1">
      <c r="B4" s="44">
        <v>1</v>
      </c>
      <c r="C4" s="45"/>
      <c r="D4" s="45"/>
      <c r="E4" s="45"/>
      <c r="F4" s="45"/>
      <c r="G4" s="45"/>
    </row>
    <row r="5" spans="2:7" s="1" customFormat="1" ht="13.95" customHeight="1">
      <c r="B5" s="44">
        <v>2</v>
      </c>
      <c r="C5" s="45"/>
      <c r="D5" s="45"/>
      <c r="E5" s="45"/>
      <c r="F5" s="45"/>
      <c r="G5" s="45"/>
    </row>
    <row r="6" spans="2:7" s="1" customFormat="1" ht="13.95" customHeight="1">
      <c r="B6" s="44">
        <v>3</v>
      </c>
      <c r="C6" s="45"/>
      <c r="D6" s="45"/>
      <c r="E6" s="45"/>
      <c r="F6" s="45"/>
      <c r="G6" s="45"/>
    </row>
    <row r="7" spans="2:7" s="1" customFormat="1" ht="13.95" customHeight="1">
      <c r="B7" s="44">
        <v>4</v>
      </c>
      <c r="C7" s="45"/>
      <c r="D7" s="45"/>
      <c r="E7" s="45"/>
      <c r="F7" s="45"/>
      <c r="G7" s="45"/>
    </row>
    <row r="8" spans="2:7" s="1" customFormat="1" ht="13.95" customHeight="1">
      <c r="B8" s="44">
        <v>5</v>
      </c>
      <c r="C8" s="45"/>
      <c r="D8" s="45"/>
      <c r="E8" s="45"/>
      <c r="F8" s="45"/>
      <c r="G8" s="45"/>
    </row>
    <row r="9" spans="2:7" s="1" customFormat="1" ht="13.95" customHeight="1">
      <c r="B9" s="44">
        <v>6</v>
      </c>
      <c r="C9" s="45"/>
      <c r="D9" s="45"/>
      <c r="E9" s="45"/>
      <c r="F9" s="45"/>
      <c r="G9" s="45"/>
    </row>
    <row r="10" spans="2:7" s="1" customFormat="1" ht="13.95" customHeight="1">
      <c r="B10" s="44">
        <v>7</v>
      </c>
      <c r="C10" s="45"/>
      <c r="D10" s="45"/>
      <c r="E10" s="45"/>
      <c r="F10" s="45"/>
      <c r="G10" s="45"/>
    </row>
    <row r="11" spans="2:7" s="1" customFormat="1" ht="13.95" customHeight="1">
      <c r="B11" s="44">
        <v>8</v>
      </c>
      <c r="C11" s="45"/>
      <c r="D11" s="45"/>
      <c r="E11" s="45"/>
      <c r="F11" s="45"/>
      <c r="G11" s="45"/>
    </row>
    <row r="12" spans="2:7" s="1" customFormat="1" ht="13.95" customHeight="1">
      <c r="B12" s="44">
        <v>9</v>
      </c>
      <c r="C12" s="45"/>
      <c r="D12" s="45"/>
      <c r="E12" s="45"/>
      <c r="F12" s="45"/>
      <c r="G12" s="45"/>
    </row>
    <row r="13" spans="2:7" s="1" customFormat="1" ht="13.95" customHeight="1">
      <c r="B13" s="44">
        <v>10</v>
      </c>
      <c r="C13" s="45"/>
      <c r="D13" s="45"/>
      <c r="E13" s="45"/>
      <c r="F13" s="45"/>
      <c r="G13" s="45"/>
    </row>
    <row r="14" spans="2:7" s="1" customFormat="1" ht="13.95" customHeight="1">
      <c r="B14" s="44">
        <v>11</v>
      </c>
      <c r="C14" s="45"/>
      <c r="D14" s="45"/>
      <c r="E14" s="45"/>
      <c r="F14" s="45"/>
      <c r="G14" s="45"/>
    </row>
    <row r="15" spans="2:7" s="1" customFormat="1" ht="13.95" customHeight="1">
      <c r="B15" s="44">
        <v>12</v>
      </c>
      <c r="C15" s="45"/>
      <c r="D15" s="45"/>
      <c r="E15" s="45"/>
      <c r="F15" s="45"/>
      <c r="G15" s="45"/>
    </row>
    <row r="16" spans="2:7" s="1" customFormat="1" ht="13.95" customHeight="1">
      <c r="B16" s="44">
        <v>13</v>
      </c>
      <c r="C16" s="45"/>
      <c r="D16" s="45"/>
      <c r="E16" s="45"/>
      <c r="F16" s="45"/>
      <c r="G16" s="45"/>
    </row>
    <row r="17" spans="2:7" s="1" customFormat="1" ht="13.95" customHeight="1">
      <c r="B17" s="44">
        <v>14</v>
      </c>
      <c r="C17" s="45"/>
      <c r="D17" s="45"/>
      <c r="E17" s="45"/>
      <c r="F17" s="45"/>
      <c r="G17" s="45"/>
    </row>
    <row r="18" spans="2:7" s="1" customFormat="1" ht="13.95" customHeight="1">
      <c r="B18" s="44">
        <v>15</v>
      </c>
      <c r="C18" s="45"/>
      <c r="D18" s="45"/>
      <c r="E18" s="45"/>
      <c r="F18" s="45"/>
      <c r="G18" s="45"/>
    </row>
    <row r="19" spans="2:7" s="1" customFormat="1" ht="13.95" customHeight="1">
      <c r="B19" s="44">
        <v>16</v>
      </c>
      <c r="C19" s="45"/>
      <c r="D19" s="45"/>
      <c r="E19" s="45"/>
      <c r="F19" s="45"/>
      <c r="G19" s="45"/>
    </row>
    <row r="20" spans="2:7" s="1" customFormat="1" ht="13.95" customHeight="1">
      <c r="B20" s="44">
        <v>17</v>
      </c>
      <c r="C20" s="45"/>
      <c r="D20" s="45"/>
      <c r="E20" s="45"/>
      <c r="F20" s="45"/>
      <c r="G20" s="45"/>
    </row>
    <row r="21" spans="2:7" s="1" customFormat="1" ht="13.95" customHeight="1">
      <c r="B21" s="44">
        <v>18</v>
      </c>
      <c r="C21" s="45"/>
      <c r="D21" s="45"/>
      <c r="E21" s="45"/>
      <c r="F21" s="45"/>
      <c r="G21" s="45"/>
    </row>
    <row r="22" spans="2:7" s="1" customFormat="1" ht="13.95" customHeight="1">
      <c r="B22" s="44">
        <v>19</v>
      </c>
      <c r="C22" s="45"/>
      <c r="D22" s="45"/>
      <c r="E22" s="45"/>
      <c r="F22" s="45"/>
      <c r="G22" s="45"/>
    </row>
    <row r="23" spans="2:7" s="1" customFormat="1" ht="13.95" customHeight="1">
      <c r="B23" s="44">
        <v>20</v>
      </c>
      <c r="C23" s="45"/>
      <c r="D23" s="45"/>
      <c r="E23" s="45"/>
      <c r="F23" s="45"/>
      <c r="G23" s="45"/>
    </row>
    <row r="24" spans="2:7" s="1" customFormat="1" ht="13.95" customHeight="1">
      <c r="B24" s="44">
        <v>21</v>
      </c>
      <c r="C24" s="45"/>
      <c r="D24" s="45"/>
      <c r="E24" s="45"/>
      <c r="F24" s="45"/>
      <c r="G24" s="45"/>
    </row>
    <row r="25" spans="2:7" s="1" customFormat="1" ht="13.95" customHeight="1">
      <c r="B25" s="44">
        <v>22</v>
      </c>
      <c r="C25" s="45"/>
      <c r="D25" s="45"/>
      <c r="E25" s="45"/>
      <c r="F25" s="45"/>
      <c r="G25" s="45"/>
    </row>
    <row r="26" spans="2:7" s="1" customFormat="1" ht="13.95" customHeight="1">
      <c r="B26" s="44">
        <v>23</v>
      </c>
      <c r="C26" s="45"/>
      <c r="D26" s="45"/>
      <c r="E26" s="45"/>
      <c r="F26" s="45"/>
      <c r="G26" s="45"/>
    </row>
    <row r="27" spans="2:7" s="1" customFormat="1" ht="13.95" customHeight="1">
      <c r="B27" s="44">
        <v>24</v>
      </c>
      <c r="C27" s="45"/>
      <c r="D27" s="45"/>
      <c r="E27" s="45"/>
      <c r="F27" s="45"/>
      <c r="G27" s="45"/>
    </row>
    <row r="28" spans="2:7" s="1" customFormat="1" ht="13.95" customHeight="1">
      <c r="B28" s="44"/>
      <c r="C28" s="45"/>
      <c r="D28" s="45"/>
      <c r="E28" s="45"/>
      <c r="F28" s="45"/>
      <c r="G28" s="45"/>
    </row>
  </sheetData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99"/>
  <sheetViews>
    <sheetView showGridLines="0" zoomScale="160" zoomScaleNormal="160" workbookViewId="0">
      <selection sqref="A1:K1"/>
    </sheetView>
  </sheetViews>
  <sheetFormatPr defaultRowHeight="13.2"/>
  <cols>
    <col min="1" max="1" width="7.6640625" style="90" customWidth="1"/>
    <col min="2" max="2" width="10.44140625" style="90" customWidth="1"/>
    <col min="3" max="3" width="6" style="90" customWidth="1"/>
    <col min="4" max="9" width="7.6640625" style="90" customWidth="1"/>
    <col min="10" max="10" width="6.109375" style="90" customWidth="1"/>
    <col min="11" max="11" width="6.77734375" style="90" customWidth="1"/>
    <col min="12" max="16384" width="8.88671875" style="91"/>
  </cols>
  <sheetData>
    <row r="1" spans="1:11" s="50" customFormat="1" ht="12.75" customHeight="1">
      <c r="A1" s="47" t="s">
        <v>66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11" s="50" customFormat="1" ht="12.75" customHeight="1">
      <c r="A2" s="47" t="s">
        <v>67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s="50" customFormat="1" ht="12.75" customHeight="1">
      <c r="A3" s="51" t="s">
        <v>68</v>
      </c>
      <c r="B3" s="52"/>
      <c r="C3" s="52"/>
      <c r="D3" s="52"/>
      <c r="E3" s="52"/>
      <c r="F3" s="52"/>
      <c r="G3" s="52"/>
      <c r="H3" s="52"/>
      <c r="I3" s="52"/>
      <c r="J3" s="52"/>
      <c r="K3" s="53"/>
    </row>
    <row r="4" spans="1:11" s="50" customFormat="1" ht="12.75" customHeight="1">
      <c r="A4" s="51" t="s">
        <v>69</v>
      </c>
      <c r="B4" s="52"/>
      <c r="C4" s="52"/>
      <c r="D4" s="52"/>
      <c r="E4" s="52"/>
      <c r="F4" s="52"/>
      <c r="G4" s="52"/>
      <c r="H4" s="52"/>
      <c r="I4" s="52"/>
      <c r="J4" s="52"/>
      <c r="K4" s="53"/>
    </row>
    <row r="5" spans="1:11" s="50" customFormat="1" ht="12.75" customHeight="1">
      <c r="A5" s="54" t="s">
        <v>70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s="50" customFormat="1" ht="12.7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s="50" customFormat="1" ht="12.75" customHeight="1">
      <c r="A7" s="56" t="s">
        <v>71</v>
      </c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s="50" customFormat="1" ht="12.75" customHeight="1">
      <c r="A8" s="51" t="s">
        <v>72</v>
      </c>
      <c r="B8" s="52"/>
      <c r="C8" s="52"/>
      <c r="D8" s="52"/>
      <c r="E8" s="52"/>
      <c r="F8" s="52"/>
      <c r="G8" s="52"/>
      <c r="H8" s="52"/>
      <c r="I8" s="52"/>
      <c r="J8" s="52"/>
      <c r="K8" s="53"/>
    </row>
    <row r="9" spans="1:11" s="50" customFormat="1" ht="12.75" customHeight="1">
      <c r="A9" s="51" t="s">
        <v>73</v>
      </c>
      <c r="B9" s="52"/>
      <c r="C9" s="52"/>
      <c r="D9" s="52"/>
      <c r="E9" s="52"/>
      <c r="F9" s="52"/>
      <c r="G9" s="52"/>
      <c r="H9" s="52"/>
      <c r="I9" s="52"/>
      <c r="J9" s="52"/>
      <c r="K9" s="53"/>
    </row>
    <row r="10" spans="1:11" s="50" customFormat="1" ht="12.75" customHeight="1">
      <c r="A10" s="51" t="s">
        <v>74</v>
      </c>
      <c r="B10" s="52"/>
      <c r="C10" s="52"/>
      <c r="D10" s="52"/>
      <c r="E10" s="52"/>
      <c r="F10" s="52"/>
      <c r="G10" s="52"/>
      <c r="H10" s="52"/>
      <c r="I10" s="52"/>
      <c r="J10" s="52"/>
      <c r="K10" s="53"/>
    </row>
    <row r="11" spans="1:11" s="50" customFormat="1" ht="12.7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1" s="50" customFormat="1" ht="12.75" customHeight="1">
      <c r="A12" s="47" t="s">
        <v>75</v>
      </c>
      <c r="B12" s="48"/>
      <c r="C12" s="48"/>
      <c r="D12" s="48"/>
      <c r="E12" s="48"/>
      <c r="F12" s="48"/>
      <c r="G12" s="48"/>
      <c r="H12" s="48"/>
      <c r="I12" s="48"/>
      <c r="J12" s="48"/>
      <c r="K12" s="49"/>
    </row>
    <row r="13" spans="1:11" s="50" customFormat="1" ht="12.7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4" spans="1:11" s="50" customFormat="1" ht="12.75" customHeight="1">
      <c r="A14" s="47" t="s">
        <v>76</v>
      </c>
      <c r="B14" s="48"/>
      <c r="C14" s="48"/>
      <c r="D14" s="48"/>
      <c r="E14" s="48"/>
      <c r="F14" s="48"/>
      <c r="G14" s="48"/>
      <c r="H14" s="48"/>
      <c r="I14" s="48"/>
      <c r="J14" s="48"/>
      <c r="K14" s="49"/>
    </row>
    <row r="15" spans="1:11" s="50" customFormat="1" ht="12.75" customHeight="1">
      <c r="A15" s="51" t="s">
        <v>77</v>
      </c>
      <c r="B15" s="52"/>
      <c r="C15" s="52"/>
      <c r="D15" s="52"/>
      <c r="E15" s="52"/>
      <c r="F15" s="52"/>
      <c r="G15" s="52"/>
      <c r="H15" s="52"/>
      <c r="I15" s="52"/>
      <c r="J15" s="52"/>
      <c r="K15" s="53"/>
    </row>
    <row r="16" spans="1:11" s="50" customFormat="1" ht="12.7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11" s="50" customFormat="1" ht="12.75" customHeight="1">
      <c r="A17" s="47" t="s">
        <v>78</v>
      </c>
      <c r="B17" s="48"/>
      <c r="C17" s="48"/>
      <c r="D17" s="48"/>
      <c r="E17" s="48"/>
      <c r="F17" s="48"/>
      <c r="G17" s="48"/>
      <c r="H17" s="48"/>
      <c r="I17" s="48"/>
      <c r="J17" s="48"/>
      <c r="K17" s="49"/>
    </row>
    <row r="18" spans="1:11" s="50" customFormat="1" ht="12.75" customHeight="1">
      <c r="A18" s="51" t="s">
        <v>79</v>
      </c>
      <c r="B18" s="52"/>
      <c r="C18" s="52"/>
      <c r="D18" s="52"/>
      <c r="E18" s="52"/>
      <c r="F18" s="52"/>
      <c r="G18" s="52"/>
      <c r="H18" s="52"/>
      <c r="I18" s="52"/>
      <c r="J18" s="52"/>
      <c r="K18" s="53"/>
    </row>
    <row r="19" spans="1:11" s="50" customFormat="1" ht="12.7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</row>
    <row r="20" spans="1:11" s="50" customFormat="1" ht="12.75" customHeight="1">
      <c r="A20" s="47" t="s">
        <v>80</v>
      </c>
      <c r="B20" s="48"/>
      <c r="C20" s="48"/>
      <c r="D20" s="48"/>
      <c r="E20" s="48"/>
      <c r="F20" s="48"/>
      <c r="G20" s="48"/>
      <c r="H20" s="48"/>
      <c r="I20" s="48"/>
      <c r="J20" s="48"/>
      <c r="K20" s="49"/>
    </row>
    <row r="21" spans="1:11" s="50" customFormat="1" ht="12.7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</row>
    <row r="22" spans="1:11" s="50" customFormat="1" ht="12.75" customHeight="1">
      <c r="A22" s="47" t="s">
        <v>81</v>
      </c>
      <c r="B22" s="48"/>
      <c r="C22" s="48"/>
      <c r="D22" s="48"/>
      <c r="E22" s="48"/>
      <c r="F22" s="48"/>
      <c r="G22" s="48"/>
      <c r="H22" s="48"/>
      <c r="I22" s="48"/>
      <c r="J22" s="48"/>
      <c r="K22" s="49"/>
    </row>
    <row r="23" spans="1:11" s="50" customFormat="1" ht="12.75" customHeight="1">
      <c r="A23" s="51" t="s">
        <v>82</v>
      </c>
      <c r="B23" s="52"/>
      <c r="C23" s="52"/>
      <c r="D23" s="52"/>
      <c r="E23" s="52"/>
      <c r="F23" s="52"/>
      <c r="G23" s="52"/>
      <c r="H23" s="52"/>
      <c r="I23" s="52"/>
      <c r="J23" s="52"/>
      <c r="K23" s="53"/>
    </row>
    <row r="24" spans="1:11" s="50" customFormat="1" ht="12.7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</row>
    <row r="25" spans="1:11" s="50" customFormat="1" ht="12.75" customHeight="1">
      <c r="A25" s="47" t="s">
        <v>83</v>
      </c>
      <c r="B25" s="48"/>
      <c r="C25" s="48"/>
      <c r="D25" s="48"/>
      <c r="E25" s="48"/>
      <c r="F25" s="48"/>
      <c r="G25" s="48"/>
      <c r="H25" s="48"/>
      <c r="I25" s="48"/>
      <c r="J25" s="48"/>
      <c r="K25" s="49"/>
    </row>
    <row r="26" spans="1:11" s="50" customFormat="1" ht="12.75" customHeight="1">
      <c r="A26" s="47" t="s">
        <v>84</v>
      </c>
      <c r="B26" s="48"/>
      <c r="C26" s="48"/>
      <c r="D26" s="48"/>
      <c r="E26" s="48"/>
      <c r="F26" s="48"/>
      <c r="G26" s="48"/>
      <c r="H26" s="48"/>
      <c r="I26" s="48"/>
      <c r="J26" s="48"/>
      <c r="K26" s="49"/>
    </row>
    <row r="27" spans="1:11" s="50" customFormat="1" ht="12.75" customHeight="1">
      <c r="A27" s="47" t="s">
        <v>85</v>
      </c>
      <c r="B27" s="48"/>
      <c r="C27" s="48"/>
      <c r="D27" s="48"/>
      <c r="E27" s="48"/>
      <c r="F27" s="48"/>
      <c r="G27" s="48"/>
      <c r="H27" s="48"/>
      <c r="I27" s="48"/>
      <c r="J27" s="48"/>
      <c r="K27" s="49"/>
    </row>
    <row r="28" spans="1:11" s="50" customFormat="1" ht="12.75" customHeight="1">
      <c r="A28" s="47" t="s">
        <v>86</v>
      </c>
      <c r="B28" s="48"/>
      <c r="C28" s="48"/>
      <c r="D28" s="48"/>
      <c r="E28" s="48"/>
      <c r="F28" s="48"/>
      <c r="G28" s="48"/>
      <c r="H28" s="48"/>
      <c r="I28" s="48"/>
      <c r="J28" s="48"/>
      <c r="K28" s="49"/>
    </row>
    <row r="29" spans="1:11" s="50" customFormat="1" ht="12.75" customHeight="1">
      <c r="A29" s="57" t="s">
        <v>87</v>
      </c>
      <c r="B29" s="58"/>
      <c r="C29" s="58"/>
      <c r="D29" s="58"/>
      <c r="E29" s="58"/>
      <c r="F29" s="58"/>
      <c r="G29" s="58"/>
      <c r="H29" s="58"/>
      <c r="I29" s="58"/>
      <c r="J29" s="58"/>
      <c r="K29" s="59"/>
    </row>
    <row r="30" spans="1:11" s="50" customFormat="1" ht="12.75" customHeight="1">
      <c r="A30" s="47" t="s">
        <v>88</v>
      </c>
      <c r="B30" s="48"/>
      <c r="C30" s="48"/>
      <c r="D30" s="48"/>
      <c r="E30" s="48"/>
      <c r="F30" s="48"/>
      <c r="G30" s="48"/>
      <c r="H30" s="48"/>
      <c r="I30" s="48"/>
      <c r="J30" s="48"/>
      <c r="K30" s="49"/>
    </row>
    <row r="31" spans="1:11" s="50" customFormat="1" ht="12.75" customHeight="1">
      <c r="A31" s="47" t="s">
        <v>89</v>
      </c>
      <c r="B31" s="48"/>
      <c r="C31" s="48"/>
      <c r="D31" s="48"/>
      <c r="E31" s="48"/>
      <c r="F31" s="48"/>
      <c r="G31" s="48"/>
      <c r="H31" s="48"/>
      <c r="I31" s="48"/>
      <c r="J31" s="48"/>
      <c r="K31" s="49"/>
    </row>
    <row r="32" spans="1:11" s="50" customFormat="1" ht="12.75" customHeight="1">
      <c r="A32" s="60" t="s">
        <v>90</v>
      </c>
      <c r="B32" s="61"/>
      <c r="C32" s="61"/>
      <c r="D32" s="61"/>
      <c r="E32" s="61"/>
      <c r="F32" s="61"/>
      <c r="G32" s="61"/>
      <c r="H32" s="61"/>
      <c r="I32" s="61"/>
      <c r="J32" s="61"/>
      <c r="K32" s="62"/>
    </row>
    <row r="33" spans="1:11" s="50" customFormat="1" ht="12.75" customHeight="1">
      <c r="A33" s="47" t="s">
        <v>91</v>
      </c>
      <c r="B33" s="48"/>
      <c r="C33" s="48"/>
      <c r="D33" s="48"/>
      <c r="E33" s="48"/>
      <c r="F33" s="48"/>
      <c r="G33" s="48"/>
      <c r="H33" s="48"/>
      <c r="I33" s="48"/>
      <c r="J33" s="48"/>
      <c r="K33" s="49"/>
    </row>
    <row r="34" spans="1:11" s="50" customFormat="1" ht="12.75" customHeight="1">
      <c r="A34" s="47" t="s">
        <v>92</v>
      </c>
      <c r="B34" s="48"/>
      <c r="C34" s="48"/>
      <c r="D34" s="48"/>
      <c r="E34" s="48"/>
      <c r="F34" s="48"/>
      <c r="G34" s="48"/>
      <c r="H34" s="48"/>
      <c r="I34" s="48"/>
      <c r="J34" s="48"/>
      <c r="K34" s="49"/>
    </row>
    <row r="35" spans="1:11" s="50" customFormat="1" ht="12.75" customHeight="1">
      <c r="A35" s="47" t="s">
        <v>93</v>
      </c>
      <c r="B35" s="48"/>
      <c r="C35" s="48"/>
      <c r="D35" s="48"/>
      <c r="E35" s="48"/>
      <c r="F35" s="48"/>
      <c r="G35" s="48"/>
      <c r="H35" s="48"/>
      <c r="I35" s="48"/>
      <c r="J35" s="48"/>
      <c r="K35" s="49"/>
    </row>
    <row r="36" spans="1:11" s="50" customFormat="1" ht="12.75" customHeight="1">
      <c r="A36" s="47" t="s">
        <v>94</v>
      </c>
      <c r="B36" s="48"/>
      <c r="C36" s="48"/>
      <c r="D36" s="48"/>
      <c r="E36" s="48"/>
      <c r="F36" s="48"/>
      <c r="G36" s="48"/>
      <c r="H36" s="48"/>
      <c r="I36" s="49"/>
      <c r="J36" s="63"/>
      <c r="K36" s="63"/>
    </row>
    <row r="37" spans="1:11" s="50" customFormat="1" ht="12.75" customHeight="1">
      <c r="A37" s="47" t="s">
        <v>95</v>
      </c>
      <c r="B37" s="48"/>
      <c r="C37" s="48"/>
      <c r="D37" s="48"/>
      <c r="E37" s="48"/>
      <c r="F37" s="48"/>
      <c r="G37" s="48"/>
      <c r="H37" s="49"/>
      <c r="I37" s="64"/>
      <c r="J37" s="65">
        <f>I37*J36</f>
        <v>0</v>
      </c>
      <c r="K37" s="65"/>
    </row>
    <row r="38" spans="1:11" s="50" customFormat="1" ht="12.75" customHeight="1">
      <c r="A38" s="47" t="s">
        <v>96</v>
      </c>
      <c r="B38" s="48"/>
      <c r="C38" s="48"/>
      <c r="D38" s="48"/>
      <c r="E38" s="48"/>
      <c r="F38" s="48"/>
      <c r="G38" s="48"/>
      <c r="H38" s="48"/>
      <c r="I38" s="48"/>
      <c r="J38" s="49"/>
      <c r="K38" s="64">
        <v>4.5499999999999999E-2</v>
      </c>
    </row>
    <row r="39" spans="1:11" s="50" customFormat="1" ht="12.75" customHeight="1">
      <c r="A39" s="47" t="s">
        <v>97</v>
      </c>
      <c r="B39" s="48"/>
      <c r="C39" s="48"/>
      <c r="D39" s="48"/>
      <c r="E39" s="48"/>
      <c r="F39" s="48"/>
      <c r="G39" s="48"/>
      <c r="H39" s="48"/>
      <c r="I39" s="48"/>
      <c r="J39" s="49"/>
      <c r="K39" s="64">
        <v>1.5E-3</v>
      </c>
    </row>
    <row r="40" spans="1:11" s="50" customFormat="1" ht="12.75" customHeight="1">
      <c r="A40" s="66" t="s">
        <v>98</v>
      </c>
      <c r="B40" s="66"/>
      <c r="C40" s="66"/>
      <c r="D40" s="66"/>
      <c r="E40" s="66"/>
      <c r="F40" s="66"/>
      <c r="G40" s="66"/>
      <c r="H40" s="66"/>
      <c r="I40" s="66"/>
      <c r="J40" s="66"/>
      <c r="K40" s="67">
        <f>K38+K39</f>
        <v>4.7E-2</v>
      </c>
    </row>
    <row r="41" spans="1:11" s="50" customFormat="1" ht="12.75" customHeight="1">
      <c r="A41" s="47" t="s">
        <v>99</v>
      </c>
      <c r="B41" s="48"/>
      <c r="C41" s="48"/>
      <c r="D41" s="48"/>
      <c r="E41" s="48"/>
      <c r="F41" s="48"/>
      <c r="G41" s="48"/>
      <c r="H41" s="48"/>
      <c r="I41" s="48"/>
      <c r="J41" s="49"/>
      <c r="K41" s="64">
        <v>0.01</v>
      </c>
    </row>
    <row r="42" spans="1:11" s="50" customFormat="1" ht="12.75" customHeight="1">
      <c r="A42" s="56" t="s">
        <v>100</v>
      </c>
      <c r="B42" s="56"/>
      <c r="C42" s="56"/>
      <c r="D42" s="56"/>
      <c r="E42" s="56"/>
      <c r="F42" s="56"/>
      <c r="G42" s="56"/>
      <c r="H42" s="56"/>
      <c r="I42" s="56"/>
      <c r="J42" s="56"/>
      <c r="K42" s="64">
        <v>0.03</v>
      </c>
    </row>
    <row r="43" spans="1:11" s="50" customFormat="1" ht="12.75" customHeight="1">
      <c r="A43" s="56" t="s">
        <v>101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</row>
    <row r="44" spans="1:11" s="50" customFormat="1" ht="12.75" customHeight="1">
      <c r="A44" s="56" t="s">
        <v>102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</row>
    <row r="45" spans="1:11" s="50" customFormat="1" ht="12.75" customHeight="1">
      <c r="A45" s="47" t="s">
        <v>103</v>
      </c>
      <c r="B45" s="48"/>
      <c r="C45" s="48"/>
      <c r="D45" s="48"/>
      <c r="E45" s="48"/>
      <c r="F45" s="48"/>
      <c r="G45" s="48"/>
      <c r="H45" s="48"/>
      <c r="I45" s="48"/>
      <c r="J45" s="48"/>
      <c r="K45" s="49"/>
    </row>
    <row r="46" spans="1:11" s="50" customFormat="1" ht="12.75" customHeight="1">
      <c r="A46" s="56" t="s">
        <v>104</v>
      </c>
      <c r="B46" s="56"/>
      <c r="C46" s="56"/>
      <c r="D46" s="56"/>
      <c r="E46" s="56"/>
      <c r="F46" s="56"/>
      <c r="G46" s="56"/>
      <c r="H46" s="56"/>
      <c r="I46" s="56"/>
      <c r="J46" s="56"/>
      <c r="K46" s="68">
        <v>20</v>
      </c>
    </row>
    <row r="47" spans="1:11" s="50" customFormat="1" ht="12.75" customHeight="1">
      <c r="A47" s="47" t="s">
        <v>105</v>
      </c>
      <c r="B47" s="48"/>
      <c r="C47" s="48"/>
      <c r="D47" s="48"/>
      <c r="E47" s="48"/>
      <c r="F47" s="48"/>
      <c r="G47" s="48"/>
      <c r="H47" s="48"/>
      <c r="I47" s="48"/>
      <c r="J47" s="48"/>
      <c r="K47" s="49"/>
    </row>
    <row r="48" spans="1:11" s="50" customFormat="1" ht="12.75" customHeight="1">
      <c r="A48" s="47"/>
      <c r="B48" s="48"/>
      <c r="C48" s="48"/>
      <c r="D48" s="48"/>
      <c r="E48" s="48"/>
      <c r="F48" s="48"/>
      <c r="G48" s="48"/>
      <c r="H48" s="48"/>
      <c r="I48" s="48"/>
      <c r="J48" s="48"/>
      <c r="K48" s="49"/>
    </row>
    <row r="49" spans="1:12" s="50" customFormat="1" ht="12.75" customHeight="1">
      <c r="A49" s="47" t="s">
        <v>106</v>
      </c>
      <c r="B49" s="48"/>
      <c r="C49" s="48"/>
      <c r="D49" s="48"/>
      <c r="E49" s="48"/>
      <c r="F49" s="48"/>
      <c r="G49" s="48"/>
      <c r="H49" s="48"/>
      <c r="I49" s="48"/>
      <c r="J49" s="48"/>
      <c r="K49" s="49"/>
    </row>
    <row r="50" spans="1:12" s="50" customFormat="1" ht="6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1"/>
    </row>
    <row r="51" spans="1:12" s="50" customFormat="1" ht="6" customHeight="1">
      <c r="A51" s="72"/>
      <c r="B51" s="73"/>
      <c r="C51" s="73"/>
      <c r="D51" s="73"/>
      <c r="E51" s="73"/>
      <c r="F51" s="73"/>
      <c r="G51" s="73"/>
      <c r="H51" s="73"/>
      <c r="I51" s="73"/>
      <c r="J51" s="73"/>
      <c r="K51" s="74"/>
    </row>
    <row r="52" spans="1:12" s="50" customFormat="1" ht="6" customHeight="1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4"/>
    </row>
    <row r="53" spans="1:12" s="50" customFormat="1" ht="6" customHeight="1">
      <c r="A53" s="75"/>
      <c r="B53" s="76"/>
      <c r="C53" s="76"/>
      <c r="D53" s="76"/>
      <c r="E53" s="76"/>
      <c r="F53" s="76"/>
      <c r="G53" s="76"/>
      <c r="H53" s="76"/>
      <c r="I53" s="76"/>
      <c r="J53" s="76"/>
      <c r="K53" s="77"/>
    </row>
    <row r="54" spans="1:12" s="50" customFormat="1" ht="12.75" customHeight="1">
      <c r="A54" s="47" t="s">
        <v>107</v>
      </c>
      <c r="B54" s="48"/>
      <c r="C54" s="48"/>
      <c r="D54" s="48"/>
      <c r="E54" s="48"/>
      <c r="F54" s="48"/>
      <c r="G54" s="48"/>
      <c r="H54" s="48"/>
      <c r="I54" s="48"/>
      <c r="J54" s="48"/>
      <c r="K54" s="49"/>
    </row>
    <row r="55" spans="1:12" s="50" customFormat="1" ht="12.75" customHeight="1">
      <c r="A55" s="47" t="s">
        <v>108</v>
      </c>
      <c r="B55" s="48"/>
      <c r="C55" s="48"/>
      <c r="D55" s="48"/>
      <c r="E55" s="49"/>
      <c r="F55" s="65">
        <f>J37</f>
        <v>0</v>
      </c>
      <c r="G55" s="78"/>
      <c r="H55" s="78"/>
      <c r="I55" s="78"/>
      <c r="J55" s="78"/>
      <c r="K55" s="78"/>
    </row>
    <row r="56" spans="1:12" s="50" customFormat="1" ht="12.75" customHeight="1">
      <c r="A56" s="47" t="s">
        <v>109</v>
      </c>
      <c r="B56" s="49"/>
      <c r="C56" s="79" t="s">
        <v>110</v>
      </c>
      <c r="D56" s="80">
        <f>1/((1-E56))</f>
        <v>1.0380622837370241</v>
      </c>
      <c r="E56" s="67">
        <f>E57+E58</f>
        <v>3.6666666666666667E-2</v>
      </c>
      <c r="F56" s="81">
        <f>F55*D56</f>
        <v>0</v>
      </c>
      <c r="G56" s="82"/>
      <c r="H56" s="82"/>
      <c r="I56" s="82"/>
      <c r="J56" s="82"/>
      <c r="K56" s="83"/>
    </row>
    <row r="57" spans="1:12" s="50" customFormat="1" ht="12.75" customHeight="1">
      <c r="A57" s="56" t="s">
        <v>111</v>
      </c>
      <c r="B57" s="56"/>
      <c r="C57" s="56"/>
      <c r="D57" s="56"/>
      <c r="E57" s="67">
        <f>K42</f>
        <v>0.03</v>
      </c>
      <c r="F57" s="81">
        <f>-(F56*E57)</f>
        <v>0</v>
      </c>
      <c r="G57" s="82"/>
      <c r="H57" s="82"/>
      <c r="I57" s="82"/>
      <c r="J57" s="82"/>
      <c r="K57" s="83"/>
      <c r="L57" s="84"/>
    </row>
    <row r="58" spans="1:12" s="50" customFormat="1" ht="12.75" customHeight="1">
      <c r="A58" s="78" t="s">
        <v>112</v>
      </c>
      <c r="B58" s="78"/>
      <c r="C58" s="67">
        <f>K41</f>
        <v>0.01</v>
      </c>
      <c r="D58" s="85">
        <f>K46</f>
        <v>20</v>
      </c>
      <c r="E58" s="67">
        <f>(D58/30)*C58</f>
        <v>6.6666666666666662E-3</v>
      </c>
      <c r="F58" s="81">
        <f>-(E58*F56)</f>
        <v>0</v>
      </c>
      <c r="G58" s="82"/>
      <c r="H58" s="82"/>
      <c r="I58" s="82"/>
      <c r="J58" s="82"/>
      <c r="K58" s="83"/>
      <c r="L58" s="84"/>
    </row>
    <row r="59" spans="1:12" s="50" customFormat="1" ht="12.75" customHeight="1">
      <c r="A59" s="56" t="s">
        <v>113</v>
      </c>
      <c r="B59" s="56"/>
      <c r="C59" s="56"/>
      <c r="D59" s="56"/>
      <c r="E59" s="56"/>
      <c r="F59" s="81">
        <f>F56+(F57+F58)</f>
        <v>0</v>
      </c>
      <c r="G59" s="82"/>
      <c r="H59" s="82"/>
      <c r="I59" s="82"/>
      <c r="J59" s="82"/>
      <c r="K59" s="83"/>
      <c r="L59" s="84"/>
    </row>
    <row r="60" spans="1:12" s="50" customFormat="1" ht="12.75" customHeight="1">
      <c r="A60" s="47"/>
      <c r="B60" s="48"/>
      <c r="C60" s="48"/>
      <c r="D60" s="48"/>
      <c r="E60" s="48"/>
      <c r="F60" s="48"/>
      <c r="G60" s="48"/>
      <c r="H60" s="48"/>
      <c r="I60" s="48"/>
      <c r="J60" s="48"/>
      <c r="K60" s="49"/>
    </row>
    <row r="61" spans="1:12" s="50" customFormat="1" ht="12.75" customHeight="1">
      <c r="A61" s="47" t="s">
        <v>114</v>
      </c>
      <c r="B61" s="48"/>
      <c r="C61" s="48"/>
      <c r="D61" s="48"/>
      <c r="E61" s="48"/>
      <c r="F61" s="48"/>
      <c r="G61" s="48"/>
      <c r="H61" s="48"/>
      <c r="I61" s="48"/>
      <c r="J61" s="48"/>
      <c r="K61" s="49"/>
    </row>
    <row r="62" spans="1:12" s="50" customFormat="1" ht="12.75" customHeight="1">
      <c r="A62" s="79" t="s">
        <v>115</v>
      </c>
      <c r="B62" s="78" t="s">
        <v>116</v>
      </c>
      <c r="C62" s="78"/>
      <c r="D62" s="78" t="s">
        <v>117</v>
      </c>
      <c r="E62" s="78"/>
      <c r="F62" s="78" t="s">
        <v>118</v>
      </c>
      <c r="G62" s="78"/>
      <c r="H62" s="78" t="s">
        <v>119</v>
      </c>
      <c r="I62" s="78"/>
      <c r="J62" s="78" t="s">
        <v>120</v>
      </c>
      <c r="K62" s="78"/>
    </row>
    <row r="63" spans="1:12" s="50" customFormat="1" ht="12.75" customHeight="1">
      <c r="A63" s="79">
        <v>0</v>
      </c>
      <c r="B63" s="65">
        <f>F59</f>
        <v>0</v>
      </c>
      <c r="C63" s="65"/>
      <c r="D63" s="65"/>
      <c r="E63" s="65"/>
      <c r="F63" s="65"/>
      <c r="G63" s="65"/>
      <c r="H63" s="65">
        <f t="shared" ref="H63:H80" si="0">D63+F63</f>
        <v>0</v>
      </c>
      <c r="I63" s="65"/>
      <c r="J63" s="65">
        <v>0</v>
      </c>
      <c r="K63" s="65"/>
    </row>
    <row r="64" spans="1:12" s="50" customFormat="1" ht="12.75" customHeight="1">
      <c r="A64" s="79">
        <v>1</v>
      </c>
      <c r="B64" s="65">
        <f>B63</f>
        <v>0</v>
      </c>
      <c r="C64" s="65"/>
      <c r="D64" s="65"/>
      <c r="E64" s="65"/>
      <c r="F64" s="65"/>
      <c r="G64" s="65"/>
      <c r="H64" s="65">
        <f t="shared" si="0"/>
        <v>0</v>
      </c>
      <c r="I64" s="65"/>
      <c r="J64" s="65">
        <f t="shared" ref="J64:J80" si="1">(H64*(-1))</f>
        <v>0</v>
      </c>
      <c r="K64" s="65"/>
    </row>
    <row r="65" spans="1:11" s="50" customFormat="1" ht="12.75" customHeight="1">
      <c r="A65" s="79">
        <v>2</v>
      </c>
      <c r="B65" s="65">
        <f>B64</f>
        <v>0</v>
      </c>
      <c r="C65" s="65"/>
      <c r="D65" s="65"/>
      <c r="E65" s="65"/>
      <c r="F65" s="65"/>
      <c r="G65" s="65"/>
      <c r="H65" s="65">
        <f t="shared" si="0"/>
        <v>0</v>
      </c>
      <c r="I65" s="65"/>
      <c r="J65" s="65">
        <f t="shared" si="1"/>
        <v>0</v>
      </c>
      <c r="K65" s="65"/>
    </row>
    <row r="66" spans="1:11" s="50" customFormat="1" ht="12.75" customHeight="1">
      <c r="A66" s="79">
        <v>3</v>
      </c>
      <c r="B66" s="65">
        <f>B65</f>
        <v>0</v>
      </c>
      <c r="C66" s="65"/>
      <c r="D66" s="65"/>
      <c r="E66" s="65"/>
      <c r="F66" s="65">
        <f>(B66-((1+$K$40)^(1/4)*B66))*(-1)</f>
        <v>0</v>
      </c>
      <c r="G66" s="65"/>
      <c r="H66" s="65">
        <f t="shared" si="0"/>
        <v>0</v>
      </c>
      <c r="I66" s="65"/>
      <c r="J66" s="65">
        <f t="shared" si="1"/>
        <v>0</v>
      </c>
      <c r="K66" s="65"/>
    </row>
    <row r="67" spans="1:11" s="50" customFormat="1" ht="12.75" customHeight="1">
      <c r="A67" s="79">
        <v>4</v>
      </c>
      <c r="B67" s="65">
        <f>B66</f>
        <v>0</v>
      </c>
      <c r="C67" s="65"/>
      <c r="D67" s="65"/>
      <c r="E67" s="65"/>
      <c r="F67" s="65"/>
      <c r="G67" s="65"/>
      <c r="H67" s="65">
        <f t="shared" si="0"/>
        <v>0</v>
      </c>
      <c r="I67" s="65"/>
      <c r="J67" s="65">
        <f t="shared" si="1"/>
        <v>0</v>
      </c>
      <c r="K67" s="65"/>
    </row>
    <row r="68" spans="1:11" s="50" customFormat="1" ht="12.75" customHeight="1">
      <c r="A68" s="79">
        <v>5</v>
      </c>
      <c r="B68" s="65">
        <f>B67</f>
        <v>0</v>
      </c>
      <c r="C68" s="65"/>
      <c r="D68" s="65"/>
      <c r="E68" s="65"/>
      <c r="F68" s="65"/>
      <c r="G68" s="65"/>
      <c r="H68" s="65">
        <f t="shared" si="0"/>
        <v>0</v>
      </c>
      <c r="I68" s="65"/>
      <c r="J68" s="65">
        <f t="shared" si="1"/>
        <v>0</v>
      </c>
      <c r="K68" s="65"/>
    </row>
    <row r="69" spans="1:11" s="50" customFormat="1" ht="12.75" customHeight="1">
      <c r="A69" s="79">
        <v>6</v>
      </c>
      <c r="B69" s="65">
        <f>B68-D69</f>
        <v>0</v>
      </c>
      <c r="C69" s="65"/>
      <c r="D69" s="65">
        <f>$F$55/12</f>
        <v>0</v>
      </c>
      <c r="E69" s="65"/>
      <c r="F69" s="65">
        <f>(B66-((1+$K$40)^(1/4)*B66))*(-1)</f>
        <v>0</v>
      </c>
      <c r="G69" s="65"/>
      <c r="H69" s="65">
        <f t="shared" si="0"/>
        <v>0</v>
      </c>
      <c r="I69" s="65"/>
      <c r="J69" s="65">
        <f t="shared" si="1"/>
        <v>0</v>
      </c>
      <c r="K69" s="65"/>
    </row>
    <row r="70" spans="1:11" s="50" customFormat="1" ht="12.75" customHeight="1">
      <c r="A70" s="79">
        <v>7</v>
      </c>
      <c r="B70" s="65">
        <f t="shared" ref="B70:B80" si="2">B69-D70</f>
        <v>0</v>
      </c>
      <c r="C70" s="65"/>
      <c r="D70" s="65">
        <f t="shared" ref="D70:D80" si="3">$F$55/12</f>
        <v>0</v>
      </c>
      <c r="E70" s="65"/>
      <c r="F70" s="65">
        <f>(B69-((1+$K$40)^(1/12)*B69))*(-1)</f>
        <v>0</v>
      </c>
      <c r="G70" s="65"/>
      <c r="H70" s="65">
        <f t="shared" si="0"/>
        <v>0</v>
      </c>
      <c r="I70" s="65"/>
      <c r="J70" s="65">
        <f t="shared" si="1"/>
        <v>0</v>
      </c>
      <c r="K70" s="65"/>
    </row>
    <row r="71" spans="1:11" s="50" customFormat="1" ht="12.75" customHeight="1">
      <c r="A71" s="79">
        <v>8</v>
      </c>
      <c r="B71" s="65">
        <f t="shared" si="2"/>
        <v>0</v>
      </c>
      <c r="C71" s="65"/>
      <c r="D71" s="65">
        <f t="shared" si="3"/>
        <v>0</v>
      </c>
      <c r="E71" s="65"/>
      <c r="F71" s="65">
        <f t="shared" ref="F71:F80" si="4">(B70-((1+$K$40)^(1/12)*B70))*(-1)</f>
        <v>0</v>
      </c>
      <c r="G71" s="65"/>
      <c r="H71" s="65">
        <f t="shared" si="0"/>
        <v>0</v>
      </c>
      <c r="I71" s="65"/>
      <c r="J71" s="65">
        <f t="shared" si="1"/>
        <v>0</v>
      </c>
      <c r="K71" s="65"/>
    </row>
    <row r="72" spans="1:11" s="50" customFormat="1" ht="12.75" customHeight="1">
      <c r="A72" s="79">
        <v>9</v>
      </c>
      <c r="B72" s="65">
        <f t="shared" si="2"/>
        <v>0</v>
      </c>
      <c r="C72" s="65"/>
      <c r="D72" s="65">
        <f t="shared" si="3"/>
        <v>0</v>
      </c>
      <c r="E72" s="65"/>
      <c r="F72" s="65">
        <f t="shared" si="4"/>
        <v>0</v>
      </c>
      <c r="G72" s="65"/>
      <c r="H72" s="65">
        <f t="shared" si="0"/>
        <v>0</v>
      </c>
      <c r="I72" s="65"/>
      <c r="J72" s="65">
        <f t="shared" si="1"/>
        <v>0</v>
      </c>
      <c r="K72" s="65"/>
    </row>
    <row r="73" spans="1:11" s="50" customFormat="1" ht="12.75" customHeight="1">
      <c r="A73" s="79">
        <v>10</v>
      </c>
      <c r="B73" s="65">
        <f t="shared" si="2"/>
        <v>0</v>
      </c>
      <c r="C73" s="65"/>
      <c r="D73" s="65">
        <f t="shared" si="3"/>
        <v>0</v>
      </c>
      <c r="E73" s="65"/>
      <c r="F73" s="65">
        <f t="shared" si="4"/>
        <v>0</v>
      </c>
      <c r="G73" s="65"/>
      <c r="H73" s="65">
        <f t="shared" si="0"/>
        <v>0</v>
      </c>
      <c r="I73" s="65"/>
      <c r="J73" s="65">
        <f t="shared" si="1"/>
        <v>0</v>
      </c>
      <c r="K73" s="65"/>
    </row>
    <row r="74" spans="1:11" s="50" customFormat="1" ht="12.75" customHeight="1">
      <c r="A74" s="79">
        <v>11</v>
      </c>
      <c r="B74" s="65">
        <f t="shared" si="2"/>
        <v>0</v>
      </c>
      <c r="C74" s="65"/>
      <c r="D74" s="65">
        <f t="shared" si="3"/>
        <v>0</v>
      </c>
      <c r="E74" s="65"/>
      <c r="F74" s="65">
        <f t="shared" si="4"/>
        <v>0</v>
      </c>
      <c r="G74" s="65"/>
      <c r="H74" s="65">
        <f t="shared" si="0"/>
        <v>0</v>
      </c>
      <c r="I74" s="65"/>
      <c r="J74" s="65">
        <f t="shared" si="1"/>
        <v>0</v>
      </c>
      <c r="K74" s="65"/>
    </row>
    <row r="75" spans="1:11" s="50" customFormat="1" ht="12.75" customHeight="1">
      <c r="A75" s="79">
        <v>12</v>
      </c>
      <c r="B75" s="65">
        <f t="shared" si="2"/>
        <v>0</v>
      </c>
      <c r="C75" s="65"/>
      <c r="D75" s="65">
        <f t="shared" si="3"/>
        <v>0</v>
      </c>
      <c r="E75" s="65"/>
      <c r="F75" s="65">
        <f t="shared" si="4"/>
        <v>0</v>
      </c>
      <c r="G75" s="65"/>
      <c r="H75" s="65">
        <f t="shared" si="0"/>
        <v>0</v>
      </c>
      <c r="I75" s="65"/>
      <c r="J75" s="65">
        <f t="shared" si="1"/>
        <v>0</v>
      </c>
      <c r="K75" s="65"/>
    </row>
    <row r="76" spans="1:11" s="50" customFormat="1" ht="12.75" customHeight="1">
      <c r="A76" s="79">
        <v>13</v>
      </c>
      <c r="B76" s="65">
        <f t="shared" si="2"/>
        <v>0</v>
      </c>
      <c r="C76" s="65"/>
      <c r="D76" s="65">
        <f t="shared" si="3"/>
        <v>0</v>
      </c>
      <c r="E76" s="65"/>
      <c r="F76" s="65">
        <f t="shared" si="4"/>
        <v>0</v>
      </c>
      <c r="G76" s="65"/>
      <c r="H76" s="65">
        <f t="shared" si="0"/>
        <v>0</v>
      </c>
      <c r="I76" s="65"/>
      <c r="J76" s="65">
        <f t="shared" si="1"/>
        <v>0</v>
      </c>
      <c r="K76" s="65"/>
    </row>
    <row r="77" spans="1:11" s="50" customFormat="1" ht="12.75" customHeight="1">
      <c r="A77" s="79">
        <v>14</v>
      </c>
      <c r="B77" s="65">
        <f t="shared" si="2"/>
        <v>0</v>
      </c>
      <c r="C77" s="65"/>
      <c r="D77" s="65">
        <f t="shared" si="3"/>
        <v>0</v>
      </c>
      <c r="E77" s="65"/>
      <c r="F77" s="65">
        <f t="shared" si="4"/>
        <v>0</v>
      </c>
      <c r="G77" s="65"/>
      <c r="H77" s="65">
        <f t="shared" si="0"/>
        <v>0</v>
      </c>
      <c r="I77" s="65"/>
      <c r="J77" s="65">
        <f t="shared" si="1"/>
        <v>0</v>
      </c>
      <c r="K77" s="65"/>
    </row>
    <row r="78" spans="1:11" s="50" customFormat="1" ht="12.75" customHeight="1">
      <c r="A78" s="79">
        <v>15</v>
      </c>
      <c r="B78" s="65">
        <f t="shared" si="2"/>
        <v>0</v>
      </c>
      <c r="C78" s="65"/>
      <c r="D78" s="65">
        <f t="shared" si="3"/>
        <v>0</v>
      </c>
      <c r="E78" s="65"/>
      <c r="F78" s="65">
        <f t="shared" si="4"/>
        <v>0</v>
      </c>
      <c r="G78" s="65"/>
      <c r="H78" s="65">
        <f t="shared" si="0"/>
        <v>0</v>
      </c>
      <c r="I78" s="65"/>
      <c r="J78" s="65">
        <f t="shared" si="1"/>
        <v>0</v>
      </c>
      <c r="K78" s="65"/>
    </row>
    <row r="79" spans="1:11" s="50" customFormat="1" ht="12.75" customHeight="1">
      <c r="A79" s="79">
        <v>16</v>
      </c>
      <c r="B79" s="65">
        <f t="shared" si="2"/>
        <v>0</v>
      </c>
      <c r="C79" s="65"/>
      <c r="D79" s="65">
        <f t="shared" si="3"/>
        <v>0</v>
      </c>
      <c r="E79" s="65"/>
      <c r="F79" s="65">
        <f t="shared" si="4"/>
        <v>0</v>
      </c>
      <c r="G79" s="65"/>
      <c r="H79" s="65">
        <f t="shared" si="0"/>
        <v>0</v>
      </c>
      <c r="I79" s="65"/>
      <c r="J79" s="65">
        <f t="shared" si="1"/>
        <v>0</v>
      </c>
      <c r="K79" s="65"/>
    </row>
    <row r="80" spans="1:11" s="50" customFormat="1" ht="12.75" customHeight="1">
      <c r="A80" s="79">
        <v>17</v>
      </c>
      <c r="B80" s="65">
        <f t="shared" si="2"/>
        <v>0</v>
      </c>
      <c r="C80" s="65"/>
      <c r="D80" s="65">
        <f t="shared" si="3"/>
        <v>0</v>
      </c>
      <c r="E80" s="65"/>
      <c r="F80" s="65">
        <f t="shared" si="4"/>
        <v>0</v>
      </c>
      <c r="G80" s="65"/>
      <c r="H80" s="65">
        <f t="shared" si="0"/>
        <v>0</v>
      </c>
      <c r="I80" s="65"/>
      <c r="J80" s="65">
        <f t="shared" si="1"/>
        <v>0</v>
      </c>
      <c r="K80" s="65"/>
    </row>
    <row r="81" spans="1:11" s="50" customFormat="1" ht="12.75" customHeight="1">
      <c r="A81" s="86"/>
      <c r="B81" s="87"/>
      <c r="C81" s="87"/>
      <c r="D81" s="87"/>
      <c r="E81" s="87"/>
      <c r="F81" s="87"/>
      <c r="G81" s="87"/>
      <c r="H81" s="87"/>
      <c r="I81" s="87"/>
      <c r="J81" s="87"/>
      <c r="K81" s="88"/>
    </row>
    <row r="82" spans="1:11" s="50" customFormat="1" ht="12.75" customHeight="1">
      <c r="A82" s="86"/>
      <c r="B82" s="87"/>
      <c r="C82" s="87"/>
      <c r="D82" s="87"/>
      <c r="E82" s="87"/>
      <c r="F82" s="87"/>
      <c r="G82" s="87"/>
      <c r="H82" s="87"/>
      <c r="I82" s="87"/>
      <c r="J82" s="87"/>
      <c r="K82" s="88"/>
    </row>
    <row r="83" spans="1:11" s="50" customFormat="1" ht="12.75" customHeight="1">
      <c r="A83" s="86"/>
      <c r="B83" s="87"/>
      <c r="C83" s="87"/>
      <c r="D83" s="87"/>
      <c r="E83" s="87"/>
      <c r="F83" s="87"/>
      <c r="G83" s="87"/>
      <c r="H83" s="87"/>
      <c r="I83" s="87"/>
      <c r="J83" s="87"/>
      <c r="K83" s="88"/>
    </row>
    <row r="84" spans="1:11" s="50" customFormat="1" ht="12.75" customHeight="1">
      <c r="A84" s="86"/>
      <c r="B84" s="87"/>
      <c r="C84" s="87"/>
      <c r="D84" s="87"/>
      <c r="E84" s="87"/>
      <c r="F84" s="87"/>
      <c r="G84" s="87"/>
      <c r="H84" s="87"/>
      <c r="I84" s="87"/>
      <c r="J84" s="87"/>
      <c r="K84" s="88"/>
    </row>
    <row r="85" spans="1:11" s="50" customFormat="1" ht="12.75" customHeight="1">
      <c r="A85" s="86"/>
      <c r="B85" s="87"/>
      <c r="C85" s="87"/>
      <c r="D85" s="87"/>
      <c r="E85" s="87"/>
      <c r="F85" s="87"/>
      <c r="G85" s="87"/>
      <c r="H85" s="87"/>
      <c r="I85" s="87"/>
      <c r="J85" s="87"/>
      <c r="K85" s="88"/>
    </row>
    <row r="86" spans="1:11" s="50" customFormat="1" ht="12.75" customHeight="1">
      <c r="A86" s="86"/>
      <c r="B86" s="87"/>
      <c r="C86" s="87"/>
      <c r="D86" s="87"/>
      <c r="E86" s="87"/>
      <c r="F86" s="87"/>
      <c r="G86" s="87"/>
      <c r="H86" s="87"/>
      <c r="I86" s="87"/>
      <c r="J86" s="87"/>
      <c r="K86" s="88"/>
    </row>
    <row r="87" spans="1:11" s="50" customFormat="1" ht="12.75" customHeight="1">
      <c r="A87" s="86"/>
      <c r="B87" s="87"/>
      <c r="C87" s="87"/>
      <c r="D87" s="87"/>
      <c r="E87" s="87"/>
      <c r="F87" s="87"/>
      <c r="G87" s="87"/>
      <c r="H87" s="87"/>
      <c r="I87" s="87"/>
      <c r="J87" s="87"/>
      <c r="K87" s="88"/>
    </row>
    <row r="88" spans="1:11" s="50" customFormat="1" ht="12.75" customHeight="1">
      <c r="A88" s="86"/>
      <c r="B88" s="87"/>
      <c r="C88" s="87"/>
      <c r="D88" s="87"/>
      <c r="E88" s="87"/>
      <c r="F88" s="87"/>
      <c r="G88" s="87"/>
      <c r="H88" s="87"/>
      <c r="I88" s="87"/>
      <c r="J88" s="87"/>
      <c r="K88" s="88"/>
    </row>
    <row r="89" spans="1:11" s="50" customFormat="1" ht="12.75" customHeight="1">
      <c r="A89" s="86"/>
      <c r="B89" s="87"/>
      <c r="C89" s="87"/>
      <c r="D89" s="87"/>
      <c r="E89" s="87"/>
      <c r="F89" s="87"/>
      <c r="G89" s="87"/>
      <c r="H89" s="87"/>
      <c r="I89" s="87"/>
      <c r="J89" s="87"/>
      <c r="K89" s="88"/>
    </row>
    <row r="90" spans="1:11" s="50" customFormat="1" ht="12.75" customHeight="1">
      <c r="A90" s="86"/>
      <c r="B90" s="87"/>
      <c r="C90" s="87"/>
      <c r="D90" s="87"/>
      <c r="E90" s="87"/>
      <c r="F90" s="87"/>
      <c r="G90" s="87"/>
      <c r="H90" s="87"/>
      <c r="I90" s="87"/>
      <c r="J90" s="87"/>
      <c r="K90" s="88"/>
    </row>
    <row r="91" spans="1:11" s="50" customFormat="1" ht="12.75" customHeight="1">
      <c r="A91" s="86"/>
      <c r="B91" s="87"/>
      <c r="C91" s="87"/>
      <c r="D91" s="87"/>
      <c r="E91" s="87"/>
      <c r="F91" s="87"/>
      <c r="G91" s="87"/>
      <c r="H91" s="87"/>
      <c r="I91" s="87"/>
      <c r="J91" s="87"/>
      <c r="K91" s="88"/>
    </row>
    <row r="92" spans="1:11" s="50" customFormat="1" ht="12.75" customHeight="1">
      <c r="A92" s="86"/>
      <c r="B92" s="87"/>
      <c r="C92" s="87"/>
      <c r="D92" s="87"/>
      <c r="E92" s="87"/>
      <c r="F92" s="87"/>
      <c r="G92" s="87"/>
      <c r="H92" s="87"/>
      <c r="I92" s="87"/>
      <c r="J92" s="87"/>
      <c r="K92" s="88"/>
    </row>
    <row r="93" spans="1:11" s="50" customFormat="1" ht="12.75" customHeight="1">
      <c r="A93" s="86"/>
      <c r="B93" s="87"/>
      <c r="C93" s="87"/>
      <c r="D93" s="87"/>
      <c r="E93" s="87"/>
      <c r="F93" s="87"/>
      <c r="G93" s="87"/>
      <c r="H93" s="87"/>
      <c r="I93" s="87"/>
      <c r="J93" s="87"/>
      <c r="K93" s="88"/>
    </row>
    <row r="94" spans="1:11" s="50" customFormat="1" ht="12.75" customHeight="1">
      <c r="A94" s="86"/>
      <c r="B94" s="87"/>
      <c r="C94" s="87"/>
      <c r="D94" s="87"/>
      <c r="E94" s="87"/>
      <c r="F94" s="87"/>
      <c r="G94" s="87"/>
      <c r="H94" s="87"/>
      <c r="I94" s="87"/>
      <c r="J94" s="87"/>
      <c r="K94" s="88"/>
    </row>
    <row r="95" spans="1:11" s="50" customFormat="1" ht="12.75" customHeight="1">
      <c r="A95" s="86"/>
      <c r="B95" s="87"/>
      <c r="C95" s="87"/>
      <c r="D95" s="87"/>
      <c r="E95" s="87"/>
      <c r="F95" s="87"/>
      <c r="G95" s="87"/>
      <c r="H95" s="87"/>
      <c r="I95" s="87"/>
      <c r="J95" s="87"/>
      <c r="K95" s="88"/>
    </row>
    <row r="96" spans="1:11" s="50" customFormat="1" ht="12.75" customHeight="1">
      <c r="A96" s="86"/>
      <c r="B96" s="87"/>
      <c r="C96" s="87"/>
      <c r="D96" s="87"/>
      <c r="E96" s="87"/>
      <c r="F96" s="87"/>
      <c r="G96" s="87"/>
      <c r="H96" s="87"/>
      <c r="I96" s="87"/>
      <c r="J96" s="87"/>
      <c r="K96" s="88"/>
    </row>
    <row r="97" spans="1:11" s="50" customFormat="1" ht="12.75" customHeight="1">
      <c r="A97" s="86"/>
      <c r="B97" s="87"/>
      <c r="C97" s="87"/>
      <c r="D97" s="87"/>
      <c r="E97" s="87"/>
      <c r="F97" s="87"/>
      <c r="G97" s="87"/>
      <c r="H97" s="87"/>
      <c r="I97" s="87"/>
      <c r="J97" s="87"/>
      <c r="K97" s="88"/>
    </row>
    <row r="98" spans="1:11" s="50" customFormat="1" ht="12.75" customHeight="1">
      <c r="A98" s="86"/>
      <c r="B98" s="87"/>
      <c r="C98" s="87"/>
      <c r="D98" s="87"/>
      <c r="E98" s="87"/>
      <c r="F98" s="87"/>
      <c r="G98" s="87"/>
      <c r="H98" s="87"/>
      <c r="I98" s="87"/>
      <c r="J98" s="87"/>
      <c r="K98" s="88"/>
    </row>
    <row r="99" spans="1:11" s="50" customFormat="1" ht="12.75" customHeight="1">
      <c r="A99" s="86"/>
      <c r="B99" s="87"/>
      <c r="C99" s="87"/>
      <c r="D99" s="87"/>
      <c r="E99" s="87"/>
      <c r="F99" s="87"/>
      <c r="G99" s="87"/>
      <c r="H99" s="87"/>
      <c r="I99" s="87"/>
      <c r="J99" s="87"/>
      <c r="K99" s="88"/>
    </row>
    <row r="100" spans="1:11" s="50" customFormat="1" ht="12.75" customHeight="1">
      <c r="A100" s="86"/>
      <c r="B100" s="87"/>
      <c r="C100" s="87"/>
      <c r="D100" s="87"/>
      <c r="E100" s="87"/>
      <c r="F100" s="87"/>
      <c r="G100" s="87"/>
      <c r="H100" s="87"/>
      <c r="I100" s="87"/>
      <c r="J100" s="87"/>
      <c r="K100" s="88"/>
    </row>
    <row r="101" spans="1:11" s="50" customFormat="1" ht="12.75" customHeight="1">
      <c r="A101" s="86"/>
      <c r="B101" s="87"/>
      <c r="C101" s="87"/>
      <c r="D101" s="87"/>
      <c r="E101" s="87"/>
      <c r="F101" s="87"/>
      <c r="G101" s="87"/>
      <c r="H101" s="87"/>
      <c r="I101" s="87"/>
      <c r="J101" s="87"/>
      <c r="K101" s="88"/>
    </row>
    <row r="102" spans="1:11" s="50" customFormat="1" ht="12.75" customHeight="1">
      <c r="A102" s="86"/>
      <c r="B102" s="87"/>
      <c r="C102" s="87"/>
      <c r="D102" s="87"/>
      <c r="E102" s="87"/>
      <c r="F102" s="87"/>
      <c r="G102" s="87"/>
      <c r="H102" s="87"/>
      <c r="I102" s="87"/>
      <c r="J102" s="87"/>
      <c r="K102" s="88"/>
    </row>
    <row r="103" spans="1:11" s="50" customFormat="1" ht="12.75" customHeight="1">
      <c r="A103" s="86"/>
      <c r="B103" s="87"/>
      <c r="C103" s="87"/>
      <c r="D103" s="87"/>
      <c r="E103" s="87"/>
      <c r="F103" s="87"/>
      <c r="G103" s="87"/>
      <c r="H103" s="87"/>
      <c r="I103" s="87"/>
      <c r="J103" s="87"/>
      <c r="K103" s="88"/>
    </row>
    <row r="104" spans="1:11" s="50" customFormat="1" ht="12.75" customHeight="1">
      <c r="A104" s="86"/>
      <c r="B104" s="87"/>
      <c r="C104" s="87"/>
      <c r="D104" s="87"/>
      <c r="E104" s="87"/>
      <c r="F104" s="87"/>
      <c r="G104" s="87"/>
      <c r="H104" s="87"/>
      <c r="I104" s="87"/>
      <c r="J104" s="87"/>
      <c r="K104" s="88"/>
    </row>
    <row r="105" spans="1:11" s="50" customFormat="1" ht="12.75" customHeight="1">
      <c r="A105" s="86"/>
      <c r="B105" s="87"/>
      <c r="C105" s="87"/>
      <c r="D105" s="87"/>
      <c r="E105" s="87"/>
      <c r="F105" s="87"/>
      <c r="G105" s="87"/>
      <c r="H105" s="87"/>
      <c r="I105" s="87"/>
      <c r="J105" s="87"/>
      <c r="K105" s="88"/>
    </row>
    <row r="106" spans="1:11" s="50" customFormat="1" ht="12.75" customHeight="1">
      <c r="A106" s="86"/>
      <c r="B106" s="87"/>
      <c r="C106" s="87"/>
      <c r="D106" s="87"/>
      <c r="E106" s="87"/>
      <c r="F106" s="87"/>
      <c r="G106" s="87"/>
      <c r="H106" s="87"/>
      <c r="I106" s="87"/>
      <c r="J106" s="87"/>
      <c r="K106" s="88"/>
    </row>
    <row r="107" spans="1:11" s="50" customFormat="1" ht="12.75" customHeight="1">
      <c r="A107" s="86"/>
      <c r="B107" s="87"/>
      <c r="C107" s="87"/>
      <c r="D107" s="87"/>
      <c r="E107" s="87"/>
      <c r="F107" s="87"/>
      <c r="G107" s="87"/>
      <c r="H107" s="87"/>
      <c r="I107" s="87"/>
      <c r="J107" s="87"/>
      <c r="K107" s="88"/>
    </row>
    <row r="108" spans="1:11" s="50" customFormat="1" ht="12.75" customHeight="1">
      <c r="A108" s="86"/>
      <c r="B108" s="87"/>
      <c r="C108" s="87"/>
      <c r="D108" s="87"/>
      <c r="E108" s="87"/>
      <c r="F108" s="87"/>
      <c r="G108" s="87"/>
      <c r="H108" s="87"/>
      <c r="I108" s="87"/>
      <c r="J108" s="87"/>
      <c r="K108" s="88"/>
    </row>
    <row r="109" spans="1:11" s="50" customFormat="1" ht="12.75" customHeight="1">
      <c r="A109" s="86"/>
      <c r="B109" s="87"/>
      <c r="C109" s="87"/>
      <c r="D109" s="87"/>
      <c r="E109" s="87"/>
      <c r="F109" s="87"/>
      <c r="G109" s="87"/>
      <c r="H109" s="87"/>
      <c r="I109" s="87"/>
      <c r="J109" s="87"/>
      <c r="K109" s="88"/>
    </row>
    <row r="110" spans="1:11" s="50" customFormat="1" ht="12.75" customHeight="1">
      <c r="A110" s="86"/>
      <c r="B110" s="87"/>
      <c r="C110" s="87"/>
      <c r="D110" s="87"/>
      <c r="E110" s="87"/>
      <c r="F110" s="87"/>
      <c r="G110" s="87"/>
      <c r="H110" s="87"/>
      <c r="I110" s="87"/>
      <c r="J110" s="87"/>
      <c r="K110" s="88"/>
    </row>
    <row r="111" spans="1:11" s="50" customFormat="1" ht="12.75" customHeight="1">
      <c r="A111" s="86"/>
      <c r="B111" s="87"/>
      <c r="C111" s="87"/>
      <c r="D111" s="87"/>
      <c r="E111" s="87"/>
      <c r="F111" s="87"/>
      <c r="G111" s="87"/>
      <c r="H111" s="87"/>
      <c r="I111" s="87"/>
      <c r="J111" s="87"/>
      <c r="K111" s="88"/>
    </row>
    <row r="112" spans="1:11" s="50" customFormat="1" ht="12.75" customHeight="1">
      <c r="A112" s="86"/>
      <c r="B112" s="87"/>
      <c r="C112" s="87"/>
      <c r="D112" s="87"/>
      <c r="E112" s="87"/>
      <c r="F112" s="87"/>
      <c r="G112" s="87"/>
      <c r="H112" s="87"/>
      <c r="I112" s="87"/>
      <c r="J112" s="87"/>
      <c r="K112" s="88"/>
    </row>
    <row r="113" spans="1:11" s="50" customFormat="1" ht="12.75" customHeight="1">
      <c r="A113" s="86"/>
      <c r="B113" s="87"/>
      <c r="C113" s="87"/>
      <c r="D113" s="87"/>
      <c r="E113" s="87"/>
      <c r="F113" s="87"/>
      <c r="G113" s="87"/>
      <c r="H113" s="87"/>
      <c r="I113" s="87"/>
      <c r="J113" s="87"/>
      <c r="K113" s="88"/>
    </row>
    <row r="114" spans="1:11" s="50" customFormat="1" ht="12.75" customHeight="1">
      <c r="A114" s="86"/>
      <c r="B114" s="87"/>
      <c r="C114" s="87"/>
      <c r="D114" s="87"/>
      <c r="E114" s="87"/>
      <c r="F114" s="87"/>
      <c r="G114" s="87"/>
      <c r="H114" s="87"/>
      <c r="I114" s="87"/>
      <c r="J114" s="87"/>
      <c r="K114" s="88"/>
    </row>
    <row r="115" spans="1:11" s="50" customFormat="1" ht="12.75" customHeight="1">
      <c r="A115" s="86"/>
      <c r="B115" s="87"/>
      <c r="C115" s="87"/>
      <c r="D115" s="87"/>
      <c r="E115" s="87"/>
      <c r="F115" s="87"/>
      <c r="G115" s="87"/>
      <c r="H115" s="87"/>
      <c r="I115" s="87"/>
      <c r="J115" s="87"/>
      <c r="K115" s="88"/>
    </row>
    <row r="116" spans="1:11" s="50" customFormat="1" ht="12.75" customHeight="1">
      <c r="A116" s="86"/>
      <c r="B116" s="87"/>
      <c r="C116" s="87"/>
      <c r="D116" s="87"/>
      <c r="E116" s="87"/>
      <c r="F116" s="87"/>
      <c r="G116" s="87"/>
      <c r="H116" s="87"/>
      <c r="I116" s="87"/>
      <c r="J116" s="87"/>
      <c r="K116" s="88"/>
    </row>
    <row r="117" spans="1:11" s="50" customFormat="1" ht="12.75" customHeight="1">
      <c r="A117" s="86"/>
      <c r="B117" s="87"/>
      <c r="C117" s="87"/>
      <c r="D117" s="87"/>
      <c r="E117" s="87"/>
      <c r="F117" s="87"/>
      <c r="G117" s="87"/>
      <c r="H117" s="87"/>
      <c r="I117" s="87"/>
      <c r="J117" s="87"/>
      <c r="K117" s="88"/>
    </row>
    <row r="118" spans="1:11" s="50" customFormat="1" ht="12.75" customHeight="1">
      <c r="A118" s="86"/>
      <c r="B118" s="87"/>
      <c r="C118" s="87"/>
      <c r="D118" s="87"/>
      <c r="E118" s="87"/>
      <c r="F118" s="87"/>
      <c r="G118" s="87"/>
      <c r="H118" s="87"/>
      <c r="I118" s="87"/>
      <c r="J118" s="87"/>
      <c r="K118" s="88"/>
    </row>
    <row r="119" spans="1:11" s="50" customFormat="1" ht="12.75" customHeight="1">
      <c r="A119" s="86"/>
      <c r="B119" s="87"/>
      <c r="C119" s="87"/>
      <c r="D119" s="87"/>
      <c r="E119" s="87"/>
      <c r="F119" s="87"/>
      <c r="G119" s="87"/>
      <c r="H119" s="87"/>
      <c r="I119" s="87"/>
      <c r="J119" s="87"/>
      <c r="K119" s="88"/>
    </row>
    <row r="120" spans="1:11" s="50" customFormat="1" ht="12.75" customHeight="1">
      <c r="A120" s="86"/>
      <c r="B120" s="87"/>
      <c r="C120" s="87"/>
      <c r="D120" s="87"/>
      <c r="E120" s="87"/>
      <c r="F120" s="87"/>
      <c r="G120" s="87"/>
      <c r="H120" s="87"/>
      <c r="I120" s="87"/>
      <c r="J120" s="87"/>
      <c r="K120" s="88"/>
    </row>
    <row r="121" spans="1:11" s="50" customFormat="1" ht="12.75" customHeight="1">
      <c r="A121" s="86"/>
      <c r="B121" s="87"/>
      <c r="C121" s="87"/>
      <c r="D121" s="87"/>
      <c r="E121" s="87"/>
      <c r="F121" s="87"/>
      <c r="G121" s="87"/>
      <c r="H121" s="87"/>
      <c r="I121" s="87"/>
      <c r="J121" s="87"/>
      <c r="K121" s="88"/>
    </row>
    <row r="122" spans="1:11" s="50" customFormat="1" ht="12.75" customHeight="1">
      <c r="A122" s="86"/>
      <c r="B122" s="87"/>
      <c r="C122" s="87"/>
      <c r="D122" s="87"/>
      <c r="E122" s="87"/>
      <c r="F122" s="87"/>
      <c r="G122" s="87"/>
      <c r="H122" s="87"/>
      <c r="I122" s="87"/>
      <c r="J122" s="87"/>
      <c r="K122" s="88"/>
    </row>
    <row r="123" spans="1:11" s="50" customFormat="1" ht="12.75" customHeight="1">
      <c r="A123" s="86"/>
      <c r="B123" s="87"/>
      <c r="C123" s="87"/>
      <c r="D123" s="87"/>
      <c r="E123" s="87"/>
      <c r="F123" s="87"/>
      <c r="G123" s="87"/>
      <c r="H123" s="87"/>
      <c r="I123" s="87"/>
      <c r="J123" s="87"/>
      <c r="K123" s="88"/>
    </row>
    <row r="124" spans="1:11" s="50" customFormat="1" ht="12.75" customHeight="1">
      <c r="A124" s="86"/>
      <c r="B124" s="87"/>
      <c r="C124" s="87"/>
      <c r="D124" s="87"/>
      <c r="E124" s="87"/>
      <c r="F124" s="87"/>
      <c r="G124" s="87"/>
      <c r="H124" s="87"/>
      <c r="I124" s="87"/>
      <c r="J124" s="87"/>
      <c r="K124" s="88"/>
    </row>
    <row r="125" spans="1:11" s="50" customFormat="1" ht="12.75" customHeight="1">
      <c r="A125" s="86"/>
      <c r="B125" s="87"/>
      <c r="C125" s="87"/>
      <c r="D125" s="87"/>
      <c r="E125" s="87"/>
      <c r="F125" s="87"/>
      <c r="G125" s="87"/>
      <c r="H125" s="87"/>
      <c r="I125" s="87"/>
      <c r="J125" s="87"/>
      <c r="K125" s="88"/>
    </row>
    <row r="126" spans="1:11" s="50" customFormat="1" ht="12.75" customHeight="1">
      <c r="A126" s="86"/>
      <c r="B126" s="87"/>
      <c r="C126" s="87"/>
      <c r="D126" s="87"/>
      <c r="E126" s="87"/>
      <c r="F126" s="87"/>
      <c r="G126" s="87"/>
      <c r="H126" s="87"/>
      <c r="I126" s="87"/>
      <c r="J126" s="87"/>
      <c r="K126" s="88"/>
    </row>
    <row r="127" spans="1:11" s="50" customFormat="1" ht="12.75" customHeight="1">
      <c r="A127" s="86"/>
      <c r="B127" s="87"/>
      <c r="C127" s="87"/>
      <c r="D127" s="87"/>
      <c r="E127" s="87"/>
      <c r="F127" s="87"/>
      <c r="G127" s="87"/>
      <c r="H127" s="87"/>
      <c r="I127" s="87"/>
      <c r="J127" s="87"/>
      <c r="K127" s="88"/>
    </row>
    <row r="128" spans="1:11" s="50" customFormat="1" ht="12.75" customHeight="1">
      <c r="A128" s="86"/>
      <c r="B128" s="87"/>
      <c r="C128" s="87"/>
      <c r="D128" s="87"/>
      <c r="E128" s="87"/>
      <c r="F128" s="87"/>
      <c r="G128" s="87"/>
      <c r="H128" s="87"/>
      <c r="I128" s="87"/>
      <c r="J128" s="87"/>
      <c r="K128" s="88"/>
    </row>
    <row r="129" spans="1:11" s="50" customFormat="1" ht="12.75" customHeight="1">
      <c r="A129" s="86"/>
      <c r="B129" s="87"/>
      <c r="C129" s="87"/>
      <c r="D129" s="87"/>
      <c r="E129" s="87"/>
      <c r="F129" s="87"/>
      <c r="G129" s="87"/>
      <c r="H129" s="87"/>
      <c r="I129" s="87"/>
      <c r="J129" s="87"/>
      <c r="K129" s="88"/>
    </row>
    <row r="130" spans="1:11" s="50" customFormat="1" ht="12.75" customHeight="1">
      <c r="A130" s="86"/>
      <c r="B130" s="87"/>
      <c r="C130" s="87"/>
      <c r="D130" s="87"/>
      <c r="E130" s="87"/>
      <c r="F130" s="87"/>
      <c r="G130" s="87"/>
      <c r="H130" s="87"/>
      <c r="I130" s="87"/>
      <c r="J130" s="87"/>
      <c r="K130" s="88"/>
    </row>
    <row r="131" spans="1:11" s="50" customFormat="1" ht="12.75" customHeight="1">
      <c r="A131" s="86"/>
      <c r="B131" s="87"/>
      <c r="C131" s="87"/>
      <c r="D131" s="87"/>
      <c r="E131" s="87"/>
      <c r="F131" s="87"/>
      <c r="G131" s="87"/>
      <c r="H131" s="87"/>
      <c r="I131" s="87"/>
      <c r="J131" s="87"/>
      <c r="K131" s="88"/>
    </row>
    <row r="132" spans="1:11" s="50" customFormat="1" ht="12.75" customHeight="1">
      <c r="A132" s="86"/>
      <c r="B132" s="87"/>
      <c r="C132" s="87"/>
      <c r="D132" s="87"/>
      <c r="E132" s="87"/>
      <c r="F132" s="87"/>
      <c r="G132" s="87"/>
      <c r="H132" s="87"/>
      <c r="I132" s="87"/>
      <c r="J132" s="87"/>
      <c r="K132" s="88"/>
    </row>
    <row r="133" spans="1:11" s="50" customFormat="1" ht="12.75" customHeight="1">
      <c r="A133" s="86"/>
      <c r="B133" s="87"/>
      <c r="C133" s="87"/>
      <c r="D133" s="87"/>
      <c r="E133" s="87"/>
      <c r="F133" s="87"/>
      <c r="G133" s="87"/>
      <c r="H133" s="87"/>
      <c r="I133" s="87"/>
      <c r="J133" s="87"/>
      <c r="K133" s="88"/>
    </row>
    <row r="134" spans="1:11" s="50" customFormat="1" ht="12.75" customHeight="1">
      <c r="A134" s="86"/>
      <c r="B134" s="87"/>
      <c r="C134" s="87"/>
      <c r="D134" s="87"/>
      <c r="E134" s="87"/>
      <c r="F134" s="87"/>
      <c r="G134" s="87"/>
      <c r="H134" s="87"/>
      <c r="I134" s="87"/>
      <c r="J134" s="87"/>
      <c r="K134" s="88"/>
    </row>
    <row r="135" spans="1:11" s="50" customFormat="1" ht="12.75" customHeight="1">
      <c r="A135" s="86"/>
      <c r="B135" s="87"/>
      <c r="C135" s="87"/>
      <c r="D135" s="87"/>
      <c r="E135" s="87"/>
      <c r="F135" s="87"/>
      <c r="G135" s="87"/>
      <c r="H135" s="87"/>
      <c r="I135" s="87"/>
      <c r="J135" s="87"/>
      <c r="K135" s="88"/>
    </row>
    <row r="136" spans="1:11" s="50" customFormat="1" ht="12.75" customHeight="1">
      <c r="A136" s="86"/>
      <c r="B136" s="87"/>
      <c r="C136" s="87"/>
      <c r="D136" s="87"/>
      <c r="E136" s="87"/>
      <c r="F136" s="87"/>
      <c r="G136" s="87"/>
      <c r="H136" s="87"/>
      <c r="I136" s="87"/>
      <c r="J136" s="87"/>
      <c r="K136" s="88"/>
    </row>
    <row r="137" spans="1:11" s="50" customFormat="1" ht="12.75" customHeight="1">
      <c r="A137" s="86"/>
      <c r="B137" s="87"/>
      <c r="C137" s="87"/>
      <c r="D137" s="87"/>
      <c r="E137" s="87"/>
      <c r="F137" s="87"/>
      <c r="G137" s="87"/>
      <c r="H137" s="87"/>
      <c r="I137" s="87"/>
      <c r="J137" s="87"/>
      <c r="K137" s="88"/>
    </row>
    <row r="138" spans="1:11" s="50" customFormat="1" ht="12.75" customHeight="1">
      <c r="A138" s="86"/>
      <c r="B138" s="87"/>
      <c r="C138" s="87"/>
      <c r="D138" s="87"/>
      <c r="E138" s="87"/>
      <c r="F138" s="87"/>
      <c r="G138" s="87"/>
      <c r="H138" s="87"/>
      <c r="I138" s="87"/>
      <c r="J138" s="87"/>
      <c r="K138" s="88"/>
    </row>
    <row r="139" spans="1:11" s="50" customFormat="1" ht="12.75" customHeight="1">
      <c r="A139" s="86"/>
      <c r="B139" s="87"/>
      <c r="C139" s="87"/>
      <c r="D139" s="87"/>
      <c r="E139" s="87"/>
      <c r="F139" s="87"/>
      <c r="G139" s="87"/>
      <c r="H139" s="87"/>
      <c r="I139" s="87"/>
      <c r="J139" s="87"/>
      <c r="K139" s="88"/>
    </row>
    <row r="140" spans="1:11" s="50" customFormat="1" ht="12.75" customHeight="1">
      <c r="A140" s="86"/>
      <c r="B140" s="87"/>
      <c r="C140" s="87"/>
      <c r="D140" s="87"/>
      <c r="E140" s="87"/>
      <c r="F140" s="87"/>
      <c r="G140" s="87"/>
      <c r="H140" s="87"/>
      <c r="I140" s="87"/>
      <c r="J140" s="87"/>
      <c r="K140" s="88"/>
    </row>
    <row r="141" spans="1:11" s="50" customFormat="1" ht="12.75" customHeight="1">
      <c r="A141" s="86"/>
      <c r="B141" s="87"/>
      <c r="C141" s="87"/>
      <c r="D141" s="87"/>
      <c r="E141" s="87"/>
      <c r="F141" s="87"/>
      <c r="G141" s="87"/>
      <c r="H141" s="87"/>
      <c r="I141" s="87"/>
      <c r="J141" s="87"/>
      <c r="K141" s="88"/>
    </row>
    <row r="142" spans="1:11" s="50" customFormat="1" ht="12.75" customHeight="1">
      <c r="A142" s="86"/>
      <c r="B142" s="87"/>
      <c r="C142" s="87"/>
      <c r="D142" s="87"/>
      <c r="E142" s="87"/>
      <c r="F142" s="87"/>
      <c r="G142" s="87"/>
      <c r="H142" s="87"/>
      <c r="I142" s="87"/>
      <c r="J142" s="87"/>
      <c r="K142" s="88"/>
    </row>
    <row r="143" spans="1:11" s="50" customFormat="1" ht="12.75" customHeight="1">
      <c r="A143" s="86"/>
      <c r="B143" s="87"/>
      <c r="C143" s="87"/>
      <c r="D143" s="87"/>
      <c r="E143" s="87"/>
      <c r="F143" s="87"/>
      <c r="G143" s="87"/>
      <c r="H143" s="87"/>
      <c r="I143" s="87"/>
      <c r="J143" s="87"/>
      <c r="K143" s="88"/>
    </row>
    <row r="144" spans="1:11" s="50" customFormat="1" ht="12.75" customHeight="1">
      <c r="A144" s="86"/>
      <c r="B144" s="87"/>
      <c r="C144" s="87"/>
      <c r="D144" s="87"/>
      <c r="E144" s="87"/>
      <c r="F144" s="87"/>
      <c r="G144" s="87"/>
      <c r="H144" s="87"/>
      <c r="I144" s="87"/>
      <c r="J144" s="87"/>
      <c r="K144" s="88"/>
    </row>
    <row r="145" spans="1:11" s="50" customFormat="1" ht="12.75" customHeight="1">
      <c r="A145" s="86"/>
      <c r="B145" s="87"/>
      <c r="C145" s="87"/>
      <c r="D145" s="87"/>
      <c r="E145" s="87"/>
      <c r="F145" s="87"/>
      <c r="G145" s="87"/>
      <c r="H145" s="87"/>
      <c r="I145" s="87"/>
      <c r="J145" s="87"/>
      <c r="K145" s="88"/>
    </row>
    <row r="146" spans="1:11" s="50" customFormat="1" ht="12.75" customHeight="1">
      <c r="A146" s="86"/>
      <c r="B146" s="87"/>
      <c r="C146" s="87"/>
      <c r="D146" s="87"/>
      <c r="E146" s="87"/>
      <c r="F146" s="87"/>
      <c r="G146" s="87"/>
      <c r="H146" s="87"/>
      <c r="I146" s="87"/>
      <c r="J146" s="87"/>
      <c r="K146" s="88"/>
    </row>
    <row r="147" spans="1:11" s="50" customFormat="1" ht="12.75" customHeight="1">
      <c r="A147" s="86"/>
      <c r="B147" s="87"/>
      <c r="C147" s="87"/>
      <c r="D147" s="87"/>
      <c r="E147" s="87"/>
      <c r="F147" s="87"/>
      <c r="G147" s="87"/>
      <c r="H147" s="87"/>
      <c r="I147" s="87"/>
      <c r="J147" s="87"/>
      <c r="K147" s="88"/>
    </row>
    <row r="148" spans="1:11" s="50" customFormat="1" ht="12.75" customHeight="1">
      <c r="A148" s="86"/>
      <c r="B148" s="87"/>
      <c r="C148" s="87"/>
      <c r="D148" s="87"/>
      <c r="E148" s="87"/>
      <c r="F148" s="87"/>
      <c r="G148" s="87"/>
      <c r="H148" s="87"/>
      <c r="I148" s="87"/>
      <c r="J148" s="87"/>
      <c r="K148" s="88"/>
    </row>
    <row r="149" spans="1:11" s="50" customFormat="1" ht="12.75" customHeight="1">
      <c r="A149" s="86"/>
      <c r="B149" s="87"/>
      <c r="C149" s="87"/>
      <c r="D149" s="87"/>
      <c r="E149" s="87"/>
      <c r="F149" s="87"/>
      <c r="G149" s="87"/>
      <c r="H149" s="87"/>
      <c r="I149" s="87"/>
      <c r="J149" s="87"/>
      <c r="K149" s="88"/>
    </row>
    <row r="150" spans="1:11" s="50" customFormat="1" ht="12.75" customHeight="1">
      <c r="A150" s="86"/>
      <c r="B150" s="87"/>
      <c r="C150" s="87"/>
      <c r="D150" s="87"/>
      <c r="E150" s="87"/>
      <c r="F150" s="87"/>
      <c r="G150" s="87"/>
      <c r="H150" s="87"/>
      <c r="I150" s="87"/>
      <c r="J150" s="87"/>
      <c r="K150" s="88"/>
    </row>
    <row r="151" spans="1:11" s="50" customFormat="1" ht="12.75" customHeight="1">
      <c r="A151" s="86"/>
      <c r="B151" s="87"/>
      <c r="C151" s="87"/>
      <c r="D151" s="87"/>
      <c r="E151" s="87"/>
      <c r="F151" s="87"/>
      <c r="G151" s="87"/>
      <c r="H151" s="87"/>
      <c r="I151" s="87"/>
      <c r="J151" s="87"/>
      <c r="K151" s="88"/>
    </row>
    <row r="152" spans="1:11" s="50" customFormat="1" ht="12.75" customHeight="1">
      <c r="A152" s="86"/>
      <c r="B152" s="87"/>
      <c r="C152" s="87"/>
      <c r="D152" s="87"/>
      <c r="E152" s="87"/>
      <c r="F152" s="87"/>
      <c r="G152" s="87"/>
      <c r="H152" s="87"/>
      <c r="I152" s="87"/>
      <c r="J152" s="87"/>
      <c r="K152" s="88"/>
    </row>
    <row r="153" spans="1:11" s="50" customFormat="1" ht="12.75" customHeight="1">
      <c r="A153" s="86"/>
      <c r="B153" s="87"/>
      <c r="C153" s="87"/>
      <c r="D153" s="87"/>
      <c r="E153" s="87"/>
      <c r="F153" s="87"/>
      <c r="G153" s="87"/>
      <c r="H153" s="87"/>
      <c r="I153" s="87"/>
      <c r="J153" s="87"/>
      <c r="K153" s="88"/>
    </row>
    <row r="154" spans="1:11" s="50" customFormat="1" ht="12.75" customHeight="1">
      <c r="A154" s="86"/>
      <c r="B154" s="87"/>
      <c r="C154" s="87"/>
      <c r="D154" s="87"/>
      <c r="E154" s="87"/>
      <c r="F154" s="87"/>
      <c r="G154" s="87"/>
      <c r="H154" s="87"/>
      <c r="I154" s="87"/>
      <c r="J154" s="87"/>
      <c r="K154" s="88"/>
    </row>
    <row r="155" spans="1:11" s="50" customFormat="1" ht="12.75" customHeight="1">
      <c r="A155" s="86"/>
      <c r="B155" s="87"/>
      <c r="C155" s="87"/>
      <c r="D155" s="87"/>
      <c r="E155" s="87"/>
      <c r="F155" s="87"/>
      <c r="G155" s="87"/>
      <c r="H155" s="87"/>
      <c r="I155" s="87"/>
      <c r="J155" s="87"/>
      <c r="K155" s="88"/>
    </row>
    <row r="156" spans="1:11" s="50" customFormat="1" ht="12.75" customHeight="1">
      <c r="A156" s="86"/>
      <c r="B156" s="87"/>
      <c r="C156" s="87"/>
      <c r="D156" s="87"/>
      <c r="E156" s="87"/>
      <c r="F156" s="87"/>
      <c r="G156" s="87"/>
      <c r="H156" s="87"/>
      <c r="I156" s="87"/>
      <c r="J156" s="87"/>
      <c r="K156" s="88"/>
    </row>
    <row r="157" spans="1:11" s="50" customFormat="1" ht="12.75" customHeight="1">
      <c r="A157" s="86"/>
      <c r="B157" s="87"/>
      <c r="C157" s="87"/>
      <c r="D157" s="87"/>
      <c r="E157" s="87"/>
      <c r="F157" s="87"/>
      <c r="G157" s="87"/>
      <c r="H157" s="87"/>
      <c r="I157" s="87"/>
      <c r="J157" s="87"/>
      <c r="K157" s="88"/>
    </row>
    <row r="158" spans="1:11" s="50" customFormat="1" ht="12.75" customHeight="1">
      <c r="A158" s="86"/>
      <c r="B158" s="87"/>
      <c r="C158" s="87"/>
      <c r="D158" s="87"/>
      <c r="E158" s="87"/>
      <c r="F158" s="87"/>
      <c r="G158" s="87"/>
      <c r="H158" s="87"/>
      <c r="I158" s="87"/>
      <c r="J158" s="87"/>
      <c r="K158" s="88"/>
    </row>
    <row r="159" spans="1:11" s="50" customFormat="1" ht="12.75" customHeight="1">
      <c r="A159" s="86"/>
      <c r="B159" s="87"/>
      <c r="C159" s="87"/>
      <c r="D159" s="87"/>
      <c r="E159" s="87"/>
      <c r="F159" s="87"/>
      <c r="G159" s="87"/>
      <c r="H159" s="87"/>
      <c r="I159" s="87"/>
      <c r="J159" s="87"/>
      <c r="K159" s="88"/>
    </row>
    <row r="160" spans="1:11" s="50" customFormat="1" ht="12.75" customHeight="1">
      <c r="A160" s="86"/>
      <c r="B160" s="87"/>
      <c r="C160" s="87"/>
      <c r="D160" s="87"/>
      <c r="E160" s="87"/>
      <c r="F160" s="87"/>
      <c r="G160" s="87"/>
      <c r="H160" s="87"/>
      <c r="I160" s="87"/>
      <c r="J160" s="87"/>
      <c r="K160" s="88"/>
    </row>
    <row r="161" spans="1:11" s="50" customFormat="1" ht="12.75" customHeight="1">
      <c r="A161" s="86"/>
      <c r="B161" s="87"/>
      <c r="C161" s="87"/>
      <c r="D161" s="87"/>
      <c r="E161" s="87"/>
      <c r="F161" s="87"/>
      <c r="G161" s="87"/>
      <c r="H161" s="87"/>
      <c r="I161" s="87"/>
      <c r="J161" s="87"/>
      <c r="K161" s="88"/>
    </row>
    <row r="162" spans="1:11" s="50" customFormat="1" ht="12.75" customHeight="1">
      <c r="A162" s="86"/>
      <c r="B162" s="87"/>
      <c r="C162" s="87"/>
      <c r="D162" s="87"/>
      <c r="E162" s="87"/>
      <c r="F162" s="87"/>
      <c r="G162" s="87"/>
      <c r="H162" s="87"/>
      <c r="I162" s="87"/>
      <c r="J162" s="87"/>
      <c r="K162" s="88"/>
    </row>
    <row r="163" spans="1:11" s="50" customFormat="1" ht="12.75" customHeight="1">
      <c r="A163" s="86"/>
      <c r="B163" s="87"/>
      <c r="C163" s="87"/>
      <c r="D163" s="87"/>
      <c r="E163" s="87"/>
      <c r="F163" s="87"/>
      <c r="G163" s="87"/>
      <c r="H163" s="87"/>
      <c r="I163" s="87"/>
      <c r="J163" s="87"/>
      <c r="K163" s="88"/>
    </row>
    <row r="164" spans="1:11" s="50" customFormat="1" ht="12.75" customHeight="1">
      <c r="A164" s="86"/>
      <c r="B164" s="87"/>
      <c r="C164" s="87"/>
      <c r="D164" s="87"/>
      <c r="E164" s="87"/>
      <c r="F164" s="87"/>
      <c r="G164" s="87"/>
      <c r="H164" s="87"/>
      <c r="I164" s="87"/>
      <c r="J164" s="87"/>
      <c r="K164" s="88"/>
    </row>
    <row r="165" spans="1:11" s="50" customFormat="1" ht="12.75" customHeight="1">
      <c r="A165" s="86"/>
      <c r="B165" s="87"/>
      <c r="C165" s="87"/>
      <c r="D165" s="87"/>
      <c r="E165" s="87"/>
      <c r="F165" s="87"/>
      <c r="G165" s="87"/>
      <c r="H165" s="87"/>
      <c r="I165" s="87"/>
      <c r="J165" s="87"/>
      <c r="K165" s="88"/>
    </row>
    <row r="166" spans="1:11" s="50" customFormat="1" ht="12.75" customHeight="1">
      <c r="A166" s="86"/>
      <c r="B166" s="87"/>
      <c r="C166" s="87"/>
      <c r="D166" s="87"/>
      <c r="E166" s="87"/>
      <c r="F166" s="87"/>
      <c r="G166" s="87"/>
      <c r="H166" s="87"/>
      <c r="I166" s="87"/>
      <c r="J166" s="87"/>
      <c r="K166" s="88"/>
    </row>
    <row r="167" spans="1:11" s="50" customFormat="1" ht="12.75" customHeight="1">
      <c r="A167" s="86"/>
      <c r="B167" s="87"/>
      <c r="C167" s="87"/>
      <c r="D167" s="87"/>
      <c r="E167" s="87"/>
      <c r="F167" s="87"/>
      <c r="G167" s="87"/>
      <c r="H167" s="87"/>
      <c r="I167" s="87"/>
      <c r="J167" s="87"/>
      <c r="K167" s="88"/>
    </row>
    <row r="168" spans="1:11" s="50" customFormat="1" ht="12.75" customHeight="1">
      <c r="A168" s="86"/>
      <c r="B168" s="87"/>
      <c r="C168" s="87"/>
      <c r="D168" s="87"/>
      <c r="E168" s="87"/>
      <c r="F168" s="87"/>
      <c r="G168" s="87"/>
      <c r="H168" s="87"/>
      <c r="I168" s="87"/>
      <c r="J168" s="87"/>
      <c r="K168" s="88"/>
    </row>
    <row r="169" spans="1:11" s="50" customFormat="1" ht="12.75" customHeight="1">
      <c r="A169" s="86"/>
      <c r="B169" s="87"/>
      <c r="C169" s="87"/>
      <c r="D169" s="87"/>
      <c r="E169" s="87"/>
      <c r="F169" s="87"/>
      <c r="G169" s="87"/>
      <c r="H169" s="87"/>
      <c r="I169" s="87"/>
      <c r="J169" s="87"/>
      <c r="K169" s="88"/>
    </row>
    <row r="170" spans="1:11" s="50" customFormat="1" ht="12.75" customHeight="1">
      <c r="A170" s="86"/>
      <c r="B170" s="87"/>
      <c r="C170" s="87"/>
      <c r="D170" s="87"/>
      <c r="E170" s="87"/>
      <c r="F170" s="87"/>
      <c r="G170" s="87"/>
      <c r="H170" s="87"/>
      <c r="I170" s="87"/>
      <c r="J170" s="87"/>
      <c r="K170" s="88"/>
    </row>
    <row r="171" spans="1:11" s="50" customFormat="1" ht="12.75" customHeight="1">
      <c r="A171" s="86"/>
      <c r="B171" s="87"/>
      <c r="C171" s="87"/>
      <c r="D171" s="87"/>
      <c r="E171" s="87"/>
      <c r="F171" s="87"/>
      <c r="G171" s="87"/>
      <c r="H171" s="87"/>
      <c r="I171" s="87"/>
      <c r="J171" s="87"/>
      <c r="K171" s="88"/>
    </row>
    <row r="172" spans="1:11" s="50" customFormat="1" ht="12.75" customHeight="1">
      <c r="A172" s="86"/>
      <c r="B172" s="87"/>
      <c r="C172" s="87"/>
      <c r="D172" s="87"/>
      <c r="E172" s="87"/>
      <c r="F172" s="87"/>
      <c r="G172" s="87"/>
      <c r="H172" s="87"/>
      <c r="I172" s="87"/>
      <c r="J172" s="87"/>
      <c r="K172" s="88"/>
    </row>
    <row r="173" spans="1:11" s="50" customFormat="1" ht="12.75" customHeight="1">
      <c r="A173" s="86"/>
      <c r="B173" s="87"/>
      <c r="C173" s="87"/>
      <c r="D173" s="87"/>
      <c r="E173" s="87"/>
      <c r="F173" s="87"/>
      <c r="G173" s="87"/>
      <c r="H173" s="87"/>
      <c r="I173" s="87"/>
      <c r="J173" s="87"/>
      <c r="K173" s="88"/>
    </row>
    <row r="174" spans="1:11" s="50" customFormat="1" ht="12.75" customHeight="1">
      <c r="A174" s="86"/>
      <c r="B174" s="87"/>
      <c r="C174" s="87"/>
      <c r="D174" s="87"/>
      <c r="E174" s="87"/>
      <c r="F174" s="87"/>
      <c r="G174" s="87"/>
      <c r="H174" s="87"/>
      <c r="I174" s="87"/>
      <c r="J174" s="87"/>
      <c r="K174" s="88"/>
    </row>
    <row r="175" spans="1:11" s="50" customFormat="1" ht="12.75" customHeight="1">
      <c r="A175" s="86"/>
      <c r="B175" s="87"/>
      <c r="C175" s="87"/>
      <c r="D175" s="87"/>
      <c r="E175" s="87"/>
      <c r="F175" s="87"/>
      <c r="G175" s="87"/>
      <c r="H175" s="87"/>
      <c r="I175" s="87"/>
      <c r="J175" s="87"/>
      <c r="K175" s="88"/>
    </row>
    <row r="176" spans="1:11" s="50" customFormat="1" ht="12.75" customHeight="1">
      <c r="A176" s="86"/>
      <c r="B176" s="87"/>
      <c r="C176" s="87"/>
      <c r="D176" s="87"/>
      <c r="E176" s="87"/>
      <c r="F176" s="87"/>
      <c r="G176" s="87"/>
      <c r="H176" s="87"/>
      <c r="I176" s="87"/>
      <c r="J176" s="87"/>
      <c r="K176" s="88"/>
    </row>
    <row r="177" spans="1:11" s="50" customFormat="1" ht="12.75" customHeight="1">
      <c r="A177" s="86"/>
      <c r="B177" s="87"/>
      <c r="C177" s="87"/>
      <c r="D177" s="87"/>
      <c r="E177" s="87"/>
      <c r="F177" s="87"/>
      <c r="G177" s="87"/>
      <c r="H177" s="87"/>
      <c r="I177" s="87"/>
      <c r="J177" s="87"/>
      <c r="K177" s="88"/>
    </row>
    <row r="178" spans="1:11" s="50" customFormat="1" ht="12.75" customHeight="1">
      <c r="A178" s="86"/>
      <c r="B178" s="87"/>
      <c r="C178" s="87"/>
      <c r="D178" s="87"/>
      <c r="E178" s="87"/>
      <c r="F178" s="87"/>
      <c r="G178" s="87"/>
      <c r="H178" s="87"/>
      <c r="I178" s="87"/>
      <c r="J178" s="87"/>
      <c r="K178" s="88"/>
    </row>
    <row r="179" spans="1:11" s="50" customFormat="1" ht="12.75" customHeight="1">
      <c r="A179" s="86"/>
      <c r="B179" s="87"/>
      <c r="C179" s="87"/>
      <c r="D179" s="87"/>
      <c r="E179" s="87"/>
      <c r="F179" s="87"/>
      <c r="G179" s="87"/>
      <c r="H179" s="87"/>
      <c r="I179" s="87"/>
      <c r="J179" s="87"/>
      <c r="K179" s="88"/>
    </row>
    <row r="180" spans="1:11" s="50" customFormat="1" ht="12.75" customHeight="1">
      <c r="A180" s="86"/>
      <c r="B180" s="87"/>
      <c r="C180" s="87"/>
      <c r="D180" s="87"/>
      <c r="E180" s="87"/>
      <c r="F180" s="87"/>
      <c r="G180" s="87"/>
      <c r="H180" s="87"/>
      <c r="I180" s="87"/>
      <c r="J180" s="87"/>
      <c r="K180" s="88"/>
    </row>
    <row r="181" spans="1:11" s="50" customFormat="1" ht="12.75" customHeight="1">
      <c r="A181" s="86"/>
      <c r="B181" s="87"/>
      <c r="C181" s="87"/>
      <c r="D181" s="87"/>
      <c r="E181" s="87"/>
      <c r="F181" s="87"/>
      <c r="G181" s="87"/>
      <c r="H181" s="87"/>
      <c r="I181" s="87"/>
      <c r="J181" s="87"/>
      <c r="K181" s="88"/>
    </row>
    <row r="182" spans="1:11" s="50" customFormat="1" ht="12.75" customHeight="1">
      <c r="A182" s="86"/>
      <c r="B182" s="87"/>
      <c r="C182" s="87"/>
      <c r="D182" s="87"/>
      <c r="E182" s="87"/>
      <c r="F182" s="87"/>
      <c r="G182" s="87"/>
      <c r="H182" s="87"/>
      <c r="I182" s="87"/>
      <c r="J182" s="87"/>
      <c r="K182" s="88"/>
    </row>
    <row r="183" spans="1:11" s="50" customFormat="1" ht="12.75" customHeight="1">
      <c r="A183" s="86"/>
      <c r="B183" s="87"/>
      <c r="C183" s="87"/>
      <c r="D183" s="87"/>
      <c r="E183" s="87"/>
      <c r="F183" s="87"/>
      <c r="G183" s="87"/>
      <c r="H183" s="87"/>
      <c r="I183" s="87"/>
      <c r="J183" s="87"/>
      <c r="K183" s="88"/>
    </row>
    <row r="184" spans="1:11" s="50" customFormat="1" ht="12.75" customHeight="1">
      <c r="A184" s="86"/>
      <c r="B184" s="87"/>
      <c r="C184" s="87"/>
      <c r="D184" s="87"/>
      <c r="E184" s="87"/>
      <c r="F184" s="87"/>
      <c r="G184" s="87"/>
      <c r="H184" s="87"/>
      <c r="I184" s="87"/>
      <c r="J184" s="87"/>
      <c r="K184" s="88"/>
    </row>
    <row r="185" spans="1:11" s="50" customFormat="1" ht="12.75" customHeight="1">
      <c r="A185" s="86"/>
      <c r="B185" s="87"/>
      <c r="C185" s="87"/>
      <c r="D185" s="87"/>
      <c r="E185" s="87"/>
      <c r="F185" s="87"/>
      <c r="G185" s="87"/>
      <c r="H185" s="87"/>
      <c r="I185" s="87"/>
      <c r="J185" s="87"/>
      <c r="K185" s="88"/>
    </row>
    <row r="186" spans="1:11" s="50" customFormat="1" ht="12.75" customHeight="1">
      <c r="A186" s="86"/>
      <c r="B186" s="87"/>
      <c r="C186" s="87"/>
      <c r="D186" s="87"/>
      <c r="E186" s="87"/>
      <c r="F186" s="87"/>
      <c r="G186" s="87"/>
      <c r="H186" s="87"/>
      <c r="I186" s="87"/>
      <c r="J186" s="87"/>
      <c r="K186" s="88"/>
    </row>
    <row r="187" spans="1:11" s="50" customFormat="1" ht="12.75" customHeight="1">
      <c r="A187" s="86"/>
      <c r="B187" s="87"/>
      <c r="C187" s="87"/>
      <c r="D187" s="87"/>
      <c r="E187" s="87"/>
      <c r="F187" s="87"/>
      <c r="G187" s="87"/>
      <c r="H187" s="87"/>
      <c r="I187" s="87"/>
      <c r="J187" s="87"/>
      <c r="K187" s="88"/>
    </row>
    <row r="188" spans="1:11" s="50" customFormat="1" ht="12.75" customHeight="1">
      <c r="A188" s="86"/>
      <c r="B188" s="87"/>
      <c r="C188" s="87"/>
      <c r="D188" s="87"/>
      <c r="E188" s="87"/>
      <c r="F188" s="87"/>
      <c r="G188" s="87"/>
      <c r="H188" s="87"/>
      <c r="I188" s="87"/>
      <c r="J188" s="87"/>
      <c r="K188" s="88"/>
    </row>
    <row r="189" spans="1:11" s="50" customFormat="1" ht="12.75" customHeight="1">
      <c r="A189" s="86"/>
      <c r="B189" s="87"/>
      <c r="C189" s="87"/>
      <c r="D189" s="87"/>
      <c r="E189" s="87"/>
      <c r="F189" s="87"/>
      <c r="G189" s="87"/>
      <c r="H189" s="87"/>
      <c r="I189" s="87"/>
      <c r="J189" s="87"/>
      <c r="K189" s="88"/>
    </row>
    <row r="190" spans="1:11" s="50" customFormat="1" ht="12.75" customHeight="1">
      <c r="A190" s="86"/>
      <c r="B190" s="87"/>
      <c r="C190" s="87"/>
      <c r="D190" s="87"/>
      <c r="E190" s="87"/>
      <c r="F190" s="87"/>
      <c r="G190" s="87"/>
      <c r="H190" s="87"/>
      <c r="I190" s="87"/>
      <c r="J190" s="87"/>
      <c r="K190" s="88"/>
    </row>
    <row r="191" spans="1:11" s="50" customFormat="1" ht="12.75" customHeight="1">
      <c r="A191" s="86"/>
      <c r="B191" s="87"/>
      <c r="C191" s="87"/>
      <c r="D191" s="87"/>
      <c r="E191" s="87"/>
      <c r="F191" s="87"/>
      <c r="G191" s="87"/>
      <c r="H191" s="87"/>
      <c r="I191" s="87"/>
      <c r="J191" s="87"/>
      <c r="K191" s="88"/>
    </row>
    <row r="192" spans="1:11" s="50" customFormat="1" ht="12.75" customHeight="1">
      <c r="A192" s="86"/>
      <c r="B192" s="87"/>
      <c r="C192" s="87"/>
      <c r="D192" s="87"/>
      <c r="E192" s="87"/>
      <c r="F192" s="87"/>
      <c r="G192" s="87"/>
      <c r="H192" s="87"/>
      <c r="I192" s="87"/>
      <c r="J192" s="87"/>
      <c r="K192" s="88"/>
    </row>
    <row r="193" spans="1:11" s="50" customFormat="1" ht="12.75" customHeight="1">
      <c r="A193" s="86"/>
      <c r="B193" s="87"/>
      <c r="C193" s="87"/>
      <c r="D193" s="87"/>
      <c r="E193" s="87"/>
      <c r="F193" s="87"/>
      <c r="G193" s="87"/>
      <c r="H193" s="87"/>
      <c r="I193" s="87"/>
      <c r="J193" s="87"/>
      <c r="K193" s="88"/>
    </row>
    <row r="194" spans="1:11" s="50" customFormat="1" ht="12.75" customHeight="1">
      <c r="A194" s="86"/>
      <c r="B194" s="87"/>
      <c r="C194" s="87"/>
      <c r="D194" s="87"/>
      <c r="E194" s="87"/>
      <c r="F194" s="87"/>
      <c r="G194" s="87"/>
      <c r="H194" s="87"/>
      <c r="I194" s="87"/>
      <c r="J194" s="87"/>
      <c r="K194" s="88"/>
    </row>
    <row r="195" spans="1:11" s="50" customFormat="1" ht="12.75" customHeight="1">
      <c r="A195" s="86"/>
      <c r="B195" s="87"/>
      <c r="C195" s="87"/>
      <c r="D195" s="87"/>
      <c r="E195" s="87"/>
      <c r="F195" s="87"/>
      <c r="G195" s="87"/>
      <c r="H195" s="87"/>
      <c r="I195" s="87"/>
      <c r="J195" s="87"/>
      <c r="K195" s="88"/>
    </row>
    <row r="196" spans="1:11" s="50" customFormat="1" ht="12.75" customHeight="1">
      <c r="A196" s="86"/>
      <c r="B196" s="87"/>
      <c r="C196" s="87"/>
      <c r="D196" s="87"/>
      <c r="E196" s="87"/>
      <c r="F196" s="87"/>
      <c r="G196" s="87"/>
      <c r="H196" s="87"/>
      <c r="I196" s="87"/>
      <c r="J196" s="87"/>
      <c r="K196" s="88"/>
    </row>
    <row r="197" spans="1:11" s="50" customFormat="1" ht="12.75" customHeight="1">
      <c r="A197" s="86"/>
      <c r="B197" s="87"/>
      <c r="C197" s="87"/>
      <c r="D197" s="87"/>
      <c r="E197" s="87"/>
      <c r="F197" s="87"/>
      <c r="G197" s="87"/>
      <c r="H197" s="87"/>
      <c r="I197" s="87"/>
      <c r="J197" s="87"/>
      <c r="K197" s="88"/>
    </row>
    <row r="198" spans="1:11" s="50" customFormat="1" ht="12.75" customHeight="1">
      <c r="A198" s="86"/>
      <c r="B198" s="87"/>
      <c r="C198" s="87"/>
      <c r="D198" s="87"/>
      <c r="E198" s="87"/>
      <c r="F198" s="87"/>
      <c r="G198" s="87"/>
      <c r="H198" s="87"/>
      <c r="I198" s="87"/>
      <c r="J198" s="87"/>
      <c r="K198" s="88"/>
    </row>
    <row r="199" spans="1:11" s="50" customFormat="1" ht="12.75" customHeight="1">
      <c r="A199" s="86"/>
      <c r="B199" s="87"/>
      <c r="C199" s="87"/>
      <c r="D199" s="87"/>
      <c r="E199" s="87"/>
      <c r="F199" s="87"/>
      <c r="G199" s="87"/>
      <c r="H199" s="87"/>
      <c r="I199" s="87"/>
      <c r="J199" s="87"/>
      <c r="K199" s="88"/>
    </row>
    <row r="200" spans="1:11" s="50" customFormat="1" ht="12.75" customHeight="1">
      <c r="A200" s="86"/>
      <c r="B200" s="87"/>
      <c r="C200" s="87"/>
      <c r="D200" s="87"/>
      <c r="E200" s="87"/>
      <c r="F200" s="87"/>
      <c r="G200" s="87"/>
      <c r="H200" s="87"/>
      <c r="I200" s="87"/>
      <c r="J200" s="87"/>
      <c r="K200" s="88"/>
    </row>
    <row r="201" spans="1:11" s="50" customFormat="1" ht="12.75" customHeight="1">
      <c r="A201" s="86"/>
      <c r="B201" s="87"/>
      <c r="C201" s="87"/>
      <c r="D201" s="87"/>
      <c r="E201" s="87"/>
      <c r="F201" s="87"/>
      <c r="G201" s="87"/>
      <c r="H201" s="87"/>
      <c r="I201" s="87"/>
      <c r="J201" s="87"/>
      <c r="K201" s="88"/>
    </row>
    <row r="202" spans="1:11" s="50" customFormat="1" ht="12.75" customHeight="1">
      <c r="A202" s="86"/>
      <c r="B202" s="87"/>
      <c r="C202" s="87"/>
      <c r="D202" s="87"/>
      <c r="E202" s="87"/>
      <c r="F202" s="87"/>
      <c r="G202" s="87"/>
      <c r="H202" s="87"/>
      <c r="I202" s="87"/>
      <c r="J202" s="87"/>
      <c r="K202" s="88"/>
    </row>
    <row r="203" spans="1:11" s="50" customFormat="1" ht="12.75" customHeight="1">
      <c r="A203" s="86"/>
      <c r="B203" s="87"/>
      <c r="C203" s="87"/>
      <c r="D203" s="87"/>
      <c r="E203" s="87"/>
      <c r="F203" s="87"/>
      <c r="G203" s="87"/>
      <c r="H203" s="87"/>
      <c r="I203" s="87"/>
      <c r="J203" s="87"/>
      <c r="K203" s="88"/>
    </row>
    <row r="204" spans="1:11" s="50" customFormat="1" ht="12.75" customHeight="1">
      <c r="A204" s="86"/>
      <c r="B204" s="87"/>
      <c r="C204" s="87"/>
      <c r="D204" s="87"/>
      <c r="E204" s="87"/>
      <c r="F204" s="87"/>
      <c r="G204" s="87"/>
      <c r="H204" s="87"/>
      <c r="I204" s="87"/>
      <c r="J204" s="87"/>
      <c r="K204" s="88"/>
    </row>
    <row r="205" spans="1:11" s="50" customFormat="1" ht="12.75" customHeight="1">
      <c r="A205" s="86"/>
      <c r="B205" s="87"/>
      <c r="C205" s="87"/>
      <c r="D205" s="87"/>
      <c r="E205" s="87"/>
      <c r="F205" s="87"/>
      <c r="G205" s="87"/>
      <c r="H205" s="87"/>
      <c r="I205" s="87"/>
      <c r="J205" s="87"/>
      <c r="K205" s="88"/>
    </row>
    <row r="206" spans="1:11" s="50" customFormat="1" ht="12.75" customHeight="1">
      <c r="A206" s="86"/>
      <c r="B206" s="87"/>
      <c r="C206" s="87"/>
      <c r="D206" s="87"/>
      <c r="E206" s="87"/>
      <c r="F206" s="87"/>
      <c r="G206" s="87"/>
      <c r="H206" s="87"/>
      <c r="I206" s="87"/>
      <c r="J206" s="87"/>
      <c r="K206" s="88"/>
    </row>
    <row r="207" spans="1:11" s="50" customFormat="1" ht="12.75" customHeight="1">
      <c r="A207" s="86"/>
      <c r="B207" s="87"/>
      <c r="C207" s="87"/>
      <c r="D207" s="87"/>
      <c r="E207" s="87"/>
      <c r="F207" s="87"/>
      <c r="G207" s="87"/>
      <c r="H207" s="87"/>
      <c r="I207" s="87"/>
      <c r="J207" s="87"/>
      <c r="K207" s="88"/>
    </row>
    <row r="208" spans="1:11" s="50" customFormat="1" ht="12.75" customHeight="1">
      <c r="A208" s="86"/>
      <c r="B208" s="87"/>
      <c r="C208" s="87"/>
      <c r="D208" s="87"/>
      <c r="E208" s="87"/>
      <c r="F208" s="87"/>
      <c r="G208" s="87"/>
      <c r="H208" s="87"/>
      <c r="I208" s="87"/>
      <c r="J208" s="87"/>
      <c r="K208" s="88"/>
    </row>
    <row r="209" spans="1:11" s="50" customFormat="1" ht="12.75" customHeight="1">
      <c r="A209" s="86"/>
      <c r="B209" s="87"/>
      <c r="C209" s="87"/>
      <c r="D209" s="87"/>
      <c r="E209" s="87"/>
      <c r="F209" s="87"/>
      <c r="G209" s="87"/>
      <c r="H209" s="87"/>
      <c r="I209" s="87"/>
      <c r="J209" s="87"/>
      <c r="K209" s="88"/>
    </row>
    <row r="210" spans="1:11" s="50" customFormat="1" ht="12.75" customHeight="1">
      <c r="A210" s="86"/>
      <c r="B210" s="87"/>
      <c r="C210" s="87"/>
      <c r="D210" s="87"/>
      <c r="E210" s="87"/>
      <c r="F210" s="87"/>
      <c r="G210" s="87"/>
      <c r="H210" s="87"/>
      <c r="I210" s="87"/>
      <c r="J210" s="87"/>
      <c r="K210" s="88"/>
    </row>
    <row r="211" spans="1:11" s="50" customFormat="1" ht="12.75" customHeight="1">
      <c r="A211" s="86"/>
      <c r="B211" s="87"/>
      <c r="C211" s="87"/>
      <c r="D211" s="87"/>
      <c r="E211" s="87"/>
      <c r="F211" s="87"/>
      <c r="G211" s="87"/>
      <c r="H211" s="87"/>
      <c r="I211" s="87"/>
      <c r="J211" s="87"/>
      <c r="K211" s="88"/>
    </row>
    <row r="212" spans="1:11" s="50" customFormat="1" ht="12.75" customHeight="1">
      <c r="A212" s="86"/>
      <c r="B212" s="87"/>
      <c r="C212" s="87"/>
      <c r="D212" s="87"/>
      <c r="E212" s="87"/>
      <c r="F212" s="87"/>
      <c r="G212" s="87"/>
      <c r="H212" s="87"/>
      <c r="I212" s="87"/>
      <c r="J212" s="87"/>
      <c r="K212" s="88"/>
    </row>
    <row r="213" spans="1:11" s="50" customFormat="1" ht="12.75" customHeight="1">
      <c r="A213" s="86"/>
      <c r="B213" s="87"/>
      <c r="C213" s="87"/>
      <c r="D213" s="87"/>
      <c r="E213" s="87"/>
      <c r="F213" s="87"/>
      <c r="G213" s="87"/>
      <c r="H213" s="87"/>
      <c r="I213" s="87"/>
      <c r="J213" s="87"/>
      <c r="K213" s="88"/>
    </row>
    <row r="214" spans="1:11" s="50" customFormat="1" ht="12.75" customHeight="1">
      <c r="A214" s="86"/>
      <c r="B214" s="87"/>
      <c r="C214" s="87"/>
      <c r="D214" s="87"/>
      <c r="E214" s="87"/>
      <c r="F214" s="87"/>
      <c r="G214" s="87"/>
      <c r="H214" s="87"/>
      <c r="I214" s="87"/>
      <c r="J214" s="87"/>
      <c r="K214" s="88"/>
    </row>
    <row r="215" spans="1:11" s="50" customFormat="1" ht="12.75" customHeight="1">
      <c r="A215" s="86"/>
      <c r="B215" s="87"/>
      <c r="C215" s="87"/>
      <c r="D215" s="87"/>
      <c r="E215" s="87"/>
      <c r="F215" s="87"/>
      <c r="G215" s="87"/>
      <c r="H215" s="87"/>
      <c r="I215" s="87"/>
      <c r="J215" s="87"/>
      <c r="K215" s="88"/>
    </row>
    <row r="216" spans="1:11" s="50" customFormat="1" ht="12.75" customHeight="1">
      <c r="A216" s="86"/>
      <c r="B216" s="87"/>
      <c r="C216" s="87"/>
      <c r="D216" s="87"/>
      <c r="E216" s="87"/>
      <c r="F216" s="87"/>
      <c r="G216" s="87"/>
      <c r="H216" s="87"/>
      <c r="I216" s="87"/>
      <c r="J216" s="87"/>
      <c r="K216" s="88"/>
    </row>
    <row r="217" spans="1:11" s="50" customFormat="1" ht="12.75" customHeight="1">
      <c r="A217" s="86"/>
      <c r="B217" s="87"/>
      <c r="C217" s="87"/>
      <c r="D217" s="87"/>
      <c r="E217" s="87"/>
      <c r="F217" s="87"/>
      <c r="G217" s="87"/>
      <c r="H217" s="87"/>
      <c r="I217" s="87"/>
      <c r="J217" s="87"/>
      <c r="K217" s="88"/>
    </row>
    <row r="218" spans="1:11" s="50" customFormat="1" ht="12.75" customHeight="1">
      <c r="A218" s="86"/>
      <c r="B218" s="87"/>
      <c r="C218" s="87"/>
      <c r="D218" s="87"/>
      <c r="E218" s="87"/>
      <c r="F218" s="87"/>
      <c r="G218" s="87"/>
      <c r="H218" s="87"/>
      <c r="I218" s="87"/>
      <c r="J218" s="87"/>
      <c r="K218" s="88"/>
    </row>
    <row r="219" spans="1:11" s="50" customFormat="1" ht="12.75" customHeight="1">
      <c r="A219" s="86"/>
      <c r="B219" s="87"/>
      <c r="C219" s="87"/>
      <c r="D219" s="87"/>
      <c r="E219" s="87"/>
      <c r="F219" s="87"/>
      <c r="G219" s="87"/>
      <c r="H219" s="87"/>
      <c r="I219" s="87"/>
      <c r="J219" s="87"/>
      <c r="K219" s="88"/>
    </row>
    <row r="220" spans="1:11" s="50" customFormat="1" ht="12.75" customHeight="1">
      <c r="A220" s="86"/>
      <c r="B220" s="87"/>
      <c r="C220" s="87"/>
      <c r="D220" s="87"/>
      <c r="E220" s="87"/>
      <c r="F220" s="87"/>
      <c r="G220" s="87"/>
      <c r="H220" s="87"/>
      <c r="I220" s="87"/>
      <c r="J220" s="87"/>
      <c r="K220" s="88"/>
    </row>
    <row r="221" spans="1:11" s="50" customFormat="1" ht="12.75" customHeight="1">
      <c r="A221" s="86"/>
      <c r="B221" s="87"/>
      <c r="C221" s="87"/>
      <c r="D221" s="87"/>
      <c r="E221" s="87"/>
      <c r="F221" s="87"/>
      <c r="G221" s="87"/>
      <c r="H221" s="87"/>
      <c r="I221" s="87"/>
      <c r="J221" s="87"/>
      <c r="K221" s="88"/>
    </row>
    <row r="222" spans="1:11" s="50" customFormat="1" ht="12.75" customHeight="1">
      <c r="A222" s="86"/>
      <c r="B222" s="87"/>
      <c r="C222" s="87"/>
      <c r="D222" s="87"/>
      <c r="E222" s="87"/>
      <c r="F222" s="87"/>
      <c r="G222" s="87"/>
      <c r="H222" s="87"/>
      <c r="I222" s="87"/>
      <c r="J222" s="87"/>
      <c r="K222" s="88"/>
    </row>
    <row r="223" spans="1:11" s="50" customFormat="1" ht="12.75" customHeight="1">
      <c r="A223" s="86"/>
      <c r="B223" s="87"/>
      <c r="C223" s="87"/>
      <c r="D223" s="87"/>
      <c r="E223" s="87"/>
      <c r="F223" s="87"/>
      <c r="G223" s="87"/>
      <c r="H223" s="87"/>
      <c r="I223" s="87"/>
      <c r="J223" s="87"/>
      <c r="K223" s="88"/>
    </row>
    <row r="224" spans="1:11" s="50" customFormat="1" ht="12.75" customHeight="1">
      <c r="A224" s="86"/>
      <c r="B224" s="87"/>
      <c r="C224" s="87"/>
      <c r="D224" s="87"/>
      <c r="E224" s="87"/>
      <c r="F224" s="87"/>
      <c r="G224" s="87"/>
      <c r="H224" s="87"/>
      <c r="I224" s="87"/>
      <c r="J224" s="87"/>
      <c r="K224" s="88"/>
    </row>
    <row r="225" spans="1:11" s="50" customFormat="1" ht="12.75" customHeight="1">
      <c r="A225" s="86"/>
      <c r="B225" s="87"/>
      <c r="C225" s="87"/>
      <c r="D225" s="87"/>
      <c r="E225" s="87"/>
      <c r="F225" s="87"/>
      <c r="G225" s="87"/>
      <c r="H225" s="87"/>
      <c r="I225" s="87"/>
      <c r="J225" s="87"/>
      <c r="K225" s="88"/>
    </row>
    <row r="226" spans="1:11" s="50" customFormat="1" ht="12.75" customHeight="1">
      <c r="A226" s="86"/>
      <c r="B226" s="87"/>
      <c r="C226" s="87"/>
      <c r="D226" s="87"/>
      <c r="E226" s="87"/>
      <c r="F226" s="87"/>
      <c r="G226" s="87"/>
      <c r="H226" s="87"/>
      <c r="I226" s="87"/>
      <c r="J226" s="87"/>
      <c r="K226" s="88"/>
    </row>
    <row r="227" spans="1:11" s="50" customFormat="1" ht="12.75" customHeight="1">
      <c r="A227" s="86"/>
      <c r="B227" s="87"/>
      <c r="C227" s="87"/>
      <c r="D227" s="87"/>
      <c r="E227" s="87"/>
      <c r="F227" s="87"/>
      <c r="G227" s="87"/>
      <c r="H227" s="87"/>
      <c r="I227" s="87"/>
      <c r="J227" s="87"/>
      <c r="K227" s="88"/>
    </row>
    <row r="228" spans="1:11" s="50" customFormat="1" ht="12.75" customHeight="1">
      <c r="A228" s="86"/>
      <c r="B228" s="87"/>
      <c r="C228" s="87"/>
      <c r="D228" s="87"/>
      <c r="E228" s="87"/>
      <c r="F228" s="87"/>
      <c r="G228" s="87"/>
      <c r="H228" s="87"/>
      <c r="I228" s="87"/>
      <c r="J228" s="87"/>
      <c r="K228" s="88"/>
    </row>
    <row r="229" spans="1:11" s="50" customFormat="1" ht="12.75" customHeight="1">
      <c r="A229" s="86"/>
      <c r="B229" s="87"/>
      <c r="C229" s="87"/>
      <c r="D229" s="87"/>
      <c r="E229" s="87"/>
      <c r="F229" s="87"/>
      <c r="G229" s="87"/>
      <c r="H229" s="87"/>
      <c r="I229" s="87"/>
      <c r="J229" s="87"/>
      <c r="K229" s="88"/>
    </row>
    <row r="230" spans="1:11" s="50" customFormat="1" ht="12.75" customHeight="1">
      <c r="A230" s="86"/>
      <c r="B230" s="87"/>
      <c r="C230" s="87"/>
      <c r="D230" s="87"/>
      <c r="E230" s="87"/>
      <c r="F230" s="87"/>
      <c r="G230" s="87"/>
      <c r="H230" s="87"/>
      <c r="I230" s="87"/>
      <c r="J230" s="87"/>
      <c r="K230" s="88"/>
    </row>
    <row r="231" spans="1:11" s="50" customFormat="1" ht="12.75" customHeight="1">
      <c r="A231" s="86"/>
      <c r="B231" s="87"/>
      <c r="C231" s="87"/>
      <c r="D231" s="87"/>
      <c r="E231" s="87"/>
      <c r="F231" s="87"/>
      <c r="G231" s="87"/>
      <c r="H231" s="87"/>
      <c r="I231" s="87"/>
      <c r="J231" s="87"/>
      <c r="K231" s="88"/>
    </row>
    <row r="232" spans="1:11" s="50" customFormat="1" ht="12.75" customHeight="1">
      <c r="A232" s="86"/>
      <c r="B232" s="87"/>
      <c r="C232" s="87"/>
      <c r="D232" s="87"/>
      <c r="E232" s="87"/>
      <c r="F232" s="87"/>
      <c r="G232" s="87"/>
      <c r="H232" s="87"/>
      <c r="I232" s="87"/>
      <c r="J232" s="87"/>
      <c r="K232" s="88"/>
    </row>
    <row r="233" spans="1:11" s="50" customFormat="1" ht="12.75" customHeight="1">
      <c r="A233" s="86"/>
      <c r="B233" s="87"/>
      <c r="C233" s="87"/>
      <c r="D233" s="87"/>
      <c r="E233" s="87"/>
      <c r="F233" s="87"/>
      <c r="G233" s="87"/>
      <c r="H233" s="87"/>
      <c r="I233" s="87"/>
      <c r="J233" s="87"/>
      <c r="K233" s="88"/>
    </row>
    <row r="234" spans="1:11" s="50" customFormat="1" ht="12.75" customHeight="1">
      <c r="A234" s="86"/>
      <c r="B234" s="87"/>
      <c r="C234" s="87"/>
      <c r="D234" s="87"/>
      <c r="E234" s="87"/>
      <c r="F234" s="87"/>
      <c r="G234" s="87"/>
      <c r="H234" s="87"/>
      <c r="I234" s="87"/>
      <c r="J234" s="87"/>
      <c r="K234" s="88"/>
    </row>
    <row r="235" spans="1:11" s="50" customFormat="1" ht="12.75" customHeight="1">
      <c r="A235" s="86"/>
      <c r="B235" s="87"/>
      <c r="C235" s="87"/>
      <c r="D235" s="87"/>
      <c r="E235" s="87"/>
      <c r="F235" s="87"/>
      <c r="G235" s="87"/>
      <c r="H235" s="87"/>
      <c r="I235" s="87"/>
      <c r="J235" s="87"/>
      <c r="K235" s="88"/>
    </row>
    <row r="236" spans="1:11" s="50" customFormat="1" ht="12.75" customHeight="1">
      <c r="A236" s="86"/>
      <c r="B236" s="87"/>
      <c r="C236" s="87"/>
      <c r="D236" s="87"/>
      <c r="E236" s="87"/>
      <c r="F236" s="87"/>
      <c r="G236" s="87"/>
      <c r="H236" s="87"/>
      <c r="I236" s="87"/>
      <c r="J236" s="87"/>
      <c r="K236" s="88"/>
    </row>
    <row r="237" spans="1:11" s="50" customFormat="1" ht="12.75" customHeight="1">
      <c r="A237" s="86"/>
      <c r="B237" s="87"/>
      <c r="C237" s="87"/>
      <c r="D237" s="87"/>
      <c r="E237" s="87"/>
      <c r="F237" s="87"/>
      <c r="G237" s="87"/>
      <c r="H237" s="87"/>
      <c r="I237" s="87"/>
      <c r="J237" s="87"/>
      <c r="K237" s="88"/>
    </row>
    <row r="238" spans="1:11" s="50" customFormat="1" ht="12.75" customHeight="1">
      <c r="A238" s="86"/>
      <c r="B238" s="87"/>
      <c r="C238" s="87"/>
      <c r="D238" s="87"/>
      <c r="E238" s="87"/>
      <c r="F238" s="87"/>
      <c r="G238" s="87"/>
      <c r="H238" s="87"/>
      <c r="I238" s="87"/>
      <c r="J238" s="87"/>
      <c r="K238" s="88"/>
    </row>
    <row r="239" spans="1:11" s="50" customFormat="1" ht="12.75" customHeight="1">
      <c r="A239" s="86"/>
      <c r="B239" s="87"/>
      <c r="C239" s="87"/>
      <c r="D239" s="87"/>
      <c r="E239" s="87"/>
      <c r="F239" s="87"/>
      <c r="G239" s="87"/>
      <c r="H239" s="87"/>
      <c r="I239" s="87"/>
      <c r="J239" s="87"/>
      <c r="K239" s="88"/>
    </row>
    <row r="240" spans="1:11" s="50" customFormat="1" ht="12.75" customHeight="1">
      <c r="A240" s="86"/>
      <c r="B240" s="87"/>
      <c r="C240" s="87"/>
      <c r="D240" s="87"/>
      <c r="E240" s="87"/>
      <c r="F240" s="87"/>
      <c r="G240" s="87"/>
      <c r="H240" s="87"/>
      <c r="I240" s="87"/>
      <c r="J240" s="87"/>
      <c r="K240" s="88"/>
    </row>
    <row r="241" spans="1:11" s="50" customFormat="1" ht="12.75" customHeight="1">
      <c r="A241" s="86"/>
      <c r="B241" s="87"/>
      <c r="C241" s="87"/>
      <c r="D241" s="87"/>
      <c r="E241" s="87"/>
      <c r="F241" s="87"/>
      <c r="G241" s="87"/>
      <c r="H241" s="87"/>
      <c r="I241" s="87"/>
      <c r="J241" s="87"/>
      <c r="K241" s="88"/>
    </row>
    <row r="242" spans="1:11" s="50" customFormat="1" ht="12.75" customHeight="1">
      <c r="A242" s="86"/>
      <c r="B242" s="87"/>
      <c r="C242" s="87"/>
      <c r="D242" s="87"/>
      <c r="E242" s="87"/>
      <c r="F242" s="87"/>
      <c r="G242" s="87"/>
      <c r="H242" s="87"/>
      <c r="I242" s="87"/>
      <c r="J242" s="87"/>
      <c r="K242" s="88"/>
    </row>
    <row r="243" spans="1:11" s="50" customFormat="1" ht="12.75" customHeight="1">
      <c r="A243" s="86"/>
      <c r="B243" s="87"/>
      <c r="C243" s="87"/>
      <c r="D243" s="87"/>
      <c r="E243" s="87"/>
      <c r="F243" s="87"/>
      <c r="G243" s="87"/>
      <c r="H243" s="87"/>
      <c r="I243" s="87"/>
      <c r="J243" s="87"/>
      <c r="K243" s="88"/>
    </row>
    <row r="244" spans="1:11" s="50" customFormat="1" ht="12.75" customHeight="1">
      <c r="A244" s="86"/>
      <c r="B244" s="87"/>
      <c r="C244" s="87"/>
      <c r="D244" s="87"/>
      <c r="E244" s="87"/>
      <c r="F244" s="87"/>
      <c r="G244" s="87"/>
      <c r="H244" s="87"/>
      <c r="I244" s="87"/>
      <c r="J244" s="87"/>
      <c r="K244" s="88"/>
    </row>
    <row r="245" spans="1:11" s="50" customFormat="1" ht="12.75" customHeight="1">
      <c r="A245" s="86"/>
      <c r="B245" s="87"/>
      <c r="C245" s="87"/>
      <c r="D245" s="87"/>
      <c r="E245" s="87"/>
      <c r="F245" s="87"/>
      <c r="G245" s="87"/>
      <c r="H245" s="87"/>
      <c r="I245" s="87"/>
      <c r="J245" s="87"/>
      <c r="K245" s="88"/>
    </row>
    <row r="246" spans="1:11" s="50" customFormat="1" ht="12.75" customHeight="1">
      <c r="A246" s="86"/>
      <c r="B246" s="87"/>
      <c r="C246" s="87"/>
      <c r="D246" s="87"/>
      <c r="E246" s="87"/>
      <c r="F246" s="87"/>
      <c r="G246" s="87"/>
      <c r="H246" s="87"/>
      <c r="I246" s="87"/>
      <c r="J246" s="87"/>
      <c r="K246" s="88"/>
    </row>
    <row r="247" spans="1:11" s="50" customFormat="1" ht="12.75" customHeight="1">
      <c r="A247" s="86"/>
      <c r="B247" s="87"/>
      <c r="C247" s="87"/>
      <c r="D247" s="87"/>
      <c r="E247" s="87"/>
      <c r="F247" s="87"/>
      <c r="G247" s="87"/>
      <c r="H247" s="87"/>
      <c r="I247" s="87"/>
      <c r="J247" s="87"/>
      <c r="K247" s="88"/>
    </row>
    <row r="248" spans="1:11" s="50" customFormat="1" ht="12.75" customHeight="1">
      <c r="A248" s="86"/>
      <c r="B248" s="87"/>
      <c r="C248" s="87"/>
      <c r="D248" s="87"/>
      <c r="E248" s="87"/>
      <c r="F248" s="87"/>
      <c r="G248" s="87"/>
      <c r="H248" s="87"/>
      <c r="I248" s="87"/>
      <c r="J248" s="87"/>
      <c r="K248" s="88"/>
    </row>
    <row r="249" spans="1:11" s="50" customFormat="1" ht="12.75" customHeight="1">
      <c r="A249" s="86"/>
      <c r="B249" s="87"/>
      <c r="C249" s="87"/>
      <c r="D249" s="87"/>
      <c r="E249" s="87"/>
      <c r="F249" s="87"/>
      <c r="G249" s="87"/>
      <c r="H249" s="87"/>
      <c r="I249" s="87"/>
      <c r="J249" s="87"/>
      <c r="K249" s="88"/>
    </row>
    <row r="250" spans="1:11" s="50" customFormat="1" ht="12.75" customHeight="1">
      <c r="A250" s="86"/>
      <c r="B250" s="87"/>
      <c r="C250" s="87"/>
      <c r="D250" s="87"/>
      <c r="E250" s="87"/>
      <c r="F250" s="87"/>
      <c r="G250" s="87"/>
      <c r="H250" s="87"/>
      <c r="I250" s="87"/>
      <c r="J250" s="87"/>
      <c r="K250" s="88"/>
    </row>
    <row r="251" spans="1:11" s="50" customFormat="1" ht="12.75" customHeight="1">
      <c r="A251" s="86"/>
      <c r="B251" s="87"/>
      <c r="C251" s="87"/>
      <c r="D251" s="87"/>
      <c r="E251" s="87"/>
      <c r="F251" s="87"/>
      <c r="G251" s="87"/>
      <c r="H251" s="87"/>
      <c r="I251" s="87"/>
      <c r="J251" s="87"/>
      <c r="K251" s="88"/>
    </row>
    <row r="252" spans="1:11" s="50" customFormat="1" ht="12.75" customHeight="1">
      <c r="A252" s="86"/>
      <c r="B252" s="87"/>
      <c r="C252" s="87"/>
      <c r="D252" s="87"/>
      <c r="E252" s="87"/>
      <c r="F252" s="87"/>
      <c r="G252" s="87"/>
      <c r="H252" s="87"/>
      <c r="I252" s="87"/>
      <c r="J252" s="87"/>
      <c r="K252" s="88"/>
    </row>
    <row r="253" spans="1:11" s="50" customFormat="1" ht="12.75" customHeight="1">
      <c r="A253" s="86"/>
      <c r="B253" s="87"/>
      <c r="C253" s="87"/>
      <c r="D253" s="87"/>
      <c r="E253" s="87"/>
      <c r="F253" s="87"/>
      <c r="G253" s="87"/>
      <c r="H253" s="87"/>
      <c r="I253" s="87"/>
      <c r="J253" s="87"/>
      <c r="K253" s="88"/>
    </row>
    <row r="254" spans="1:11" s="50" customFormat="1" ht="12.75" customHeight="1">
      <c r="A254" s="86"/>
      <c r="B254" s="87"/>
      <c r="C254" s="87"/>
      <c r="D254" s="87"/>
      <c r="E254" s="87"/>
      <c r="F254" s="87"/>
      <c r="G254" s="87"/>
      <c r="H254" s="87"/>
      <c r="I254" s="87"/>
      <c r="J254" s="87"/>
      <c r="K254" s="88"/>
    </row>
    <row r="255" spans="1:11" s="50" customFormat="1" ht="12.75" customHeight="1">
      <c r="A255" s="86"/>
      <c r="B255" s="87"/>
      <c r="C255" s="87"/>
      <c r="D255" s="87"/>
      <c r="E255" s="87"/>
      <c r="F255" s="87"/>
      <c r="G255" s="87"/>
      <c r="H255" s="87"/>
      <c r="I255" s="87"/>
      <c r="J255" s="87"/>
      <c r="K255" s="88"/>
    </row>
    <row r="256" spans="1:11" s="50" customFormat="1" ht="12.75" customHeight="1">
      <c r="A256" s="86"/>
      <c r="B256" s="87"/>
      <c r="C256" s="87"/>
      <c r="D256" s="87"/>
      <c r="E256" s="87"/>
      <c r="F256" s="87"/>
      <c r="G256" s="87"/>
      <c r="H256" s="87"/>
      <c r="I256" s="87"/>
      <c r="J256" s="87"/>
      <c r="K256" s="88"/>
    </row>
    <row r="257" spans="1:11" s="50" customFormat="1" ht="12.75" customHeight="1">
      <c r="A257" s="86"/>
      <c r="B257" s="87"/>
      <c r="C257" s="87"/>
      <c r="D257" s="87"/>
      <c r="E257" s="87"/>
      <c r="F257" s="87"/>
      <c r="G257" s="87"/>
      <c r="H257" s="87"/>
      <c r="I257" s="87"/>
      <c r="J257" s="87"/>
      <c r="K257" s="88"/>
    </row>
    <row r="258" spans="1:11" s="50" customFormat="1" ht="12.75" customHeight="1">
      <c r="A258" s="86"/>
      <c r="B258" s="87"/>
      <c r="C258" s="87"/>
      <c r="D258" s="87"/>
      <c r="E258" s="87"/>
      <c r="F258" s="87"/>
      <c r="G258" s="87"/>
      <c r="H258" s="87"/>
      <c r="I258" s="87"/>
      <c r="J258" s="87"/>
      <c r="K258" s="88"/>
    </row>
    <row r="259" spans="1:11" s="50" customFormat="1" ht="12.75" customHeight="1">
      <c r="A259" s="86"/>
      <c r="B259" s="87"/>
      <c r="C259" s="87"/>
      <c r="D259" s="87"/>
      <c r="E259" s="87"/>
      <c r="F259" s="87"/>
      <c r="G259" s="87"/>
      <c r="H259" s="87"/>
      <c r="I259" s="87"/>
      <c r="J259" s="87"/>
      <c r="K259" s="88"/>
    </row>
    <row r="260" spans="1:11" s="50" customFormat="1" ht="12.75" customHeight="1">
      <c r="A260" s="86"/>
      <c r="B260" s="87"/>
      <c r="C260" s="87"/>
      <c r="D260" s="87"/>
      <c r="E260" s="87"/>
      <c r="F260" s="87"/>
      <c r="G260" s="87"/>
      <c r="H260" s="87"/>
      <c r="I260" s="87"/>
      <c r="J260" s="87"/>
      <c r="K260" s="88"/>
    </row>
    <row r="261" spans="1:11" s="50" customFormat="1" ht="12.75" customHeight="1">
      <c r="A261" s="86"/>
      <c r="B261" s="87"/>
      <c r="C261" s="87"/>
      <c r="D261" s="87"/>
      <c r="E261" s="87"/>
      <c r="F261" s="87"/>
      <c r="G261" s="87"/>
      <c r="H261" s="87"/>
      <c r="I261" s="87"/>
      <c r="J261" s="87"/>
      <c r="K261" s="88"/>
    </row>
    <row r="262" spans="1:11" s="50" customFormat="1" ht="12.75" customHeight="1">
      <c r="A262" s="86"/>
      <c r="B262" s="87"/>
      <c r="C262" s="87"/>
      <c r="D262" s="87"/>
      <c r="E262" s="87"/>
      <c r="F262" s="87"/>
      <c r="G262" s="87"/>
      <c r="H262" s="87"/>
      <c r="I262" s="87"/>
      <c r="J262" s="87"/>
      <c r="K262" s="88"/>
    </row>
    <row r="263" spans="1:11" s="50" customFormat="1" ht="12.75" customHeight="1">
      <c r="A263" s="86"/>
      <c r="B263" s="87"/>
      <c r="C263" s="87"/>
      <c r="D263" s="87"/>
      <c r="E263" s="87"/>
      <c r="F263" s="87"/>
      <c r="G263" s="87"/>
      <c r="H263" s="87"/>
      <c r="I263" s="87"/>
      <c r="J263" s="87"/>
      <c r="K263" s="88"/>
    </row>
    <row r="264" spans="1:11" s="50" customFormat="1" ht="12.75" customHeight="1">
      <c r="A264" s="86"/>
      <c r="B264" s="87"/>
      <c r="C264" s="87"/>
      <c r="D264" s="87"/>
      <c r="E264" s="87"/>
      <c r="F264" s="87"/>
      <c r="G264" s="87"/>
      <c r="H264" s="87"/>
      <c r="I264" s="87"/>
      <c r="J264" s="87"/>
      <c r="K264" s="88"/>
    </row>
    <row r="265" spans="1:11" s="50" customFormat="1" ht="12.75" customHeight="1">
      <c r="A265" s="86"/>
      <c r="B265" s="87"/>
      <c r="C265" s="87"/>
      <c r="D265" s="87"/>
      <c r="E265" s="87"/>
      <c r="F265" s="87"/>
      <c r="G265" s="87"/>
      <c r="H265" s="87"/>
      <c r="I265" s="87"/>
      <c r="J265" s="87"/>
      <c r="K265" s="88"/>
    </row>
    <row r="266" spans="1:11" s="50" customFormat="1" ht="12.75" customHeight="1">
      <c r="A266" s="86"/>
      <c r="B266" s="87"/>
      <c r="C266" s="87"/>
      <c r="D266" s="87"/>
      <c r="E266" s="87"/>
      <c r="F266" s="87"/>
      <c r="G266" s="87"/>
      <c r="H266" s="87"/>
      <c r="I266" s="87"/>
      <c r="J266" s="87"/>
      <c r="K266" s="88"/>
    </row>
    <row r="267" spans="1:11" s="50" customFormat="1" ht="12.75" customHeight="1">
      <c r="A267" s="86"/>
      <c r="B267" s="87"/>
      <c r="C267" s="87"/>
      <c r="D267" s="87"/>
      <c r="E267" s="87"/>
      <c r="F267" s="87"/>
      <c r="G267" s="87"/>
      <c r="H267" s="87"/>
      <c r="I267" s="87"/>
      <c r="J267" s="87"/>
      <c r="K267" s="88"/>
    </row>
    <row r="268" spans="1:11" s="50" customFormat="1" ht="12.75" customHeight="1">
      <c r="A268" s="86"/>
      <c r="B268" s="87"/>
      <c r="C268" s="87"/>
      <c r="D268" s="87"/>
      <c r="E268" s="87"/>
      <c r="F268" s="87"/>
      <c r="G268" s="87"/>
      <c r="H268" s="87"/>
      <c r="I268" s="87"/>
      <c r="J268" s="87"/>
      <c r="K268" s="88"/>
    </row>
    <row r="269" spans="1:11" s="50" customFormat="1" ht="12.75" customHeight="1">
      <c r="A269" s="86"/>
      <c r="B269" s="87"/>
      <c r="C269" s="87"/>
      <c r="D269" s="87"/>
      <c r="E269" s="87"/>
      <c r="F269" s="87"/>
      <c r="G269" s="87"/>
      <c r="H269" s="87"/>
      <c r="I269" s="87"/>
      <c r="J269" s="87"/>
      <c r="K269" s="88"/>
    </row>
    <row r="270" spans="1:11" s="50" customFormat="1" ht="12.75" customHeight="1">
      <c r="A270" s="86"/>
      <c r="B270" s="87"/>
      <c r="C270" s="87"/>
      <c r="D270" s="87"/>
      <c r="E270" s="87"/>
      <c r="F270" s="87"/>
      <c r="G270" s="87"/>
      <c r="H270" s="87"/>
      <c r="I270" s="87"/>
      <c r="J270" s="87"/>
      <c r="K270" s="88"/>
    </row>
    <row r="271" spans="1:11" s="50" customFormat="1" ht="12.75" customHeight="1">
      <c r="A271" s="86"/>
      <c r="B271" s="87"/>
      <c r="C271" s="87"/>
      <c r="D271" s="87"/>
      <c r="E271" s="87"/>
      <c r="F271" s="87"/>
      <c r="G271" s="87"/>
      <c r="H271" s="87"/>
      <c r="I271" s="87"/>
      <c r="J271" s="87"/>
      <c r="K271" s="88"/>
    </row>
    <row r="272" spans="1:11" s="50" customFormat="1" ht="12.75" customHeight="1">
      <c r="A272" s="86"/>
      <c r="B272" s="87"/>
      <c r="C272" s="87"/>
      <c r="D272" s="87"/>
      <c r="E272" s="87"/>
      <c r="F272" s="87"/>
      <c r="G272" s="87"/>
      <c r="H272" s="87"/>
      <c r="I272" s="87"/>
      <c r="J272" s="87"/>
      <c r="K272" s="88"/>
    </row>
    <row r="273" spans="1:11" s="50" customFormat="1" ht="12.75" customHeight="1">
      <c r="A273" s="86"/>
      <c r="B273" s="87"/>
      <c r="C273" s="87"/>
      <c r="D273" s="87"/>
      <c r="E273" s="87"/>
      <c r="F273" s="87"/>
      <c r="G273" s="87"/>
      <c r="H273" s="87"/>
      <c r="I273" s="87"/>
      <c r="J273" s="87"/>
      <c r="K273" s="88"/>
    </row>
    <row r="274" spans="1:11" s="50" customFormat="1" ht="12.75" customHeight="1">
      <c r="A274" s="86"/>
      <c r="B274" s="87"/>
      <c r="C274" s="87"/>
      <c r="D274" s="87"/>
      <c r="E274" s="87"/>
      <c r="F274" s="87"/>
      <c r="G274" s="87"/>
      <c r="H274" s="87"/>
      <c r="I274" s="87"/>
      <c r="J274" s="87"/>
      <c r="K274" s="88"/>
    </row>
    <row r="275" spans="1:11" s="50" customFormat="1" ht="12.75" customHeight="1">
      <c r="A275" s="86"/>
      <c r="B275" s="87"/>
      <c r="C275" s="87"/>
      <c r="D275" s="87"/>
      <c r="E275" s="87"/>
      <c r="F275" s="87"/>
      <c r="G275" s="87"/>
      <c r="H275" s="87"/>
      <c r="I275" s="87"/>
      <c r="J275" s="87"/>
      <c r="K275" s="88"/>
    </row>
    <row r="276" spans="1:11" s="50" customFormat="1" ht="12.75" customHeight="1">
      <c r="A276" s="86"/>
      <c r="B276" s="87"/>
      <c r="C276" s="87"/>
      <c r="D276" s="87"/>
      <c r="E276" s="87"/>
      <c r="F276" s="87"/>
      <c r="G276" s="87"/>
      <c r="H276" s="87"/>
      <c r="I276" s="87"/>
      <c r="J276" s="87"/>
      <c r="K276" s="88"/>
    </row>
    <row r="277" spans="1:11" s="50" customFormat="1" ht="12.75" customHeight="1">
      <c r="A277" s="86"/>
      <c r="B277" s="87"/>
      <c r="C277" s="87"/>
      <c r="D277" s="87"/>
      <c r="E277" s="87"/>
      <c r="F277" s="87"/>
      <c r="G277" s="87"/>
      <c r="H277" s="87"/>
      <c r="I277" s="87"/>
      <c r="J277" s="87"/>
      <c r="K277" s="88"/>
    </row>
    <row r="278" spans="1:11" s="50" customFormat="1" ht="12.75" customHeight="1">
      <c r="A278" s="86"/>
      <c r="B278" s="87"/>
      <c r="C278" s="87"/>
      <c r="D278" s="87"/>
      <c r="E278" s="87"/>
      <c r="F278" s="87"/>
      <c r="G278" s="87"/>
      <c r="H278" s="87"/>
      <c r="I278" s="87"/>
      <c r="J278" s="87"/>
      <c r="K278" s="88"/>
    </row>
    <row r="279" spans="1:11" s="50" customFormat="1" ht="12.75" customHeight="1">
      <c r="A279" s="86"/>
      <c r="B279" s="87"/>
      <c r="C279" s="87"/>
      <c r="D279" s="87"/>
      <c r="E279" s="87"/>
      <c r="F279" s="87"/>
      <c r="G279" s="87"/>
      <c r="H279" s="87"/>
      <c r="I279" s="87"/>
      <c r="J279" s="87"/>
      <c r="K279" s="88"/>
    </row>
    <row r="280" spans="1:11" s="50" customFormat="1" ht="12.75" customHeight="1">
      <c r="A280" s="86"/>
      <c r="B280" s="87"/>
      <c r="C280" s="87"/>
      <c r="D280" s="87"/>
      <c r="E280" s="87"/>
      <c r="F280" s="87"/>
      <c r="G280" s="87"/>
      <c r="H280" s="87"/>
      <c r="I280" s="87"/>
      <c r="J280" s="87"/>
      <c r="K280" s="88"/>
    </row>
    <row r="281" spans="1:11" s="50" customFormat="1" ht="12.75" customHeight="1">
      <c r="A281" s="86"/>
      <c r="B281" s="87"/>
      <c r="C281" s="87"/>
      <c r="D281" s="87"/>
      <c r="E281" s="87"/>
      <c r="F281" s="87"/>
      <c r="G281" s="87"/>
      <c r="H281" s="87"/>
      <c r="I281" s="87"/>
      <c r="J281" s="87"/>
      <c r="K281" s="88"/>
    </row>
    <row r="282" spans="1:11" s="50" customFormat="1" ht="12.75" customHeight="1">
      <c r="A282" s="86"/>
      <c r="B282" s="87"/>
      <c r="C282" s="87"/>
      <c r="D282" s="87"/>
      <c r="E282" s="87"/>
      <c r="F282" s="87"/>
      <c r="G282" s="87"/>
      <c r="H282" s="87"/>
      <c r="I282" s="87"/>
      <c r="J282" s="87"/>
      <c r="K282" s="88"/>
    </row>
    <row r="283" spans="1:11" s="50" customFormat="1" ht="12.75" customHeight="1">
      <c r="A283" s="86"/>
      <c r="B283" s="87"/>
      <c r="C283" s="87"/>
      <c r="D283" s="87"/>
      <c r="E283" s="87"/>
      <c r="F283" s="87"/>
      <c r="G283" s="87"/>
      <c r="H283" s="87"/>
      <c r="I283" s="87"/>
      <c r="J283" s="87"/>
      <c r="K283" s="88"/>
    </row>
    <row r="284" spans="1:11" s="50" customFormat="1" ht="12.75" customHeight="1">
      <c r="A284" s="86"/>
      <c r="B284" s="87"/>
      <c r="C284" s="87"/>
      <c r="D284" s="87"/>
      <c r="E284" s="87"/>
      <c r="F284" s="87"/>
      <c r="G284" s="87"/>
      <c r="H284" s="87"/>
      <c r="I284" s="87"/>
      <c r="J284" s="87"/>
      <c r="K284" s="88"/>
    </row>
    <row r="285" spans="1:11" s="50" customFormat="1" ht="12.75" customHeight="1">
      <c r="A285" s="86"/>
      <c r="B285" s="87"/>
      <c r="C285" s="87"/>
      <c r="D285" s="87"/>
      <c r="E285" s="87"/>
      <c r="F285" s="87"/>
      <c r="G285" s="87"/>
      <c r="H285" s="87"/>
      <c r="I285" s="87"/>
      <c r="J285" s="87"/>
      <c r="K285" s="88"/>
    </row>
    <row r="286" spans="1:11" s="50" customFormat="1" ht="12.75" customHeight="1">
      <c r="A286" s="86"/>
      <c r="B286" s="87"/>
      <c r="C286" s="87"/>
      <c r="D286" s="87"/>
      <c r="E286" s="87"/>
      <c r="F286" s="87"/>
      <c r="G286" s="87"/>
      <c r="H286" s="87"/>
      <c r="I286" s="87"/>
      <c r="J286" s="87"/>
      <c r="K286" s="88"/>
    </row>
    <row r="287" spans="1:11" s="50" customFormat="1" ht="12.75" customHeight="1">
      <c r="A287" s="86"/>
      <c r="B287" s="87"/>
      <c r="C287" s="87"/>
      <c r="D287" s="87"/>
      <c r="E287" s="87"/>
      <c r="F287" s="87"/>
      <c r="G287" s="87"/>
      <c r="H287" s="87"/>
      <c r="I287" s="87"/>
      <c r="J287" s="87"/>
      <c r="K287" s="88"/>
    </row>
    <row r="288" spans="1:11" s="50" customFormat="1" ht="12.75" customHeight="1">
      <c r="A288" s="86"/>
      <c r="B288" s="87"/>
      <c r="C288" s="87"/>
      <c r="D288" s="87"/>
      <c r="E288" s="87"/>
      <c r="F288" s="87"/>
      <c r="G288" s="87"/>
      <c r="H288" s="87"/>
      <c r="I288" s="87"/>
      <c r="J288" s="87"/>
      <c r="K288" s="88"/>
    </row>
    <row r="289" spans="1:11" s="50" customFormat="1" ht="12.75" customHeight="1">
      <c r="A289" s="86"/>
      <c r="B289" s="87"/>
      <c r="C289" s="87"/>
      <c r="D289" s="87"/>
      <c r="E289" s="87"/>
      <c r="F289" s="87"/>
      <c r="G289" s="87"/>
      <c r="H289" s="87"/>
      <c r="I289" s="87"/>
      <c r="J289" s="87"/>
      <c r="K289" s="88"/>
    </row>
    <row r="290" spans="1:11" s="50" customFormat="1" ht="12.75" customHeight="1">
      <c r="A290" s="86"/>
      <c r="B290" s="87"/>
      <c r="C290" s="87"/>
      <c r="D290" s="87"/>
      <c r="E290" s="87"/>
      <c r="F290" s="87"/>
      <c r="G290" s="87"/>
      <c r="H290" s="87"/>
      <c r="I290" s="87"/>
      <c r="J290" s="87"/>
      <c r="K290" s="88"/>
    </row>
    <row r="291" spans="1:11" s="50" customFormat="1" ht="12.75" customHeight="1">
      <c r="A291" s="86"/>
      <c r="B291" s="87"/>
      <c r="C291" s="87"/>
      <c r="D291" s="87"/>
      <c r="E291" s="87"/>
      <c r="F291" s="87"/>
      <c r="G291" s="87"/>
      <c r="H291" s="87"/>
      <c r="I291" s="87"/>
      <c r="J291" s="87"/>
      <c r="K291" s="88"/>
    </row>
    <row r="292" spans="1:11" s="50" customFormat="1" ht="12.75" customHeight="1">
      <c r="A292" s="86"/>
      <c r="B292" s="87"/>
      <c r="C292" s="87"/>
      <c r="D292" s="87"/>
      <c r="E292" s="87"/>
      <c r="F292" s="87"/>
      <c r="G292" s="87"/>
      <c r="H292" s="87"/>
      <c r="I292" s="87"/>
      <c r="J292" s="87"/>
      <c r="K292" s="88"/>
    </row>
    <row r="293" spans="1:11" s="50" customFormat="1" ht="12.75" customHeight="1">
      <c r="A293" s="86"/>
      <c r="B293" s="87"/>
      <c r="C293" s="87"/>
      <c r="D293" s="87"/>
      <c r="E293" s="87"/>
      <c r="F293" s="87"/>
      <c r="G293" s="87"/>
      <c r="H293" s="87"/>
      <c r="I293" s="87"/>
      <c r="J293" s="87"/>
      <c r="K293" s="88"/>
    </row>
    <row r="294" spans="1:11" s="50" customFormat="1" ht="12.75" customHeight="1">
      <c r="A294" s="86"/>
      <c r="B294" s="87"/>
      <c r="C294" s="87"/>
      <c r="D294" s="87"/>
      <c r="E294" s="87"/>
      <c r="F294" s="87"/>
      <c r="G294" s="87"/>
      <c r="H294" s="87"/>
      <c r="I294" s="87"/>
      <c r="J294" s="87"/>
      <c r="K294" s="88"/>
    </row>
    <row r="295" spans="1:11" s="50" customFormat="1" ht="12.75" customHeight="1">
      <c r="A295" s="86"/>
      <c r="B295" s="87"/>
      <c r="C295" s="87"/>
      <c r="D295" s="87"/>
      <c r="E295" s="87"/>
      <c r="F295" s="87"/>
      <c r="G295" s="87"/>
      <c r="H295" s="87"/>
      <c r="I295" s="87"/>
      <c r="J295" s="87"/>
      <c r="K295" s="88"/>
    </row>
    <row r="296" spans="1:11" s="50" customFormat="1" ht="12.75" customHeight="1">
      <c r="A296" s="86"/>
      <c r="B296" s="87"/>
      <c r="C296" s="87"/>
      <c r="D296" s="87"/>
      <c r="E296" s="87"/>
      <c r="F296" s="87"/>
      <c r="G296" s="87"/>
      <c r="H296" s="87"/>
      <c r="I296" s="87"/>
      <c r="J296" s="87"/>
      <c r="K296" s="88"/>
    </row>
    <row r="297" spans="1:11" s="50" customFormat="1" ht="12.75" customHeight="1">
      <c r="A297" s="86"/>
      <c r="B297" s="87"/>
      <c r="C297" s="87"/>
      <c r="D297" s="87"/>
      <c r="E297" s="87"/>
      <c r="F297" s="87"/>
      <c r="G297" s="87"/>
      <c r="H297" s="87"/>
      <c r="I297" s="87"/>
      <c r="J297" s="87"/>
      <c r="K297" s="88"/>
    </row>
    <row r="298" spans="1:11" s="50" customFormat="1" ht="12.75" customHeight="1">
      <c r="A298" s="86"/>
      <c r="B298" s="87"/>
      <c r="C298" s="87"/>
      <c r="D298" s="87"/>
      <c r="E298" s="87"/>
      <c r="F298" s="87"/>
      <c r="G298" s="87"/>
      <c r="H298" s="87"/>
      <c r="I298" s="87"/>
      <c r="J298" s="87"/>
      <c r="K298" s="88"/>
    </row>
    <row r="299" spans="1:11" s="50" customFormat="1" ht="12.75" customHeight="1">
      <c r="A299" s="86"/>
      <c r="B299" s="87"/>
      <c r="C299" s="87"/>
      <c r="D299" s="87"/>
      <c r="E299" s="87"/>
      <c r="F299" s="87"/>
      <c r="G299" s="87"/>
      <c r="H299" s="87"/>
      <c r="I299" s="87"/>
      <c r="J299" s="87"/>
      <c r="K299" s="88"/>
    </row>
    <row r="300" spans="1:11" s="50" customFormat="1" ht="12.75" customHeight="1">
      <c r="A300" s="86"/>
      <c r="B300" s="87"/>
      <c r="C300" s="87"/>
      <c r="D300" s="87"/>
      <c r="E300" s="87"/>
      <c r="F300" s="87"/>
      <c r="G300" s="87"/>
      <c r="H300" s="87"/>
      <c r="I300" s="87"/>
      <c r="J300" s="87"/>
      <c r="K300" s="88"/>
    </row>
    <row r="301" spans="1:11" s="50" customFormat="1" ht="12.75" customHeight="1">
      <c r="A301" s="86"/>
      <c r="B301" s="87"/>
      <c r="C301" s="87"/>
      <c r="D301" s="87"/>
      <c r="E301" s="87"/>
      <c r="F301" s="87"/>
      <c r="G301" s="87"/>
      <c r="H301" s="87"/>
      <c r="I301" s="87"/>
      <c r="J301" s="87"/>
      <c r="K301" s="88"/>
    </row>
    <row r="302" spans="1:11" s="50" customFormat="1" ht="12.75" customHeight="1">
      <c r="A302" s="86"/>
      <c r="B302" s="87"/>
      <c r="C302" s="87"/>
      <c r="D302" s="87"/>
      <c r="E302" s="87"/>
      <c r="F302" s="87"/>
      <c r="G302" s="87"/>
      <c r="H302" s="87"/>
      <c r="I302" s="87"/>
      <c r="J302" s="87"/>
      <c r="K302" s="88"/>
    </row>
    <row r="303" spans="1:11" s="50" customFormat="1" ht="12.75" customHeight="1">
      <c r="A303" s="86"/>
      <c r="B303" s="87"/>
      <c r="C303" s="87"/>
      <c r="D303" s="87"/>
      <c r="E303" s="87"/>
      <c r="F303" s="87"/>
      <c r="G303" s="87"/>
      <c r="H303" s="87"/>
      <c r="I303" s="87"/>
      <c r="J303" s="87"/>
      <c r="K303" s="88"/>
    </row>
    <row r="304" spans="1:11" s="50" customFormat="1" ht="12.75" customHeight="1">
      <c r="A304" s="86"/>
      <c r="B304" s="87"/>
      <c r="C304" s="87"/>
      <c r="D304" s="87"/>
      <c r="E304" s="87"/>
      <c r="F304" s="87"/>
      <c r="G304" s="87"/>
      <c r="H304" s="87"/>
      <c r="I304" s="87"/>
      <c r="J304" s="87"/>
      <c r="K304" s="88"/>
    </row>
    <row r="305" spans="1:11" s="50" customFormat="1" ht="12.75" customHeight="1">
      <c r="A305" s="86"/>
      <c r="B305" s="87"/>
      <c r="C305" s="87"/>
      <c r="D305" s="87"/>
      <c r="E305" s="87"/>
      <c r="F305" s="87"/>
      <c r="G305" s="87"/>
      <c r="H305" s="87"/>
      <c r="I305" s="87"/>
      <c r="J305" s="87"/>
      <c r="K305" s="88"/>
    </row>
    <row r="306" spans="1:11" s="50" customFormat="1" ht="12.75" customHeight="1">
      <c r="A306" s="86"/>
      <c r="B306" s="87"/>
      <c r="C306" s="87"/>
      <c r="D306" s="87"/>
      <c r="E306" s="87"/>
      <c r="F306" s="87"/>
      <c r="G306" s="87"/>
      <c r="H306" s="87"/>
      <c r="I306" s="87"/>
      <c r="J306" s="87"/>
      <c r="K306" s="88"/>
    </row>
    <row r="307" spans="1:11" s="50" customFormat="1" ht="12.75" customHeight="1">
      <c r="A307" s="86"/>
      <c r="B307" s="87"/>
      <c r="C307" s="87"/>
      <c r="D307" s="87"/>
      <c r="E307" s="87"/>
      <c r="F307" s="87"/>
      <c r="G307" s="87"/>
      <c r="H307" s="87"/>
      <c r="I307" s="87"/>
      <c r="J307" s="87"/>
      <c r="K307" s="88"/>
    </row>
    <row r="308" spans="1:11" s="50" customFormat="1" ht="12.75" customHeight="1">
      <c r="A308" s="86"/>
      <c r="B308" s="87"/>
      <c r="C308" s="87"/>
      <c r="D308" s="87"/>
      <c r="E308" s="87"/>
      <c r="F308" s="87"/>
      <c r="G308" s="87"/>
      <c r="H308" s="87"/>
      <c r="I308" s="87"/>
      <c r="J308" s="87"/>
      <c r="K308" s="88"/>
    </row>
    <row r="309" spans="1:11" s="50" customFormat="1" ht="12.75" customHeight="1">
      <c r="A309" s="86"/>
      <c r="B309" s="87"/>
      <c r="C309" s="87"/>
      <c r="D309" s="87"/>
      <c r="E309" s="87"/>
      <c r="F309" s="87"/>
      <c r="G309" s="87"/>
      <c r="H309" s="87"/>
      <c r="I309" s="87"/>
      <c r="J309" s="87"/>
      <c r="K309" s="88"/>
    </row>
    <row r="310" spans="1:11" s="50" customFormat="1" ht="12.75" customHeight="1">
      <c r="A310" s="86"/>
      <c r="B310" s="87"/>
      <c r="C310" s="87"/>
      <c r="D310" s="87"/>
      <c r="E310" s="87"/>
      <c r="F310" s="87"/>
      <c r="G310" s="87"/>
      <c r="H310" s="87"/>
      <c r="I310" s="87"/>
      <c r="J310" s="87"/>
      <c r="K310" s="88"/>
    </row>
    <row r="311" spans="1:11" s="50" customFormat="1" ht="12.75" customHeight="1">
      <c r="A311" s="86"/>
      <c r="B311" s="87"/>
      <c r="C311" s="87"/>
      <c r="D311" s="87"/>
      <c r="E311" s="87"/>
      <c r="F311" s="87"/>
      <c r="G311" s="87"/>
      <c r="H311" s="87"/>
      <c r="I311" s="87"/>
      <c r="J311" s="87"/>
      <c r="K311" s="88"/>
    </row>
    <row r="312" spans="1:11" s="50" customFormat="1" ht="12.75" customHeight="1">
      <c r="A312" s="86"/>
      <c r="B312" s="87"/>
      <c r="C312" s="87"/>
      <c r="D312" s="87"/>
      <c r="E312" s="87"/>
      <c r="F312" s="87"/>
      <c r="G312" s="87"/>
      <c r="H312" s="87"/>
      <c r="I312" s="87"/>
      <c r="J312" s="87"/>
      <c r="K312" s="88"/>
    </row>
    <row r="313" spans="1:11" s="50" customFormat="1" ht="12.75" customHeight="1">
      <c r="A313" s="86"/>
      <c r="B313" s="87"/>
      <c r="C313" s="87"/>
      <c r="D313" s="87"/>
      <c r="E313" s="87"/>
      <c r="F313" s="87"/>
      <c r="G313" s="87"/>
      <c r="H313" s="87"/>
      <c r="I313" s="87"/>
      <c r="J313" s="87"/>
      <c r="K313" s="88"/>
    </row>
    <row r="314" spans="1:11" s="50" customFormat="1" ht="12.75" customHeight="1">
      <c r="A314" s="86"/>
      <c r="B314" s="87"/>
      <c r="C314" s="87"/>
      <c r="D314" s="87"/>
      <c r="E314" s="87"/>
      <c r="F314" s="87"/>
      <c r="G314" s="87"/>
      <c r="H314" s="87"/>
      <c r="I314" s="87"/>
      <c r="J314" s="87"/>
      <c r="K314" s="88"/>
    </row>
    <row r="315" spans="1:11" s="50" customFormat="1" ht="12.75" customHeight="1">
      <c r="A315" s="86"/>
      <c r="B315" s="87"/>
      <c r="C315" s="87"/>
      <c r="D315" s="87"/>
      <c r="E315" s="87"/>
      <c r="F315" s="87"/>
      <c r="G315" s="87"/>
      <c r="H315" s="87"/>
      <c r="I315" s="87"/>
      <c r="J315" s="87"/>
      <c r="K315" s="88"/>
    </row>
    <row r="316" spans="1:11" s="50" customFormat="1" ht="12.75" customHeight="1">
      <c r="A316" s="86"/>
      <c r="B316" s="87"/>
      <c r="C316" s="87"/>
      <c r="D316" s="87"/>
      <c r="E316" s="87"/>
      <c r="F316" s="87"/>
      <c r="G316" s="87"/>
      <c r="H316" s="87"/>
      <c r="I316" s="87"/>
      <c r="J316" s="87"/>
      <c r="K316" s="88"/>
    </row>
    <row r="317" spans="1:11" s="50" customFormat="1" ht="12.75" customHeight="1">
      <c r="A317" s="86"/>
      <c r="B317" s="87"/>
      <c r="C317" s="87"/>
      <c r="D317" s="87"/>
      <c r="E317" s="87"/>
      <c r="F317" s="87"/>
      <c r="G317" s="87"/>
      <c r="H317" s="87"/>
      <c r="I317" s="87"/>
      <c r="J317" s="87"/>
      <c r="K317" s="88"/>
    </row>
    <row r="318" spans="1:11" s="50" customFormat="1" ht="12.75" customHeight="1">
      <c r="A318" s="86"/>
      <c r="B318" s="87"/>
      <c r="C318" s="87"/>
      <c r="D318" s="87"/>
      <c r="E318" s="87"/>
      <c r="F318" s="87"/>
      <c r="G318" s="87"/>
      <c r="H318" s="87"/>
      <c r="I318" s="87"/>
      <c r="J318" s="87"/>
      <c r="K318" s="88"/>
    </row>
    <row r="319" spans="1:11" s="50" customFormat="1" ht="12.75" customHeight="1">
      <c r="A319" s="86"/>
      <c r="B319" s="87"/>
      <c r="C319" s="87"/>
      <c r="D319" s="87"/>
      <c r="E319" s="87"/>
      <c r="F319" s="87"/>
      <c r="G319" s="87"/>
      <c r="H319" s="87"/>
      <c r="I319" s="87"/>
      <c r="J319" s="87"/>
      <c r="K319" s="88"/>
    </row>
    <row r="320" spans="1:11" s="50" customFormat="1" ht="12.75" customHeight="1">
      <c r="A320" s="86"/>
      <c r="B320" s="87"/>
      <c r="C320" s="87"/>
      <c r="D320" s="87"/>
      <c r="E320" s="87"/>
      <c r="F320" s="87"/>
      <c r="G320" s="87"/>
      <c r="H320" s="87"/>
      <c r="I320" s="87"/>
      <c r="J320" s="87"/>
      <c r="K320" s="88"/>
    </row>
    <row r="321" spans="1:11" s="50" customFormat="1" ht="12.75" customHeight="1">
      <c r="A321" s="86"/>
      <c r="B321" s="87"/>
      <c r="C321" s="87"/>
      <c r="D321" s="87"/>
      <c r="E321" s="87"/>
      <c r="F321" s="87"/>
      <c r="G321" s="87"/>
      <c r="H321" s="87"/>
      <c r="I321" s="87"/>
      <c r="J321" s="87"/>
      <c r="K321" s="88"/>
    </row>
    <row r="322" spans="1:11" s="50" customFormat="1" ht="12.75" customHeight="1">
      <c r="A322" s="86"/>
      <c r="B322" s="87"/>
      <c r="C322" s="87"/>
      <c r="D322" s="87"/>
      <c r="E322" s="87"/>
      <c r="F322" s="87"/>
      <c r="G322" s="87"/>
      <c r="H322" s="87"/>
      <c r="I322" s="87"/>
      <c r="J322" s="87"/>
      <c r="K322" s="88"/>
    </row>
    <row r="323" spans="1:11" s="50" customFormat="1" ht="12.75" customHeight="1">
      <c r="A323" s="86"/>
      <c r="B323" s="87"/>
      <c r="C323" s="87"/>
      <c r="D323" s="87"/>
      <c r="E323" s="87"/>
      <c r="F323" s="87"/>
      <c r="G323" s="87"/>
      <c r="H323" s="87"/>
      <c r="I323" s="87"/>
      <c r="J323" s="87"/>
      <c r="K323" s="88"/>
    </row>
    <row r="324" spans="1:11" s="50" customFormat="1" ht="12.75" customHeight="1">
      <c r="A324" s="86"/>
      <c r="B324" s="87"/>
      <c r="C324" s="87"/>
      <c r="D324" s="87"/>
      <c r="E324" s="87"/>
      <c r="F324" s="87"/>
      <c r="G324" s="87"/>
      <c r="H324" s="87"/>
      <c r="I324" s="87"/>
      <c r="J324" s="87"/>
      <c r="K324" s="88"/>
    </row>
    <row r="325" spans="1:11" s="50" customFormat="1" ht="12.75" customHeight="1">
      <c r="A325" s="86"/>
      <c r="B325" s="87"/>
      <c r="C325" s="87"/>
      <c r="D325" s="87"/>
      <c r="E325" s="87"/>
      <c r="F325" s="87"/>
      <c r="G325" s="87"/>
      <c r="H325" s="87"/>
      <c r="I325" s="87"/>
      <c r="J325" s="87"/>
      <c r="K325" s="88"/>
    </row>
    <row r="326" spans="1:11" s="50" customFormat="1" ht="12.75" customHeight="1">
      <c r="A326" s="86"/>
      <c r="B326" s="87"/>
      <c r="C326" s="87"/>
      <c r="D326" s="87"/>
      <c r="E326" s="87"/>
      <c r="F326" s="87"/>
      <c r="G326" s="87"/>
      <c r="H326" s="87"/>
      <c r="I326" s="87"/>
      <c r="J326" s="87"/>
      <c r="K326" s="88"/>
    </row>
    <row r="327" spans="1:11" s="50" customFormat="1" ht="12.75" customHeight="1">
      <c r="A327" s="86"/>
      <c r="B327" s="87"/>
      <c r="C327" s="87"/>
      <c r="D327" s="87"/>
      <c r="E327" s="87"/>
      <c r="F327" s="87"/>
      <c r="G327" s="87"/>
      <c r="H327" s="87"/>
      <c r="I327" s="87"/>
      <c r="J327" s="87"/>
      <c r="K327" s="88"/>
    </row>
    <row r="328" spans="1:11" s="50" customFormat="1" ht="12.75" customHeight="1">
      <c r="A328" s="86"/>
      <c r="B328" s="87"/>
      <c r="C328" s="87"/>
      <c r="D328" s="87"/>
      <c r="E328" s="87"/>
      <c r="F328" s="87"/>
      <c r="G328" s="87"/>
      <c r="H328" s="87"/>
      <c r="I328" s="87"/>
      <c r="J328" s="87"/>
      <c r="K328" s="88"/>
    </row>
    <row r="329" spans="1:11" s="50" customFormat="1" ht="12.75" customHeight="1">
      <c r="A329" s="86"/>
      <c r="B329" s="87"/>
      <c r="C329" s="87"/>
      <c r="D329" s="87"/>
      <c r="E329" s="87"/>
      <c r="F329" s="87"/>
      <c r="G329" s="87"/>
      <c r="H329" s="87"/>
      <c r="I329" s="87"/>
      <c r="J329" s="87"/>
      <c r="K329" s="88"/>
    </row>
    <row r="330" spans="1:11" s="50" customFormat="1" ht="12.75" customHeight="1">
      <c r="A330" s="86"/>
      <c r="B330" s="87"/>
      <c r="C330" s="87"/>
      <c r="D330" s="87"/>
      <c r="E330" s="87"/>
      <c r="F330" s="87"/>
      <c r="G330" s="87"/>
      <c r="H330" s="87"/>
      <c r="I330" s="87"/>
      <c r="J330" s="87"/>
      <c r="K330" s="88"/>
    </row>
    <row r="331" spans="1:11" s="50" customFormat="1" ht="12.75" customHeight="1">
      <c r="A331" s="86"/>
      <c r="B331" s="87"/>
      <c r="C331" s="87"/>
      <c r="D331" s="87"/>
      <c r="E331" s="87"/>
      <c r="F331" s="87"/>
      <c r="G331" s="87"/>
      <c r="H331" s="87"/>
      <c r="I331" s="87"/>
      <c r="J331" s="87"/>
      <c r="K331" s="88"/>
    </row>
    <row r="332" spans="1:11" s="50" customFormat="1" ht="12.75" customHeight="1">
      <c r="A332" s="86"/>
      <c r="B332" s="87"/>
      <c r="C332" s="87"/>
      <c r="D332" s="87"/>
      <c r="E332" s="87"/>
      <c r="F332" s="87"/>
      <c r="G332" s="87"/>
      <c r="H332" s="87"/>
      <c r="I332" s="87"/>
      <c r="J332" s="87"/>
      <c r="K332" s="88"/>
    </row>
    <row r="333" spans="1:11" s="50" customFormat="1" ht="12.75" customHeight="1">
      <c r="A333" s="86"/>
      <c r="B333" s="87"/>
      <c r="C333" s="87"/>
      <c r="D333" s="87"/>
      <c r="E333" s="87"/>
      <c r="F333" s="87"/>
      <c r="G333" s="87"/>
      <c r="H333" s="87"/>
      <c r="I333" s="87"/>
      <c r="J333" s="87"/>
      <c r="K333" s="88"/>
    </row>
    <row r="334" spans="1:11" s="50" customFormat="1" ht="12.75" customHeight="1">
      <c r="A334" s="86"/>
      <c r="B334" s="87"/>
      <c r="C334" s="87"/>
      <c r="D334" s="87"/>
      <c r="E334" s="87"/>
      <c r="F334" s="87"/>
      <c r="G334" s="87"/>
      <c r="H334" s="87"/>
      <c r="I334" s="87"/>
      <c r="J334" s="87"/>
      <c r="K334" s="88"/>
    </row>
    <row r="335" spans="1:11" s="50" customFormat="1" ht="12.75" customHeight="1">
      <c r="A335" s="86"/>
      <c r="B335" s="87"/>
      <c r="C335" s="87"/>
      <c r="D335" s="87"/>
      <c r="E335" s="87"/>
      <c r="F335" s="87"/>
      <c r="G335" s="87"/>
      <c r="H335" s="87"/>
      <c r="I335" s="87"/>
      <c r="J335" s="87"/>
      <c r="K335" s="88"/>
    </row>
    <row r="336" spans="1:11" s="50" customFormat="1" ht="12.75" customHeight="1">
      <c r="A336" s="86"/>
      <c r="B336" s="87"/>
      <c r="C336" s="87"/>
      <c r="D336" s="87"/>
      <c r="E336" s="87"/>
      <c r="F336" s="87"/>
      <c r="G336" s="87"/>
      <c r="H336" s="87"/>
      <c r="I336" s="87"/>
      <c r="J336" s="87"/>
      <c r="K336" s="88"/>
    </row>
    <row r="337" spans="1:11" s="50" customFormat="1" ht="12.75" customHeight="1">
      <c r="A337" s="86"/>
      <c r="B337" s="87"/>
      <c r="C337" s="87"/>
      <c r="D337" s="87"/>
      <c r="E337" s="87"/>
      <c r="F337" s="87"/>
      <c r="G337" s="87"/>
      <c r="H337" s="87"/>
      <c r="I337" s="87"/>
      <c r="J337" s="87"/>
      <c r="K337" s="88"/>
    </row>
    <row r="338" spans="1:11" s="50" customFormat="1" ht="12.75" customHeight="1">
      <c r="A338" s="86"/>
      <c r="B338" s="87"/>
      <c r="C338" s="87"/>
      <c r="D338" s="87"/>
      <c r="E338" s="87"/>
      <c r="F338" s="87"/>
      <c r="G338" s="87"/>
      <c r="H338" s="87"/>
      <c r="I338" s="87"/>
      <c r="J338" s="87"/>
      <c r="K338" s="88"/>
    </row>
    <row r="339" spans="1:11" s="50" customFormat="1" ht="12.75" customHeight="1">
      <c r="A339" s="86"/>
      <c r="B339" s="87"/>
      <c r="C339" s="87"/>
      <c r="D339" s="87"/>
      <c r="E339" s="87"/>
      <c r="F339" s="87"/>
      <c r="G339" s="87"/>
      <c r="H339" s="87"/>
      <c r="I339" s="87"/>
      <c r="J339" s="87"/>
      <c r="K339" s="88"/>
    </row>
    <row r="340" spans="1:11" s="50" customFormat="1" ht="12.75" customHeight="1">
      <c r="A340" s="86"/>
      <c r="B340" s="87"/>
      <c r="C340" s="87"/>
      <c r="D340" s="87"/>
      <c r="E340" s="87"/>
      <c r="F340" s="87"/>
      <c r="G340" s="87"/>
      <c r="H340" s="87"/>
      <c r="I340" s="87"/>
      <c r="J340" s="87"/>
      <c r="K340" s="88"/>
    </row>
    <row r="341" spans="1:11" s="50" customFormat="1" ht="12.75" customHeight="1">
      <c r="A341" s="86"/>
      <c r="B341" s="87"/>
      <c r="C341" s="87"/>
      <c r="D341" s="87"/>
      <c r="E341" s="87"/>
      <c r="F341" s="87"/>
      <c r="G341" s="87"/>
      <c r="H341" s="87"/>
      <c r="I341" s="87"/>
      <c r="J341" s="87"/>
      <c r="K341" s="88"/>
    </row>
    <row r="342" spans="1:11" s="50" customFormat="1" ht="12.75" customHeight="1">
      <c r="A342" s="86"/>
      <c r="B342" s="87"/>
      <c r="C342" s="87"/>
      <c r="D342" s="87"/>
      <c r="E342" s="87"/>
      <c r="F342" s="87"/>
      <c r="G342" s="87"/>
      <c r="H342" s="87"/>
      <c r="I342" s="87"/>
      <c r="J342" s="87"/>
      <c r="K342" s="88"/>
    </row>
    <row r="343" spans="1:11" s="50" customFormat="1" ht="12.75" customHeight="1">
      <c r="A343" s="86"/>
      <c r="B343" s="87"/>
      <c r="C343" s="87"/>
      <c r="D343" s="87"/>
      <c r="E343" s="87"/>
      <c r="F343" s="87"/>
      <c r="G343" s="87"/>
      <c r="H343" s="87"/>
      <c r="I343" s="87"/>
      <c r="J343" s="87"/>
      <c r="K343" s="88"/>
    </row>
    <row r="344" spans="1:11" s="50" customFormat="1" ht="12.75" customHeight="1">
      <c r="A344" s="86"/>
      <c r="B344" s="87"/>
      <c r="C344" s="87"/>
      <c r="D344" s="87"/>
      <c r="E344" s="87"/>
      <c r="F344" s="87"/>
      <c r="G344" s="87"/>
      <c r="H344" s="87"/>
      <c r="I344" s="87"/>
      <c r="J344" s="87"/>
      <c r="K344" s="88"/>
    </row>
    <row r="345" spans="1:11" s="50" customFormat="1" ht="12.75" customHeight="1">
      <c r="A345" s="86"/>
      <c r="B345" s="87"/>
      <c r="C345" s="87"/>
      <c r="D345" s="87"/>
      <c r="E345" s="87"/>
      <c r="F345" s="87"/>
      <c r="G345" s="87"/>
      <c r="H345" s="87"/>
      <c r="I345" s="87"/>
      <c r="J345" s="87"/>
      <c r="K345" s="88"/>
    </row>
    <row r="346" spans="1:11" s="50" customFormat="1" ht="12.75" customHeight="1">
      <c r="A346" s="86"/>
      <c r="B346" s="87"/>
      <c r="C346" s="87"/>
      <c r="D346" s="87"/>
      <c r="E346" s="87"/>
      <c r="F346" s="87"/>
      <c r="G346" s="87"/>
      <c r="H346" s="87"/>
      <c r="I346" s="87"/>
      <c r="J346" s="87"/>
      <c r="K346" s="88"/>
    </row>
    <row r="347" spans="1:11" s="50" customFormat="1" ht="12.75" customHeight="1">
      <c r="A347" s="86"/>
      <c r="B347" s="87"/>
      <c r="C347" s="87"/>
      <c r="D347" s="87"/>
      <c r="E347" s="87"/>
      <c r="F347" s="87"/>
      <c r="G347" s="87"/>
      <c r="H347" s="87"/>
      <c r="I347" s="87"/>
      <c r="J347" s="87"/>
      <c r="K347" s="88"/>
    </row>
    <row r="348" spans="1:11" s="50" customFormat="1" ht="12.75" customHeight="1">
      <c r="A348" s="86"/>
      <c r="B348" s="87"/>
      <c r="C348" s="87"/>
      <c r="D348" s="87"/>
      <c r="E348" s="87"/>
      <c r="F348" s="87"/>
      <c r="G348" s="87"/>
      <c r="H348" s="87"/>
      <c r="I348" s="87"/>
      <c r="J348" s="87"/>
      <c r="K348" s="88"/>
    </row>
    <row r="349" spans="1:11" s="50" customFormat="1" ht="12.75" customHeight="1">
      <c r="A349" s="86"/>
      <c r="B349" s="87"/>
      <c r="C349" s="87"/>
      <c r="D349" s="87"/>
      <c r="E349" s="87"/>
      <c r="F349" s="87"/>
      <c r="G349" s="87"/>
      <c r="H349" s="87"/>
      <c r="I349" s="87"/>
      <c r="J349" s="87"/>
      <c r="K349" s="88"/>
    </row>
    <row r="350" spans="1:11" s="50" customFormat="1" ht="12.75" customHeight="1">
      <c r="A350" s="86"/>
      <c r="B350" s="87"/>
      <c r="C350" s="87"/>
      <c r="D350" s="87"/>
      <c r="E350" s="87"/>
      <c r="F350" s="87"/>
      <c r="G350" s="87"/>
      <c r="H350" s="87"/>
      <c r="I350" s="87"/>
      <c r="J350" s="87"/>
      <c r="K350" s="88"/>
    </row>
    <row r="351" spans="1:11" s="50" customFormat="1" ht="12.75" customHeight="1">
      <c r="A351" s="86"/>
      <c r="B351" s="87"/>
      <c r="C351" s="87"/>
      <c r="D351" s="87"/>
      <c r="E351" s="87"/>
      <c r="F351" s="87"/>
      <c r="G351" s="87"/>
      <c r="H351" s="87"/>
      <c r="I351" s="87"/>
      <c r="J351" s="87"/>
      <c r="K351" s="88"/>
    </row>
    <row r="352" spans="1:11" s="50" customFormat="1" ht="12.75" customHeight="1">
      <c r="A352" s="86"/>
      <c r="B352" s="87"/>
      <c r="C352" s="87"/>
      <c r="D352" s="87"/>
      <c r="E352" s="87"/>
      <c r="F352" s="87"/>
      <c r="G352" s="87"/>
      <c r="H352" s="87"/>
      <c r="I352" s="87"/>
      <c r="J352" s="87"/>
      <c r="K352" s="88"/>
    </row>
    <row r="353" spans="1:11" s="50" customFormat="1" ht="12.75" customHeight="1">
      <c r="A353" s="86"/>
      <c r="B353" s="87"/>
      <c r="C353" s="87"/>
      <c r="D353" s="87"/>
      <c r="E353" s="87"/>
      <c r="F353" s="87"/>
      <c r="G353" s="87"/>
      <c r="H353" s="87"/>
      <c r="I353" s="87"/>
      <c r="J353" s="87"/>
      <c r="K353" s="88"/>
    </row>
    <row r="354" spans="1:11" s="50" customFormat="1" ht="12.75" customHeight="1">
      <c r="A354" s="86"/>
      <c r="B354" s="87"/>
      <c r="C354" s="87"/>
      <c r="D354" s="87"/>
      <c r="E354" s="87"/>
      <c r="F354" s="87"/>
      <c r="G354" s="87"/>
      <c r="H354" s="87"/>
      <c r="I354" s="87"/>
      <c r="J354" s="87"/>
      <c r="K354" s="88"/>
    </row>
    <row r="355" spans="1:11" s="50" customFormat="1" ht="12.75" customHeight="1">
      <c r="A355" s="86"/>
      <c r="B355" s="87"/>
      <c r="C355" s="87"/>
      <c r="D355" s="87"/>
      <c r="E355" s="87"/>
      <c r="F355" s="87"/>
      <c r="G355" s="87"/>
      <c r="H355" s="87"/>
      <c r="I355" s="87"/>
      <c r="J355" s="87"/>
      <c r="K355" s="88"/>
    </row>
    <row r="356" spans="1:11" s="50" customFormat="1" ht="12.75" customHeight="1">
      <c r="A356" s="86"/>
      <c r="B356" s="87"/>
      <c r="C356" s="87"/>
      <c r="D356" s="87"/>
      <c r="E356" s="87"/>
      <c r="F356" s="87"/>
      <c r="G356" s="87"/>
      <c r="H356" s="87"/>
      <c r="I356" s="87"/>
      <c r="J356" s="87"/>
      <c r="K356" s="88"/>
    </row>
    <row r="357" spans="1:11" s="50" customFormat="1" ht="12.75" customHeight="1">
      <c r="A357" s="86"/>
      <c r="B357" s="87"/>
      <c r="C357" s="87"/>
      <c r="D357" s="87"/>
      <c r="E357" s="87"/>
      <c r="F357" s="87"/>
      <c r="G357" s="87"/>
      <c r="H357" s="87"/>
      <c r="I357" s="87"/>
      <c r="J357" s="87"/>
      <c r="K357" s="88"/>
    </row>
    <row r="358" spans="1:11" s="50" customFormat="1" ht="12.75" customHeight="1">
      <c r="A358" s="86"/>
      <c r="B358" s="87"/>
      <c r="C358" s="87"/>
      <c r="D358" s="87"/>
      <c r="E358" s="87"/>
      <c r="F358" s="87"/>
      <c r="G358" s="87"/>
      <c r="H358" s="87"/>
      <c r="I358" s="87"/>
      <c r="J358" s="87"/>
      <c r="K358" s="88"/>
    </row>
    <row r="359" spans="1:11" s="50" customFormat="1" ht="12.75" customHeight="1">
      <c r="A359" s="86"/>
      <c r="B359" s="87"/>
      <c r="C359" s="87"/>
      <c r="D359" s="87"/>
      <c r="E359" s="87"/>
      <c r="F359" s="87"/>
      <c r="G359" s="87"/>
      <c r="H359" s="87"/>
      <c r="I359" s="87"/>
      <c r="J359" s="87"/>
      <c r="K359" s="88"/>
    </row>
    <row r="360" spans="1:11" s="50" customFormat="1" ht="12.75" customHeight="1">
      <c r="A360" s="86"/>
      <c r="B360" s="87"/>
      <c r="C360" s="87"/>
      <c r="D360" s="87"/>
      <c r="E360" s="87"/>
      <c r="F360" s="87"/>
      <c r="G360" s="87"/>
      <c r="H360" s="87"/>
      <c r="I360" s="87"/>
      <c r="J360" s="87"/>
      <c r="K360" s="88"/>
    </row>
    <row r="361" spans="1:11" s="50" customFormat="1" ht="12.75" customHeight="1">
      <c r="A361" s="86"/>
      <c r="B361" s="87"/>
      <c r="C361" s="87"/>
      <c r="D361" s="87"/>
      <c r="E361" s="87"/>
      <c r="F361" s="87"/>
      <c r="G361" s="87"/>
      <c r="H361" s="87"/>
      <c r="I361" s="87"/>
      <c r="J361" s="87"/>
      <c r="K361" s="88"/>
    </row>
    <row r="362" spans="1:11" s="50" customFormat="1" ht="12.75" customHeight="1">
      <c r="A362" s="86"/>
      <c r="B362" s="87"/>
      <c r="C362" s="87"/>
      <c r="D362" s="87"/>
      <c r="E362" s="87"/>
      <c r="F362" s="87"/>
      <c r="G362" s="87"/>
      <c r="H362" s="87"/>
      <c r="I362" s="87"/>
      <c r="J362" s="87"/>
      <c r="K362" s="88"/>
    </row>
    <row r="363" spans="1:11" s="50" customFormat="1" ht="12.75" customHeight="1">
      <c r="A363" s="86"/>
      <c r="B363" s="87"/>
      <c r="C363" s="87"/>
      <c r="D363" s="87"/>
      <c r="E363" s="87"/>
      <c r="F363" s="87"/>
      <c r="G363" s="87"/>
      <c r="H363" s="87"/>
      <c r="I363" s="87"/>
      <c r="J363" s="87"/>
      <c r="K363" s="88"/>
    </row>
    <row r="364" spans="1:11" s="50" customFormat="1" ht="12.75" customHeight="1">
      <c r="A364" s="86"/>
      <c r="B364" s="87"/>
      <c r="C364" s="87"/>
      <c r="D364" s="87"/>
      <c r="E364" s="87"/>
      <c r="F364" s="87"/>
      <c r="G364" s="87"/>
      <c r="H364" s="87"/>
      <c r="I364" s="87"/>
      <c r="J364" s="87"/>
      <c r="K364" s="88"/>
    </row>
    <row r="365" spans="1:11" s="50" customFormat="1" ht="12.75" customHeight="1">
      <c r="A365" s="86"/>
      <c r="B365" s="87"/>
      <c r="C365" s="87"/>
      <c r="D365" s="87"/>
      <c r="E365" s="87"/>
      <c r="F365" s="87"/>
      <c r="G365" s="87"/>
      <c r="H365" s="87"/>
      <c r="I365" s="87"/>
      <c r="J365" s="87"/>
      <c r="K365" s="88"/>
    </row>
    <row r="366" spans="1:11" s="50" customFormat="1" ht="12.75" customHeight="1">
      <c r="A366" s="86"/>
      <c r="B366" s="87"/>
      <c r="C366" s="87"/>
      <c r="D366" s="87"/>
      <c r="E366" s="87"/>
      <c r="F366" s="87"/>
      <c r="G366" s="87"/>
      <c r="H366" s="87"/>
      <c r="I366" s="87"/>
      <c r="J366" s="87"/>
      <c r="K366" s="88"/>
    </row>
    <row r="367" spans="1:11" s="50" customFormat="1" ht="12.75" customHeight="1">
      <c r="A367" s="86"/>
      <c r="B367" s="87"/>
      <c r="C367" s="87"/>
      <c r="D367" s="87"/>
      <c r="E367" s="87"/>
      <c r="F367" s="87"/>
      <c r="G367" s="87"/>
      <c r="H367" s="87"/>
      <c r="I367" s="87"/>
      <c r="J367" s="87"/>
      <c r="K367" s="88"/>
    </row>
    <row r="368" spans="1:11" s="50" customFormat="1" ht="12.75" customHeight="1">
      <c r="A368" s="86"/>
      <c r="B368" s="87"/>
      <c r="C368" s="87"/>
      <c r="D368" s="87"/>
      <c r="E368" s="87"/>
      <c r="F368" s="87"/>
      <c r="G368" s="87"/>
      <c r="H368" s="87"/>
      <c r="I368" s="87"/>
      <c r="J368" s="87"/>
      <c r="K368" s="88"/>
    </row>
    <row r="369" spans="1:11" s="50" customFormat="1" ht="12.75" customHeight="1">
      <c r="A369" s="86"/>
      <c r="B369" s="87"/>
      <c r="C369" s="87"/>
      <c r="D369" s="87"/>
      <c r="E369" s="87"/>
      <c r="F369" s="87"/>
      <c r="G369" s="87"/>
      <c r="H369" s="87"/>
      <c r="I369" s="87"/>
      <c r="J369" s="87"/>
      <c r="K369" s="88"/>
    </row>
    <row r="370" spans="1:11" s="50" customFormat="1" ht="12.75" customHeight="1">
      <c r="A370" s="86"/>
      <c r="B370" s="87"/>
      <c r="C370" s="87"/>
      <c r="D370" s="87"/>
      <c r="E370" s="87"/>
      <c r="F370" s="87"/>
      <c r="G370" s="87"/>
      <c r="H370" s="87"/>
      <c r="I370" s="87"/>
      <c r="J370" s="87"/>
      <c r="K370" s="88"/>
    </row>
    <row r="371" spans="1:11" s="50" customFormat="1" ht="12.75" customHeight="1">
      <c r="A371" s="86"/>
      <c r="B371" s="87"/>
      <c r="C371" s="87"/>
      <c r="D371" s="87"/>
      <c r="E371" s="87"/>
      <c r="F371" s="87"/>
      <c r="G371" s="87"/>
      <c r="H371" s="87"/>
      <c r="I371" s="87"/>
      <c r="J371" s="87"/>
      <c r="K371" s="88"/>
    </row>
    <row r="372" spans="1:11" s="50" customFormat="1" ht="12.75" customHeight="1">
      <c r="A372" s="86"/>
      <c r="B372" s="87"/>
      <c r="C372" s="87"/>
      <c r="D372" s="87"/>
      <c r="E372" s="87"/>
      <c r="F372" s="87"/>
      <c r="G372" s="87"/>
      <c r="H372" s="87"/>
      <c r="I372" s="87"/>
      <c r="J372" s="87"/>
      <c r="K372" s="88"/>
    </row>
    <row r="373" spans="1:11" s="50" customFormat="1" ht="12.75" customHeight="1">
      <c r="A373" s="86"/>
      <c r="B373" s="87"/>
      <c r="C373" s="87"/>
      <c r="D373" s="87"/>
      <c r="E373" s="87"/>
      <c r="F373" s="87"/>
      <c r="G373" s="87"/>
      <c r="H373" s="87"/>
      <c r="I373" s="87"/>
      <c r="J373" s="87"/>
      <c r="K373" s="88"/>
    </row>
    <row r="374" spans="1:11" s="50" customFormat="1" ht="12.75" customHeight="1">
      <c r="A374" s="86"/>
      <c r="B374" s="87"/>
      <c r="C374" s="87"/>
      <c r="D374" s="87"/>
      <c r="E374" s="87"/>
      <c r="F374" s="87"/>
      <c r="G374" s="87"/>
      <c r="H374" s="87"/>
      <c r="I374" s="87"/>
      <c r="J374" s="87"/>
      <c r="K374" s="88"/>
    </row>
    <row r="375" spans="1:11" s="50" customFormat="1" ht="12.75" customHeight="1">
      <c r="A375" s="86"/>
      <c r="B375" s="87"/>
      <c r="C375" s="87"/>
      <c r="D375" s="87"/>
      <c r="E375" s="87"/>
      <c r="F375" s="87"/>
      <c r="G375" s="87"/>
      <c r="H375" s="87"/>
      <c r="I375" s="87"/>
      <c r="J375" s="87"/>
      <c r="K375" s="88"/>
    </row>
    <row r="376" spans="1:11" s="50" customFormat="1" ht="12.75" customHeight="1">
      <c r="A376" s="86"/>
      <c r="B376" s="87"/>
      <c r="C376" s="87"/>
      <c r="D376" s="87"/>
      <c r="E376" s="87"/>
      <c r="F376" s="87"/>
      <c r="G376" s="87"/>
      <c r="H376" s="87"/>
      <c r="I376" s="87"/>
      <c r="J376" s="87"/>
      <c r="K376" s="88"/>
    </row>
    <row r="377" spans="1:11" s="50" customFormat="1" ht="12.75" customHeight="1">
      <c r="A377" s="86"/>
      <c r="B377" s="87"/>
      <c r="C377" s="87"/>
      <c r="D377" s="87"/>
      <c r="E377" s="87"/>
      <c r="F377" s="87"/>
      <c r="G377" s="87"/>
      <c r="H377" s="87"/>
      <c r="I377" s="87"/>
      <c r="J377" s="87"/>
      <c r="K377" s="88"/>
    </row>
    <row r="378" spans="1:11" s="50" customFormat="1" ht="12.75" customHeight="1">
      <c r="A378" s="86"/>
      <c r="B378" s="87"/>
      <c r="C378" s="87"/>
      <c r="D378" s="87"/>
      <c r="E378" s="87"/>
      <c r="F378" s="87"/>
      <c r="G378" s="87"/>
      <c r="H378" s="87"/>
      <c r="I378" s="87"/>
      <c r="J378" s="87"/>
      <c r="K378" s="88"/>
    </row>
    <row r="379" spans="1:11" s="50" customFormat="1" ht="12.75" customHeight="1">
      <c r="A379" s="86"/>
      <c r="B379" s="87"/>
      <c r="C379" s="87"/>
      <c r="D379" s="87"/>
      <c r="E379" s="87"/>
      <c r="F379" s="87"/>
      <c r="G379" s="87"/>
      <c r="H379" s="87"/>
      <c r="I379" s="87"/>
      <c r="J379" s="87"/>
      <c r="K379" s="88"/>
    </row>
    <row r="380" spans="1:11" s="50" customFormat="1" ht="12.75" customHeight="1">
      <c r="A380" s="86"/>
      <c r="B380" s="87"/>
      <c r="C380" s="87"/>
      <c r="D380" s="87"/>
      <c r="E380" s="87"/>
      <c r="F380" s="87"/>
      <c r="G380" s="87"/>
      <c r="H380" s="87"/>
      <c r="I380" s="87"/>
      <c r="J380" s="87"/>
      <c r="K380" s="88"/>
    </row>
    <row r="381" spans="1:11" s="50" customFormat="1" ht="12.75" customHeight="1">
      <c r="A381" s="86"/>
      <c r="B381" s="87"/>
      <c r="C381" s="87"/>
      <c r="D381" s="87"/>
      <c r="E381" s="87"/>
      <c r="F381" s="87"/>
      <c r="G381" s="87"/>
      <c r="H381" s="87"/>
      <c r="I381" s="87"/>
      <c r="J381" s="87"/>
      <c r="K381" s="88"/>
    </row>
    <row r="382" spans="1:11" s="50" customFormat="1" ht="12.75" customHeight="1">
      <c r="A382" s="86"/>
      <c r="B382" s="87"/>
      <c r="C382" s="87"/>
      <c r="D382" s="87"/>
      <c r="E382" s="87"/>
      <c r="F382" s="87"/>
      <c r="G382" s="87"/>
      <c r="H382" s="87"/>
      <c r="I382" s="87"/>
      <c r="J382" s="87"/>
      <c r="K382" s="88"/>
    </row>
    <row r="383" spans="1:11" s="50" customFormat="1" ht="12.75" customHeight="1">
      <c r="A383" s="86"/>
      <c r="B383" s="87"/>
      <c r="C383" s="87"/>
      <c r="D383" s="87"/>
      <c r="E383" s="87"/>
      <c r="F383" s="87"/>
      <c r="G383" s="87"/>
      <c r="H383" s="87"/>
      <c r="I383" s="87"/>
      <c r="J383" s="87"/>
      <c r="K383" s="88"/>
    </row>
    <row r="384" spans="1:11" s="50" customFormat="1" ht="12.75" customHeight="1">
      <c r="A384" s="86"/>
      <c r="B384" s="87"/>
      <c r="C384" s="87"/>
      <c r="D384" s="87"/>
      <c r="E384" s="87"/>
      <c r="F384" s="87"/>
      <c r="G384" s="87"/>
      <c r="H384" s="87"/>
      <c r="I384" s="87"/>
      <c r="J384" s="87"/>
      <c r="K384" s="88"/>
    </row>
    <row r="385" spans="1:11" s="50" customFormat="1" ht="12.75" customHeight="1">
      <c r="A385" s="86"/>
      <c r="B385" s="87"/>
      <c r="C385" s="87"/>
      <c r="D385" s="87"/>
      <c r="E385" s="87"/>
      <c r="F385" s="87"/>
      <c r="G385" s="87"/>
      <c r="H385" s="87"/>
      <c r="I385" s="87"/>
      <c r="J385" s="87"/>
      <c r="K385" s="88"/>
    </row>
    <row r="386" spans="1:11" s="50" customFormat="1" ht="12.75" customHeight="1">
      <c r="A386" s="86"/>
      <c r="B386" s="87"/>
      <c r="C386" s="87"/>
      <c r="D386" s="87"/>
      <c r="E386" s="87"/>
      <c r="F386" s="87"/>
      <c r="G386" s="87"/>
      <c r="H386" s="87"/>
      <c r="I386" s="87"/>
      <c r="J386" s="87"/>
      <c r="K386" s="88"/>
    </row>
    <row r="387" spans="1:11" s="50" customFormat="1" ht="12.75" customHeight="1">
      <c r="A387" s="86"/>
      <c r="B387" s="87"/>
      <c r="C387" s="87"/>
      <c r="D387" s="87"/>
      <c r="E387" s="87"/>
      <c r="F387" s="87"/>
      <c r="G387" s="87"/>
      <c r="H387" s="87"/>
      <c r="I387" s="87"/>
      <c r="J387" s="87"/>
      <c r="K387" s="88"/>
    </row>
    <row r="388" spans="1:11" s="50" customFormat="1" ht="12.75" customHeight="1">
      <c r="A388" s="86"/>
      <c r="B388" s="87"/>
      <c r="C388" s="87"/>
      <c r="D388" s="87"/>
      <c r="E388" s="87"/>
      <c r="F388" s="87"/>
      <c r="G388" s="87"/>
      <c r="H388" s="87"/>
      <c r="I388" s="87"/>
      <c r="J388" s="87"/>
      <c r="K388" s="88"/>
    </row>
    <row r="389" spans="1:11" s="50" customFormat="1" ht="12.75" customHeight="1">
      <c r="A389" s="86"/>
      <c r="B389" s="87"/>
      <c r="C389" s="87"/>
      <c r="D389" s="87"/>
      <c r="E389" s="87"/>
      <c r="F389" s="87"/>
      <c r="G389" s="87"/>
      <c r="H389" s="87"/>
      <c r="I389" s="87"/>
      <c r="J389" s="87"/>
      <c r="K389" s="88"/>
    </row>
    <row r="390" spans="1:11" s="50" customFormat="1" ht="12.75" customHeight="1">
      <c r="A390" s="86"/>
      <c r="B390" s="87"/>
      <c r="C390" s="87"/>
      <c r="D390" s="87"/>
      <c r="E390" s="87"/>
      <c r="F390" s="87"/>
      <c r="G390" s="87"/>
      <c r="H390" s="87"/>
      <c r="I390" s="87"/>
      <c r="J390" s="87"/>
      <c r="K390" s="88"/>
    </row>
    <row r="391" spans="1:11" s="50" customFormat="1" ht="12.75" customHeight="1">
      <c r="A391" s="86"/>
      <c r="B391" s="87"/>
      <c r="C391" s="87"/>
      <c r="D391" s="87"/>
      <c r="E391" s="87"/>
      <c r="F391" s="87"/>
      <c r="G391" s="87"/>
      <c r="H391" s="87"/>
      <c r="I391" s="87"/>
      <c r="J391" s="87"/>
      <c r="K391" s="88"/>
    </row>
    <row r="392" spans="1:11" s="50" customFormat="1" ht="12.75" customHeight="1">
      <c r="A392" s="86"/>
      <c r="B392" s="87"/>
      <c r="C392" s="87"/>
      <c r="D392" s="87"/>
      <c r="E392" s="87"/>
      <c r="F392" s="87"/>
      <c r="G392" s="87"/>
      <c r="H392" s="87"/>
      <c r="I392" s="87"/>
      <c r="J392" s="87"/>
      <c r="K392" s="88"/>
    </row>
    <row r="393" spans="1:11" s="50" customFormat="1" ht="12.75" customHeight="1">
      <c r="A393" s="86"/>
      <c r="B393" s="87"/>
      <c r="C393" s="87"/>
      <c r="D393" s="87"/>
      <c r="E393" s="87"/>
      <c r="F393" s="87"/>
      <c r="G393" s="87"/>
      <c r="H393" s="87"/>
      <c r="I393" s="87"/>
      <c r="J393" s="87"/>
      <c r="K393" s="88"/>
    </row>
    <row r="394" spans="1:11" s="50" customFormat="1" ht="12.75" customHeight="1">
      <c r="A394" s="86"/>
      <c r="B394" s="87"/>
      <c r="C394" s="87"/>
      <c r="D394" s="87"/>
      <c r="E394" s="87"/>
      <c r="F394" s="87"/>
      <c r="G394" s="87"/>
      <c r="H394" s="87"/>
      <c r="I394" s="87"/>
      <c r="J394" s="87"/>
      <c r="K394" s="88"/>
    </row>
    <row r="395" spans="1:11" s="50" customFormat="1" ht="12.75" customHeight="1">
      <c r="A395" s="86"/>
      <c r="B395" s="87"/>
      <c r="C395" s="87"/>
      <c r="D395" s="87"/>
      <c r="E395" s="87"/>
      <c r="F395" s="87"/>
      <c r="G395" s="87"/>
      <c r="H395" s="87"/>
      <c r="I395" s="87"/>
      <c r="J395" s="87"/>
      <c r="K395" s="88"/>
    </row>
    <row r="396" spans="1:11" s="50" customFormat="1" ht="12.75" customHeight="1">
      <c r="A396" s="86"/>
      <c r="B396" s="87"/>
      <c r="C396" s="87"/>
      <c r="D396" s="87"/>
      <c r="E396" s="87"/>
      <c r="F396" s="87"/>
      <c r="G396" s="87"/>
      <c r="H396" s="87"/>
      <c r="I396" s="87"/>
      <c r="J396" s="87"/>
      <c r="K396" s="88"/>
    </row>
    <row r="397" spans="1:11" s="50" customFormat="1" ht="12.75" customHeight="1">
      <c r="A397" s="86"/>
      <c r="B397" s="87"/>
      <c r="C397" s="87"/>
      <c r="D397" s="87"/>
      <c r="E397" s="87"/>
      <c r="F397" s="87"/>
      <c r="G397" s="87"/>
      <c r="H397" s="87"/>
      <c r="I397" s="87"/>
      <c r="J397" s="87"/>
      <c r="K397" s="88"/>
    </row>
    <row r="398" spans="1:11" s="50" customFormat="1" ht="12.75" customHeight="1">
      <c r="A398" s="86"/>
      <c r="B398" s="87"/>
      <c r="C398" s="87"/>
      <c r="D398" s="87"/>
      <c r="E398" s="87"/>
      <c r="F398" s="87"/>
      <c r="G398" s="87"/>
      <c r="H398" s="87"/>
      <c r="I398" s="87"/>
      <c r="J398" s="87"/>
      <c r="K398" s="88"/>
    </row>
    <row r="399" spans="1:11" s="50" customFormat="1" ht="12.75" customHeight="1">
      <c r="A399" s="86"/>
      <c r="B399" s="87"/>
      <c r="C399" s="87"/>
      <c r="D399" s="87"/>
      <c r="E399" s="87"/>
      <c r="F399" s="87"/>
      <c r="G399" s="87"/>
      <c r="H399" s="87"/>
      <c r="I399" s="87"/>
      <c r="J399" s="87"/>
      <c r="K399" s="88"/>
    </row>
    <row r="400" spans="1:11" s="50" customFormat="1" ht="12.75" customHeight="1">
      <c r="A400" s="86"/>
      <c r="B400" s="87"/>
      <c r="C400" s="87"/>
      <c r="D400" s="87"/>
      <c r="E400" s="87"/>
      <c r="F400" s="87"/>
      <c r="G400" s="87"/>
      <c r="H400" s="87"/>
      <c r="I400" s="87"/>
      <c r="J400" s="87"/>
      <c r="K400" s="88"/>
    </row>
    <row r="401" spans="1:11" s="50" customFormat="1" ht="12.75" customHeight="1">
      <c r="A401" s="86"/>
      <c r="B401" s="87"/>
      <c r="C401" s="87"/>
      <c r="D401" s="87"/>
      <c r="E401" s="87"/>
      <c r="F401" s="87"/>
      <c r="G401" s="87"/>
      <c r="H401" s="87"/>
      <c r="I401" s="87"/>
      <c r="J401" s="87"/>
      <c r="K401" s="88"/>
    </row>
    <row r="402" spans="1:11" s="50" customFormat="1" ht="12.75" customHeight="1">
      <c r="A402" s="86"/>
      <c r="B402" s="87"/>
      <c r="C402" s="87"/>
      <c r="D402" s="87"/>
      <c r="E402" s="87"/>
      <c r="F402" s="87"/>
      <c r="G402" s="87"/>
      <c r="H402" s="87"/>
      <c r="I402" s="87"/>
      <c r="J402" s="87"/>
      <c r="K402" s="88"/>
    </row>
    <row r="403" spans="1:11" s="50" customFormat="1" ht="12.75" customHeight="1">
      <c r="A403" s="86"/>
      <c r="B403" s="87"/>
      <c r="C403" s="87"/>
      <c r="D403" s="87"/>
      <c r="E403" s="87"/>
      <c r="F403" s="87"/>
      <c r="G403" s="87"/>
      <c r="H403" s="87"/>
      <c r="I403" s="87"/>
      <c r="J403" s="87"/>
      <c r="K403" s="88"/>
    </row>
    <row r="404" spans="1:11" s="50" customFormat="1" ht="12.75" customHeight="1">
      <c r="A404" s="86"/>
      <c r="B404" s="87"/>
      <c r="C404" s="87"/>
      <c r="D404" s="87"/>
      <c r="E404" s="87"/>
      <c r="F404" s="87"/>
      <c r="G404" s="87"/>
      <c r="H404" s="87"/>
      <c r="I404" s="87"/>
      <c r="J404" s="87"/>
      <c r="K404" s="88"/>
    </row>
    <row r="405" spans="1:11" s="50" customFormat="1" ht="12.75" customHeight="1">
      <c r="A405" s="86"/>
      <c r="B405" s="87"/>
      <c r="C405" s="87"/>
      <c r="D405" s="87"/>
      <c r="E405" s="87"/>
      <c r="F405" s="87"/>
      <c r="G405" s="87"/>
      <c r="H405" s="87"/>
      <c r="I405" s="87"/>
      <c r="J405" s="87"/>
      <c r="K405" s="88"/>
    </row>
    <row r="406" spans="1:11" s="50" customFormat="1" ht="12.75" customHeight="1">
      <c r="A406" s="86"/>
      <c r="B406" s="87"/>
      <c r="C406" s="87"/>
      <c r="D406" s="87"/>
      <c r="E406" s="87"/>
      <c r="F406" s="87"/>
      <c r="G406" s="87"/>
      <c r="H406" s="87"/>
      <c r="I406" s="87"/>
      <c r="J406" s="87"/>
      <c r="K406" s="88"/>
    </row>
    <row r="407" spans="1:11" s="50" customFormat="1" ht="12.75" customHeight="1">
      <c r="A407" s="86"/>
      <c r="B407" s="87"/>
      <c r="C407" s="87"/>
      <c r="D407" s="87"/>
      <c r="E407" s="87"/>
      <c r="F407" s="87"/>
      <c r="G407" s="87"/>
      <c r="H407" s="87"/>
      <c r="I407" s="87"/>
      <c r="J407" s="87"/>
      <c r="K407" s="88"/>
    </row>
    <row r="408" spans="1:11" s="50" customFormat="1" ht="12.75" customHeight="1">
      <c r="A408" s="86"/>
      <c r="B408" s="87"/>
      <c r="C408" s="87"/>
      <c r="D408" s="87"/>
      <c r="E408" s="87"/>
      <c r="F408" s="87"/>
      <c r="G408" s="87"/>
      <c r="H408" s="87"/>
      <c r="I408" s="87"/>
      <c r="J408" s="87"/>
      <c r="K408" s="88"/>
    </row>
    <row r="409" spans="1:11" s="50" customFormat="1" ht="12.75" customHeight="1">
      <c r="A409" s="86"/>
      <c r="B409" s="87"/>
      <c r="C409" s="87"/>
      <c r="D409" s="87"/>
      <c r="E409" s="87"/>
      <c r="F409" s="87"/>
      <c r="G409" s="87"/>
      <c r="H409" s="87"/>
      <c r="I409" s="87"/>
      <c r="J409" s="87"/>
      <c r="K409" s="88"/>
    </row>
    <row r="410" spans="1:11" s="50" customFormat="1" ht="12.75" customHeight="1">
      <c r="A410" s="86"/>
      <c r="B410" s="87"/>
      <c r="C410" s="87"/>
      <c r="D410" s="87"/>
      <c r="E410" s="87"/>
      <c r="F410" s="87"/>
      <c r="G410" s="87"/>
      <c r="H410" s="87"/>
      <c r="I410" s="87"/>
      <c r="J410" s="87"/>
      <c r="K410" s="88"/>
    </row>
    <row r="411" spans="1:11" s="50" customFormat="1" ht="12.75" customHeight="1">
      <c r="A411" s="86"/>
      <c r="B411" s="87"/>
      <c r="C411" s="87"/>
      <c r="D411" s="87"/>
      <c r="E411" s="87"/>
      <c r="F411" s="87"/>
      <c r="G411" s="87"/>
      <c r="H411" s="87"/>
      <c r="I411" s="87"/>
      <c r="J411" s="87"/>
      <c r="K411" s="88"/>
    </row>
    <row r="412" spans="1:11" s="50" customFormat="1" ht="12.75" customHeight="1">
      <c r="A412" s="86"/>
      <c r="B412" s="87"/>
      <c r="C412" s="87"/>
      <c r="D412" s="87"/>
      <c r="E412" s="87"/>
      <c r="F412" s="87"/>
      <c r="G412" s="87"/>
      <c r="H412" s="87"/>
      <c r="I412" s="87"/>
      <c r="J412" s="87"/>
      <c r="K412" s="88"/>
    </row>
    <row r="413" spans="1:11" s="50" customFormat="1" ht="12.75" customHeight="1">
      <c r="A413" s="86"/>
      <c r="B413" s="87"/>
      <c r="C413" s="87"/>
      <c r="D413" s="87"/>
      <c r="E413" s="87"/>
      <c r="F413" s="87"/>
      <c r="G413" s="87"/>
      <c r="H413" s="87"/>
      <c r="I413" s="87"/>
      <c r="J413" s="87"/>
      <c r="K413" s="88"/>
    </row>
    <row r="414" spans="1:11" s="50" customFormat="1" ht="12.75" customHeight="1">
      <c r="A414" s="86"/>
      <c r="B414" s="87"/>
      <c r="C414" s="87"/>
      <c r="D414" s="87"/>
      <c r="E414" s="87"/>
      <c r="F414" s="87"/>
      <c r="G414" s="87"/>
      <c r="H414" s="87"/>
      <c r="I414" s="87"/>
      <c r="J414" s="87"/>
      <c r="K414" s="88"/>
    </row>
    <row r="415" spans="1:11" s="50" customFormat="1" ht="12.75" customHeight="1">
      <c r="A415" s="86"/>
      <c r="B415" s="87"/>
      <c r="C415" s="87"/>
      <c r="D415" s="87"/>
      <c r="E415" s="87"/>
      <c r="F415" s="87"/>
      <c r="G415" s="87"/>
      <c r="H415" s="87"/>
      <c r="I415" s="87"/>
      <c r="J415" s="87"/>
      <c r="K415" s="88"/>
    </row>
    <row r="416" spans="1:11" s="50" customFormat="1" ht="12.75" customHeight="1">
      <c r="A416" s="86"/>
      <c r="B416" s="87"/>
      <c r="C416" s="87"/>
      <c r="D416" s="87"/>
      <c r="E416" s="87"/>
      <c r="F416" s="87"/>
      <c r="G416" s="87"/>
      <c r="H416" s="87"/>
      <c r="I416" s="87"/>
      <c r="J416" s="87"/>
      <c r="K416" s="88"/>
    </row>
    <row r="417" spans="1:11" s="50" customFormat="1" ht="12.75" customHeight="1">
      <c r="A417" s="86"/>
      <c r="B417" s="87"/>
      <c r="C417" s="87"/>
      <c r="D417" s="87"/>
      <c r="E417" s="87"/>
      <c r="F417" s="87"/>
      <c r="G417" s="87"/>
      <c r="H417" s="87"/>
      <c r="I417" s="87"/>
      <c r="J417" s="87"/>
      <c r="K417" s="88"/>
    </row>
    <row r="418" spans="1:11" s="50" customFormat="1" ht="12.75" customHeight="1">
      <c r="A418" s="86"/>
      <c r="B418" s="87"/>
      <c r="C418" s="87"/>
      <c r="D418" s="87"/>
      <c r="E418" s="87"/>
      <c r="F418" s="87"/>
      <c r="G418" s="87"/>
      <c r="H418" s="87"/>
      <c r="I418" s="87"/>
      <c r="J418" s="87"/>
      <c r="K418" s="88"/>
    </row>
    <row r="419" spans="1:11" s="50" customFormat="1" ht="12.75" customHeight="1">
      <c r="A419" s="86"/>
      <c r="B419" s="87"/>
      <c r="C419" s="87"/>
      <c r="D419" s="87"/>
      <c r="E419" s="87"/>
      <c r="F419" s="87"/>
      <c r="G419" s="87"/>
      <c r="H419" s="87"/>
      <c r="I419" s="87"/>
      <c r="J419" s="87"/>
      <c r="K419" s="88"/>
    </row>
    <row r="420" spans="1:11" s="50" customFormat="1" ht="12.75" customHeight="1">
      <c r="A420" s="86"/>
      <c r="B420" s="87"/>
      <c r="C420" s="87"/>
      <c r="D420" s="87"/>
      <c r="E420" s="87"/>
      <c r="F420" s="87"/>
      <c r="G420" s="87"/>
      <c r="H420" s="87"/>
      <c r="I420" s="87"/>
      <c r="J420" s="87"/>
      <c r="K420" s="88"/>
    </row>
    <row r="421" spans="1:11" s="50" customFormat="1" ht="12.75" customHeight="1">
      <c r="A421" s="86"/>
      <c r="B421" s="87"/>
      <c r="C421" s="87"/>
      <c r="D421" s="87"/>
      <c r="E421" s="87"/>
      <c r="F421" s="87"/>
      <c r="G421" s="87"/>
      <c r="H421" s="87"/>
      <c r="I421" s="87"/>
      <c r="J421" s="87"/>
      <c r="K421" s="88"/>
    </row>
    <row r="422" spans="1:11" s="50" customFormat="1" ht="12.75" customHeight="1">
      <c r="A422" s="86"/>
      <c r="B422" s="87"/>
      <c r="C422" s="87"/>
      <c r="D422" s="87"/>
      <c r="E422" s="87"/>
      <c r="F422" s="87"/>
      <c r="G422" s="87"/>
      <c r="H422" s="87"/>
      <c r="I422" s="87"/>
      <c r="J422" s="87"/>
      <c r="K422" s="88"/>
    </row>
    <row r="423" spans="1:11" s="50" customFormat="1" ht="12.75" customHeight="1">
      <c r="A423" s="86"/>
      <c r="B423" s="87"/>
      <c r="C423" s="87"/>
      <c r="D423" s="87"/>
      <c r="E423" s="87"/>
      <c r="F423" s="87"/>
      <c r="G423" s="87"/>
      <c r="H423" s="87"/>
      <c r="I423" s="87"/>
      <c r="J423" s="87"/>
      <c r="K423" s="88"/>
    </row>
    <row r="424" spans="1:11" s="50" customFormat="1" ht="12.75" customHeight="1">
      <c r="A424" s="86"/>
      <c r="B424" s="87"/>
      <c r="C424" s="87"/>
      <c r="D424" s="87"/>
      <c r="E424" s="87"/>
      <c r="F424" s="87"/>
      <c r="G424" s="87"/>
      <c r="H424" s="87"/>
      <c r="I424" s="87"/>
      <c r="J424" s="87"/>
      <c r="K424" s="88"/>
    </row>
    <row r="425" spans="1:11" s="50" customFormat="1" ht="12.75" customHeight="1">
      <c r="A425" s="86"/>
      <c r="B425" s="87"/>
      <c r="C425" s="87"/>
      <c r="D425" s="87"/>
      <c r="E425" s="87"/>
      <c r="F425" s="87"/>
      <c r="G425" s="87"/>
      <c r="H425" s="87"/>
      <c r="I425" s="87"/>
      <c r="J425" s="87"/>
      <c r="K425" s="88"/>
    </row>
    <row r="426" spans="1:11" s="50" customFormat="1" ht="12.75" customHeight="1">
      <c r="A426" s="86"/>
      <c r="B426" s="87"/>
      <c r="C426" s="87"/>
      <c r="D426" s="87"/>
      <c r="E426" s="87"/>
      <c r="F426" s="87"/>
      <c r="G426" s="87"/>
      <c r="H426" s="87"/>
      <c r="I426" s="87"/>
      <c r="J426" s="87"/>
      <c r="K426" s="88"/>
    </row>
    <row r="427" spans="1:11" s="50" customFormat="1" ht="12.75" customHeight="1">
      <c r="A427" s="86"/>
      <c r="B427" s="87"/>
      <c r="C427" s="87"/>
      <c r="D427" s="87"/>
      <c r="E427" s="87"/>
      <c r="F427" s="87"/>
      <c r="G427" s="87"/>
      <c r="H427" s="87"/>
      <c r="I427" s="87"/>
      <c r="J427" s="87"/>
      <c r="K427" s="88"/>
    </row>
    <row r="428" spans="1:11" s="50" customFormat="1" ht="12.75" customHeight="1">
      <c r="A428" s="86"/>
      <c r="B428" s="87"/>
      <c r="C428" s="87"/>
      <c r="D428" s="87"/>
      <c r="E428" s="87"/>
      <c r="F428" s="87"/>
      <c r="G428" s="87"/>
      <c r="H428" s="87"/>
      <c r="I428" s="87"/>
      <c r="J428" s="87"/>
      <c r="K428" s="88"/>
    </row>
    <row r="429" spans="1:11" s="50" customFormat="1" ht="12.75" customHeight="1">
      <c r="A429" s="86"/>
      <c r="B429" s="87"/>
      <c r="C429" s="87"/>
      <c r="D429" s="87"/>
      <c r="E429" s="87"/>
      <c r="F429" s="87"/>
      <c r="G429" s="87"/>
      <c r="H429" s="87"/>
      <c r="I429" s="87"/>
      <c r="J429" s="87"/>
      <c r="K429" s="88"/>
    </row>
    <row r="430" spans="1:11" s="50" customFormat="1" ht="12.75" customHeight="1">
      <c r="A430" s="86"/>
      <c r="B430" s="87"/>
      <c r="C430" s="87"/>
      <c r="D430" s="87"/>
      <c r="E430" s="87"/>
      <c r="F430" s="87"/>
      <c r="G430" s="87"/>
      <c r="H430" s="87"/>
      <c r="I430" s="87"/>
      <c r="J430" s="87"/>
      <c r="K430" s="88"/>
    </row>
    <row r="431" spans="1:11" s="50" customFormat="1" ht="12.75" customHeight="1">
      <c r="A431" s="86"/>
      <c r="B431" s="87"/>
      <c r="C431" s="87"/>
      <c r="D431" s="87"/>
      <c r="E431" s="87"/>
      <c r="F431" s="87"/>
      <c r="G431" s="87"/>
      <c r="H431" s="87"/>
      <c r="I431" s="87"/>
      <c r="J431" s="87"/>
      <c r="K431" s="88"/>
    </row>
    <row r="432" spans="1:11" s="50" customFormat="1" ht="12.75" customHeight="1">
      <c r="A432" s="86"/>
      <c r="B432" s="87"/>
      <c r="C432" s="87"/>
      <c r="D432" s="87"/>
      <c r="E432" s="87"/>
      <c r="F432" s="87"/>
      <c r="G432" s="87"/>
      <c r="H432" s="87"/>
      <c r="I432" s="87"/>
      <c r="J432" s="87"/>
      <c r="K432" s="88"/>
    </row>
    <row r="433" spans="1:11" s="50" customFormat="1" ht="12.75" customHeight="1">
      <c r="A433" s="86"/>
      <c r="B433" s="87"/>
      <c r="C433" s="87"/>
      <c r="D433" s="87"/>
      <c r="E433" s="87"/>
      <c r="F433" s="87"/>
      <c r="G433" s="87"/>
      <c r="H433" s="87"/>
      <c r="I433" s="87"/>
      <c r="J433" s="87"/>
      <c r="K433" s="88"/>
    </row>
    <row r="434" spans="1:11" s="50" customFormat="1" ht="12.75" customHeight="1">
      <c r="A434" s="86"/>
      <c r="B434" s="87"/>
      <c r="C434" s="87"/>
      <c r="D434" s="87"/>
      <c r="E434" s="87"/>
      <c r="F434" s="87"/>
      <c r="G434" s="87"/>
      <c r="H434" s="87"/>
      <c r="I434" s="87"/>
      <c r="J434" s="87"/>
      <c r="K434" s="88"/>
    </row>
    <row r="435" spans="1:11" s="50" customFormat="1" ht="12.75" customHeight="1">
      <c r="A435" s="86"/>
      <c r="B435" s="87"/>
      <c r="C435" s="87"/>
      <c r="D435" s="87"/>
      <c r="E435" s="87"/>
      <c r="F435" s="87"/>
      <c r="G435" s="87"/>
      <c r="H435" s="87"/>
      <c r="I435" s="87"/>
      <c r="J435" s="87"/>
      <c r="K435" s="88"/>
    </row>
    <row r="436" spans="1:11" s="50" customFormat="1" ht="12.75" customHeight="1">
      <c r="A436" s="86"/>
      <c r="B436" s="87"/>
      <c r="C436" s="87"/>
      <c r="D436" s="87"/>
      <c r="E436" s="87"/>
      <c r="F436" s="87"/>
      <c r="G436" s="87"/>
      <c r="H436" s="87"/>
      <c r="I436" s="87"/>
      <c r="J436" s="87"/>
      <c r="K436" s="88"/>
    </row>
    <row r="437" spans="1:11" s="50" customFormat="1" ht="12.75" customHeight="1">
      <c r="A437" s="86"/>
      <c r="B437" s="87"/>
      <c r="C437" s="87"/>
      <c r="D437" s="87"/>
      <c r="E437" s="87"/>
      <c r="F437" s="87"/>
      <c r="G437" s="87"/>
      <c r="H437" s="87"/>
      <c r="I437" s="87"/>
      <c r="J437" s="87"/>
      <c r="K437" s="88"/>
    </row>
    <row r="438" spans="1:11" s="50" customFormat="1" ht="12.75" customHeight="1">
      <c r="A438" s="86"/>
      <c r="B438" s="87"/>
      <c r="C438" s="87"/>
      <c r="D438" s="87"/>
      <c r="E438" s="87"/>
      <c r="F438" s="87"/>
      <c r="G438" s="87"/>
      <c r="H438" s="87"/>
      <c r="I438" s="87"/>
      <c r="J438" s="87"/>
      <c r="K438" s="88"/>
    </row>
    <row r="439" spans="1:11" s="50" customFormat="1" ht="12.75" customHeight="1">
      <c r="A439" s="86"/>
      <c r="B439" s="87"/>
      <c r="C439" s="87"/>
      <c r="D439" s="87"/>
      <c r="E439" s="87"/>
      <c r="F439" s="87"/>
      <c r="G439" s="87"/>
      <c r="H439" s="87"/>
      <c r="I439" s="87"/>
      <c r="J439" s="87"/>
      <c r="K439" s="88"/>
    </row>
    <row r="440" spans="1:11" s="50" customFormat="1" ht="12.75" customHeight="1">
      <c r="A440" s="86"/>
      <c r="B440" s="87"/>
      <c r="C440" s="87"/>
      <c r="D440" s="87"/>
      <c r="E440" s="87"/>
      <c r="F440" s="87"/>
      <c r="G440" s="87"/>
      <c r="H440" s="87"/>
      <c r="I440" s="87"/>
      <c r="J440" s="87"/>
      <c r="K440" s="88"/>
    </row>
    <row r="441" spans="1:11" s="50" customFormat="1" ht="12.75" customHeight="1">
      <c r="A441" s="86"/>
      <c r="B441" s="87"/>
      <c r="C441" s="87"/>
      <c r="D441" s="87"/>
      <c r="E441" s="87"/>
      <c r="F441" s="87"/>
      <c r="G441" s="87"/>
      <c r="H441" s="87"/>
      <c r="I441" s="87"/>
      <c r="J441" s="87"/>
      <c r="K441" s="88"/>
    </row>
    <row r="442" spans="1:11" s="50" customFormat="1" ht="12.75" customHeight="1">
      <c r="A442" s="86"/>
      <c r="B442" s="87"/>
      <c r="C442" s="87"/>
      <c r="D442" s="87"/>
      <c r="E442" s="87"/>
      <c r="F442" s="87"/>
      <c r="G442" s="87"/>
      <c r="H442" s="87"/>
      <c r="I442" s="87"/>
      <c r="J442" s="87"/>
      <c r="K442" s="88"/>
    </row>
    <row r="443" spans="1:11" s="50" customFormat="1" ht="12.75" customHeight="1">
      <c r="A443" s="86"/>
      <c r="B443" s="87"/>
      <c r="C443" s="87"/>
      <c r="D443" s="87"/>
      <c r="E443" s="87"/>
      <c r="F443" s="87"/>
      <c r="G443" s="87"/>
      <c r="H443" s="87"/>
      <c r="I443" s="87"/>
      <c r="J443" s="87"/>
      <c r="K443" s="88"/>
    </row>
    <row r="444" spans="1:11" s="50" customFormat="1" ht="12.75" customHeight="1">
      <c r="A444" s="86"/>
      <c r="B444" s="87"/>
      <c r="C444" s="87"/>
      <c r="D444" s="87"/>
      <c r="E444" s="87"/>
      <c r="F444" s="87"/>
      <c r="G444" s="87"/>
      <c r="H444" s="87"/>
      <c r="I444" s="87"/>
      <c r="J444" s="87"/>
      <c r="K444" s="88"/>
    </row>
    <row r="445" spans="1:11" s="50" customFormat="1" ht="12.75" customHeight="1">
      <c r="A445" s="86"/>
      <c r="B445" s="87"/>
      <c r="C445" s="87"/>
      <c r="D445" s="87"/>
      <c r="E445" s="87"/>
      <c r="F445" s="87"/>
      <c r="G445" s="87"/>
      <c r="H445" s="87"/>
      <c r="I445" s="87"/>
      <c r="J445" s="87"/>
      <c r="K445" s="88"/>
    </row>
    <row r="446" spans="1:11" s="50" customFormat="1" ht="12.75" customHeight="1">
      <c r="A446" s="86"/>
      <c r="B446" s="87"/>
      <c r="C446" s="87"/>
      <c r="D446" s="87"/>
      <c r="E446" s="87"/>
      <c r="F446" s="87"/>
      <c r="G446" s="87"/>
      <c r="H446" s="87"/>
      <c r="I446" s="87"/>
      <c r="J446" s="87"/>
      <c r="K446" s="88"/>
    </row>
    <row r="447" spans="1:11" s="50" customFormat="1" ht="12.75" customHeight="1">
      <c r="A447" s="86"/>
      <c r="B447" s="87"/>
      <c r="C447" s="87"/>
      <c r="D447" s="87"/>
      <c r="E447" s="87"/>
      <c r="F447" s="87"/>
      <c r="G447" s="87"/>
      <c r="H447" s="87"/>
      <c r="I447" s="87"/>
      <c r="J447" s="87"/>
      <c r="K447" s="88"/>
    </row>
    <row r="448" spans="1:11" s="50" customFormat="1" ht="12.75" customHeight="1">
      <c r="A448" s="86"/>
      <c r="B448" s="87"/>
      <c r="C448" s="87"/>
      <c r="D448" s="87"/>
      <c r="E448" s="87"/>
      <c r="F448" s="87"/>
      <c r="G448" s="87"/>
      <c r="H448" s="87"/>
      <c r="I448" s="87"/>
      <c r="J448" s="87"/>
      <c r="K448" s="88"/>
    </row>
    <row r="449" spans="1:11" s="50" customFormat="1" ht="12.75" customHeight="1">
      <c r="A449" s="86"/>
      <c r="B449" s="87"/>
      <c r="C449" s="87"/>
      <c r="D449" s="87"/>
      <c r="E449" s="87"/>
      <c r="F449" s="87"/>
      <c r="G449" s="87"/>
      <c r="H449" s="87"/>
      <c r="I449" s="87"/>
      <c r="J449" s="87"/>
      <c r="K449" s="88"/>
    </row>
    <row r="450" spans="1:11" s="50" customFormat="1" ht="12.75" customHeight="1">
      <c r="A450" s="86"/>
      <c r="B450" s="87"/>
      <c r="C450" s="87"/>
      <c r="D450" s="87"/>
      <c r="E450" s="87"/>
      <c r="F450" s="87"/>
      <c r="G450" s="87"/>
      <c r="H450" s="87"/>
      <c r="I450" s="87"/>
      <c r="J450" s="87"/>
      <c r="K450" s="88"/>
    </row>
    <row r="451" spans="1:11" s="50" customFormat="1" ht="12.75" customHeight="1">
      <c r="A451" s="86"/>
      <c r="B451" s="87"/>
      <c r="C451" s="87"/>
      <c r="D451" s="87"/>
      <c r="E451" s="87"/>
      <c r="F451" s="87"/>
      <c r="G451" s="87"/>
      <c r="H451" s="87"/>
      <c r="I451" s="87"/>
      <c r="J451" s="87"/>
      <c r="K451" s="88"/>
    </row>
    <row r="452" spans="1:11" s="50" customFormat="1" ht="12.75" customHeight="1">
      <c r="A452" s="86"/>
      <c r="B452" s="87"/>
      <c r="C452" s="87"/>
      <c r="D452" s="87"/>
      <c r="E452" s="87"/>
      <c r="F452" s="87"/>
      <c r="G452" s="87"/>
      <c r="H452" s="87"/>
      <c r="I452" s="87"/>
      <c r="J452" s="87"/>
      <c r="K452" s="88"/>
    </row>
    <row r="453" spans="1:11" s="50" customFormat="1" ht="12.75" customHeight="1">
      <c r="A453" s="86"/>
      <c r="B453" s="87"/>
      <c r="C453" s="87"/>
      <c r="D453" s="87"/>
      <c r="E453" s="87"/>
      <c r="F453" s="87"/>
      <c r="G453" s="87"/>
      <c r="H453" s="87"/>
      <c r="I453" s="87"/>
      <c r="J453" s="87"/>
      <c r="K453" s="88"/>
    </row>
    <row r="454" spans="1:11" s="50" customFormat="1" ht="12.75" customHeight="1">
      <c r="A454" s="86"/>
      <c r="B454" s="87"/>
      <c r="C454" s="87"/>
      <c r="D454" s="87"/>
      <c r="E454" s="87"/>
      <c r="F454" s="87"/>
      <c r="G454" s="87"/>
      <c r="H454" s="87"/>
      <c r="I454" s="87"/>
      <c r="J454" s="87"/>
      <c r="K454" s="88"/>
    </row>
    <row r="455" spans="1:11" s="50" customFormat="1" ht="12.75" customHeight="1">
      <c r="A455" s="86"/>
      <c r="B455" s="87"/>
      <c r="C455" s="87"/>
      <c r="D455" s="87"/>
      <c r="E455" s="87"/>
      <c r="F455" s="87"/>
      <c r="G455" s="87"/>
      <c r="H455" s="87"/>
      <c r="I455" s="87"/>
      <c r="J455" s="87"/>
      <c r="K455" s="88"/>
    </row>
    <row r="456" spans="1:11" s="50" customFormat="1" ht="12.75" customHeight="1">
      <c r="A456" s="86"/>
      <c r="B456" s="87"/>
      <c r="C456" s="87"/>
      <c r="D456" s="87"/>
      <c r="E456" s="87"/>
      <c r="F456" s="87"/>
      <c r="G456" s="87"/>
      <c r="H456" s="87"/>
      <c r="I456" s="87"/>
      <c r="J456" s="87"/>
      <c r="K456" s="88"/>
    </row>
    <row r="457" spans="1:11" s="50" customFormat="1" ht="12.75" customHeight="1">
      <c r="A457" s="86"/>
      <c r="B457" s="87"/>
      <c r="C457" s="87"/>
      <c r="D457" s="87"/>
      <c r="E457" s="87"/>
      <c r="F457" s="87"/>
      <c r="G457" s="87"/>
      <c r="H457" s="87"/>
      <c r="I457" s="87"/>
      <c r="J457" s="87"/>
      <c r="K457" s="88"/>
    </row>
    <row r="458" spans="1:11" s="50" customFormat="1" ht="12.75" customHeight="1">
      <c r="A458" s="86"/>
      <c r="B458" s="87"/>
      <c r="C458" s="87"/>
      <c r="D458" s="87"/>
      <c r="E458" s="87"/>
      <c r="F458" s="87"/>
      <c r="G458" s="87"/>
      <c r="H458" s="87"/>
      <c r="I458" s="87"/>
      <c r="J458" s="87"/>
      <c r="K458" s="88"/>
    </row>
    <row r="459" spans="1:11" s="50" customFormat="1" ht="12.75" customHeight="1">
      <c r="A459" s="86"/>
      <c r="B459" s="87"/>
      <c r="C459" s="87"/>
      <c r="D459" s="87"/>
      <c r="E459" s="87"/>
      <c r="F459" s="87"/>
      <c r="G459" s="87"/>
      <c r="H459" s="87"/>
      <c r="I459" s="87"/>
      <c r="J459" s="87"/>
      <c r="K459" s="88"/>
    </row>
    <row r="460" spans="1:11" s="50" customFormat="1" ht="12.75" customHeight="1">
      <c r="A460" s="86"/>
      <c r="B460" s="87"/>
      <c r="C460" s="87"/>
      <c r="D460" s="87"/>
      <c r="E460" s="87"/>
      <c r="F460" s="87"/>
      <c r="G460" s="87"/>
      <c r="H460" s="87"/>
      <c r="I460" s="87"/>
      <c r="J460" s="87"/>
      <c r="K460" s="88"/>
    </row>
    <row r="461" spans="1:11" s="50" customFormat="1" ht="12.75" customHeight="1">
      <c r="A461" s="86"/>
      <c r="B461" s="87"/>
      <c r="C461" s="87"/>
      <c r="D461" s="87"/>
      <c r="E461" s="87"/>
      <c r="F461" s="87"/>
      <c r="G461" s="87"/>
      <c r="H461" s="87"/>
      <c r="I461" s="87"/>
      <c r="J461" s="87"/>
      <c r="K461" s="88"/>
    </row>
    <row r="462" spans="1:11" s="50" customFormat="1" ht="12.75" customHeight="1">
      <c r="A462" s="86"/>
      <c r="B462" s="87"/>
      <c r="C462" s="87"/>
      <c r="D462" s="87"/>
      <c r="E462" s="87"/>
      <c r="F462" s="87"/>
      <c r="G462" s="87"/>
      <c r="H462" s="87"/>
      <c r="I462" s="87"/>
      <c r="J462" s="87"/>
      <c r="K462" s="88"/>
    </row>
    <row r="463" spans="1:11" s="50" customFormat="1" ht="12.75" customHeight="1">
      <c r="A463" s="86"/>
      <c r="B463" s="87"/>
      <c r="C463" s="87"/>
      <c r="D463" s="87"/>
      <c r="E463" s="87"/>
      <c r="F463" s="87"/>
      <c r="G463" s="87"/>
      <c r="H463" s="87"/>
      <c r="I463" s="87"/>
      <c r="J463" s="87"/>
      <c r="K463" s="88"/>
    </row>
    <row r="464" spans="1:11" s="50" customFormat="1" ht="12.75" customHeight="1">
      <c r="A464" s="86"/>
      <c r="B464" s="87"/>
      <c r="C464" s="87"/>
      <c r="D464" s="87"/>
      <c r="E464" s="87"/>
      <c r="F464" s="87"/>
      <c r="G464" s="87"/>
      <c r="H464" s="87"/>
      <c r="I464" s="87"/>
      <c r="J464" s="87"/>
      <c r="K464" s="88"/>
    </row>
    <row r="465" spans="1:11" s="50" customFormat="1" ht="12.75" customHeight="1">
      <c r="A465" s="86"/>
      <c r="B465" s="87"/>
      <c r="C465" s="87"/>
      <c r="D465" s="87"/>
      <c r="E465" s="87"/>
      <c r="F465" s="87"/>
      <c r="G465" s="87"/>
      <c r="H465" s="87"/>
      <c r="I465" s="87"/>
      <c r="J465" s="87"/>
      <c r="K465" s="88"/>
    </row>
    <row r="466" spans="1:11" s="50" customFormat="1" ht="12.75" customHeight="1">
      <c r="A466" s="86"/>
      <c r="B466" s="87"/>
      <c r="C466" s="87"/>
      <c r="D466" s="87"/>
      <c r="E466" s="87"/>
      <c r="F466" s="87"/>
      <c r="G466" s="87"/>
      <c r="H466" s="87"/>
      <c r="I466" s="87"/>
      <c r="J466" s="87"/>
      <c r="K466" s="88"/>
    </row>
    <row r="467" spans="1:11" s="50" customFormat="1" ht="12.75" customHeight="1">
      <c r="A467" s="86"/>
      <c r="B467" s="87"/>
      <c r="C467" s="87"/>
      <c r="D467" s="87"/>
      <c r="E467" s="87"/>
      <c r="F467" s="87"/>
      <c r="G467" s="87"/>
      <c r="H467" s="87"/>
      <c r="I467" s="87"/>
      <c r="J467" s="87"/>
      <c r="K467" s="88"/>
    </row>
    <row r="468" spans="1:11" s="50" customFormat="1" ht="12.75" customHeight="1">
      <c r="A468" s="86"/>
      <c r="B468" s="87"/>
      <c r="C468" s="87"/>
      <c r="D468" s="87"/>
      <c r="E468" s="87"/>
      <c r="F468" s="87"/>
      <c r="G468" s="87"/>
      <c r="H468" s="87"/>
      <c r="I468" s="87"/>
      <c r="J468" s="87"/>
      <c r="K468" s="88"/>
    </row>
    <row r="469" spans="1:11" s="50" customFormat="1" ht="12.75" customHeight="1">
      <c r="A469" s="86"/>
      <c r="B469" s="87"/>
      <c r="C469" s="87"/>
      <c r="D469" s="87"/>
      <c r="E469" s="87"/>
      <c r="F469" s="87"/>
      <c r="G469" s="87"/>
      <c r="H469" s="87"/>
      <c r="I469" s="87"/>
      <c r="J469" s="87"/>
      <c r="K469" s="88"/>
    </row>
    <row r="470" spans="1:11" s="50" customFormat="1" ht="12.75" customHeight="1">
      <c r="A470" s="86"/>
      <c r="B470" s="87"/>
      <c r="C470" s="87"/>
      <c r="D470" s="87"/>
      <c r="E470" s="87"/>
      <c r="F470" s="87"/>
      <c r="G470" s="87"/>
      <c r="H470" s="87"/>
      <c r="I470" s="87"/>
      <c r="J470" s="87"/>
      <c r="K470" s="88"/>
    </row>
    <row r="471" spans="1:11" s="50" customFormat="1" ht="12.75" customHeight="1">
      <c r="A471" s="86"/>
      <c r="B471" s="87"/>
      <c r="C471" s="87"/>
      <c r="D471" s="87"/>
      <c r="E471" s="87"/>
      <c r="F471" s="87"/>
      <c r="G471" s="87"/>
      <c r="H471" s="87"/>
      <c r="I471" s="87"/>
      <c r="J471" s="87"/>
      <c r="K471" s="88"/>
    </row>
    <row r="472" spans="1:11" s="50" customFormat="1" ht="12.75" customHeight="1">
      <c r="A472" s="86"/>
      <c r="B472" s="87"/>
      <c r="C472" s="87"/>
      <c r="D472" s="87"/>
      <c r="E472" s="87"/>
      <c r="F472" s="87"/>
      <c r="G472" s="87"/>
      <c r="H472" s="87"/>
      <c r="I472" s="87"/>
      <c r="J472" s="87"/>
      <c r="K472" s="88"/>
    </row>
    <row r="473" spans="1:11" s="50" customFormat="1" ht="12.75" customHeight="1">
      <c r="A473" s="86"/>
      <c r="B473" s="87"/>
      <c r="C473" s="87"/>
      <c r="D473" s="87"/>
      <c r="E473" s="87"/>
      <c r="F473" s="87"/>
      <c r="G473" s="87"/>
      <c r="H473" s="87"/>
      <c r="I473" s="87"/>
      <c r="J473" s="87"/>
      <c r="K473" s="88"/>
    </row>
    <row r="474" spans="1:11" s="50" customFormat="1" ht="12.75" customHeight="1">
      <c r="A474" s="86"/>
      <c r="B474" s="87"/>
      <c r="C474" s="87"/>
      <c r="D474" s="87"/>
      <c r="E474" s="87"/>
      <c r="F474" s="87"/>
      <c r="G474" s="87"/>
      <c r="H474" s="87"/>
      <c r="I474" s="87"/>
      <c r="J474" s="87"/>
      <c r="K474" s="88"/>
    </row>
    <row r="475" spans="1:11" s="50" customFormat="1" ht="12.75" customHeight="1">
      <c r="A475" s="86"/>
      <c r="B475" s="87"/>
      <c r="C475" s="87"/>
      <c r="D475" s="87"/>
      <c r="E475" s="87"/>
      <c r="F475" s="87"/>
      <c r="G475" s="87"/>
      <c r="H475" s="87"/>
      <c r="I475" s="87"/>
      <c r="J475" s="87"/>
      <c r="K475" s="88"/>
    </row>
    <row r="476" spans="1:11" s="50" customFormat="1" ht="12.75" customHeight="1">
      <c r="A476" s="86"/>
      <c r="B476" s="87"/>
      <c r="C476" s="87"/>
      <c r="D476" s="87"/>
      <c r="E476" s="87"/>
      <c r="F476" s="87"/>
      <c r="G476" s="87"/>
      <c r="H476" s="87"/>
      <c r="I476" s="87"/>
      <c r="J476" s="87"/>
      <c r="K476" s="88"/>
    </row>
    <row r="477" spans="1:11" s="50" customFormat="1" ht="12.75" customHeight="1">
      <c r="A477" s="86"/>
      <c r="B477" s="87"/>
      <c r="C477" s="87"/>
      <c r="D477" s="87"/>
      <c r="E477" s="87"/>
      <c r="F477" s="87"/>
      <c r="G477" s="87"/>
      <c r="H477" s="87"/>
      <c r="I477" s="87"/>
      <c r="J477" s="87"/>
      <c r="K477" s="88"/>
    </row>
    <row r="478" spans="1:11" s="50" customFormat="1" ht="12.75" customHeight="1">
      <c r="A478" s="86"/>
      <c r="B478" s="87"/>
      <c r="C478" s="87"/>
      <c r="D478" s="87"/>
      <c r="E478" s="87"/>
      <c r="F478" s="87"/>
      <c r="G478" s="87"/>
      <c r="H478" s="87"/>
      <c r="I478" s="87"/>
      <c r="J478" s="87"/>
      <c r="K478" s="88"/>
    </row>
    <row r="479" spans="1:11" s="50" customFormat="1" ht="12.75" customHeight="1">
      <c r="A479" s="86"/>
      <c r="B479" s="87"/>
      <c r="C479" s="87"/>
      <c r="D479" s="87"/>
      <c r="E479" s="87"/>
      <c r="F479" s="87"/>
      <c r="G479" s="87"/>
      <c r="H479" s="87"/>
      <c r="I479" s="87"/>
      <c r="J479" s="87"/>
      <c r="K479" s="88"/>
    </row>
    <row r="480" spans="1:11" s="50" customFormat="1" ht="12.75" customHeight="1">
      <c r="A480" s="86"/>
      <c r="B480" s="87"/>
      <c r="C480" s="87"/>
      <c r="D480" s="87"/>
      <c r="E480" s="87"/>
      <c r="F480" s="87"/>
      <c r="G480" s="87"/>
      <c r="H480" s="87"/>
      <c r="I480" s="87"/>
      <c r="J480" s="87"/>
      <c r="K480" s="88"/>
    </row>
    <row r="481" spans="1:11" s="50" customFormat="1" ht="12.75" customHeight="1">
      <c r="A481" s="86"/>
      <c r="B481" s="87"/>
      <c r="C481" s="87"/>
      <c r="D481" s="87"/>
      <c r="E481" s="87"/>
      <c r="F481" s="87"/>
      <c r="G481" s="87"/>
      <c r="H481" s="87"/>
      <c r="I481" s="87"/>
      <c r="J481" s="87"/>
      <c r="K481" s="88"/>
    </row>
    <row r="482" spans="1:11" s="50" customFormat="1" ht="12.75" customHeight="1">
      <c r="A482" s="86"/>
      <c r="B482" s="87"/>
      <c r="C482" s="87"/>
      <c r="D482" s="87"/>
      <c r="E482" s="87"/>
      <c r="F482" s="87"/>
      <c r="G482" s="87"/>
      <c r="H482" s="87"/>
      <c r="I482" s="87"/>
      <c r="J482" s="87"/>
      <c r="K482" s="88"/>
    </row>
    <row r="483" spans="1:11" s="50" customFormat="1" ht="12.75" customHeight="1">
      <c r="A483" s="86"/>
      <c r="B483" s="87"/>
      <c r="C483" s="87"/>
      <c r="D483" s="87"/>
      <c r="E483" s="87"/>
      <c r="F483" s="87"/>
      <c r="G483" s="87"/>
      <c r="H483" s="87"/>
      <c r="I483" s="87"/>
      <c r="J483" s="87"/>
      <c r="K483" s="88"/>
    </row>
    <row r="484" spans="1:11" s="50" customFormat="1" ht="12.75" customHeight="1">
      <c r="A484" s="86"/>
      <c r="B484" s="87"/>
      <c r="C484" s="87"/>
      <c r="D484" s="87"/>
      <c r="E484" s="87"/>
      <c r="F484" s="87"/>
      <c r="G484" s="87"/>
      <c r="H484" s="87"/>
      <c r="I484" s="87"/>
      <c r="J484" s="87"/>
      <c r="K484" s="88"/>
    </row>
    <row r="485" spans="1:11" s="50" customFormat="1" ht="12.75" customHeight="1">
      <c r="A485" s="86"/>
      <c r="B485" s="87"/>
      <c r="C485" s="87"/>
      <c r="D485" s="87"/>
      <c r="E485" s="87"/>
      <c r="F485" s="87"/>
      <c r="G485" s="87"/>
      <c r="H485" s="87"/>
      <c r="I485" s="87"/>
      <c r="J485" s="87"/>
      <c r="K485" s="88"/>
    </row>
    <row r="486" spans="1:11" s="50" customFormat="1" ht="12.75" customHeight="1">
      <c r="A486" s="86"/>
      <c r="B486" s="87"/>
      <c r="C486" s="87"/>
      <c r="D486" s="87"/>
      <c r="E486" s="87"/>
      <c r="F486" s="87"/>
      <c r="G486" s="87"/>
      <c r="H486" s="87"/>
      <c r="I486" s="87"/>
      <c r="J486" s="87"/>
      <c r="K486" s="88"/>
    </row>
    <row r="487" spans="1:11" s="50" customFormat="1" ht="12.75" customHeight="1">
      <c r="A487" s="86"/>
      <c r="B487" s="87"/>
      <c r="C487" s="87"/>
      <c r="D487" s="87"/>
      <c r="E487" s="87"/>
      <c r="F487" s="87"/>
      <c r="G487" s="87"/>
      <c r="H487" s="87"/>
      <c r="I487" s="87"/>
      <c r="J487" s="87"/>
      <c r="K487" s="88"/>
    </row>
    <row r="488" spans="1:11" s="50" customFormat="1" ht="12.75" customHeight="1">
      <c r="A488" s="86"/>
      <c r="B488" s="87"/>
      <c r="C488" s="87"/>
      <c r="D488" s="87"/>
      <c r="E488" s="87"/>
      <c r="F488" s="87"/>
      <c r="G488" s="87"/>
      <c r="H488" s="87"/>
      <c r="I488" s="87"/>
      <c r="J488" s="87"/>
      <c r="K488" s="88"/>
    </row>
    <row r="489" spans="1:11" s="50" customFormat="1" ht="12.75" customHeight="1">
      <c r="A489" s="86"/>
      <c r="B489" s="87"/>
      <c r="C489" s="87"/>
      <c r="D489" s="87"/>
      <c r="E489" s="87"/>
      <c r="F489" s="87"/>
      <c r="G489" s="87"/>
      <c r="H489" s="87"/>
      <c r="I489" s="87"/>
      <c r="J489" s="87"/>
      <c r="K489" s="88"/>
    </row>
    <row r="490" spans="1:11" s="50" customFormat="1" ht="12.75" customHeight="1">
      <c r="A490" s="86"/>
      <c r="B490" s="87"/>
      <c r="C490" s="87"/>
      <c r="D490" s="87"/>
      <c r="E490" s="87"/>
      <c r="F490" s="87"/>
      <c r="G490" s="87"/>
      <c r="H490" s="87"/>
      <c r="I490" s="87"/>
      <c r="J490" s="87"/>
      <c r="K490" s="88"/>
    </row>
    <row r="491" spans="1:11" s="50" customFormat="1" ht="12.75" customHeight="1">
      <c r="A491" s="86"/>
      <c r="B491" s="87"/>
      <c r="C491" s="87"/>
      <c r="D491" s="87"/>
      <c r="E491" s="87"/>
      <c r="F491" s="87"/>
      <c r="G491" s="87"/>
      <c r="H491" s="87"/>
      <c r="I491" s="87"/>
      <c r="J491" s="87"/>
      <c r="K491" s="88"/>
    </row>
    <row r="492" spans="1:11" s="50" customFormat="1" ht="12.75" customHeight="1">
      <c r="A492" s="86"/>
      <c r="B492" s="87"/>
      <c r="C492" s="87"/>
      <c r="D492" s="87"/>
      <c r="E492" s="87"/>
      <c r="F492" s="87"/>
      <c r="G492" s="87"/>
      <c r="H492" s="87"/>
      <c r="I492" s="87"/>
      <c r="J492" s="87"/>
      <c r="K492" s="88"/>
    </row>
    <row r="493" spans="1:11" s="50" customFormat="1" ht="12.75" customHeight="1">
      <c r="A493" s="86"/>
      <c r="B493" s="87"/>
      <c r="C493" s="87"/>
      <c r="D493" s="87"/>
      <c r="E493" s="87"/>
      <c r="F493" s="87"/>
      <c r="G493" s="87"/>
      <c r="H493" s="87"/>
      <c r="I493" s="87"/>
      <c r="J493" s="87"/>
      <c r="K493" s="88"/>
    </row>
    <row r="494" spans="1:11" s="50" customFormat="1" ht="12.75" customHeight="1">
      <c r="A494" s="86"/>
      <c r="B494" s="87"/>
      <c r="C494" s="87"/>
      <c r="D494" s="87"/>
      <c r="E494" s="87"/>
      <c r="F494" s="87"/>
      <c r="G494" s="87"/>
      <c r="H494" s="87"/>
      <c r="I494" s="87"/>
      <c r="J494" s="87"/>
      <c r="K494" s="88"/>
    </row>
    <row r="495" spans="1:11" s="50" customFormat="1" ht="12.75" customHeight="1">
      <c r="A495" s="86"/>
      <c r="B495" s="87"/>
      <c r="C495" s="87"/>
      <c r="D495" s="87"/>
      <c r="E495" s="87"/>
      <c r="F495" s="87"/>
      <c r="G495" s="87"/>
      <c r="H495" s="87"/>
      <c r="I495" s="87"/>
      <c r="J495" s="87"/>
      <c r="K495" s="88"/>
    </row>
    <row r="496" spans="1:11" s="50" customFormat="1" ht="12.75" customHeight="1">
      <c r="A496" s="86"/>
      <c r="B496" s="87"/>
      <c r="C496" s="87"/>
      <c r="D496" s="87"/>
      <c r="E496" s="87"/>
      <c r="F496" s="87"/>
      <c r="G496" s="87"/>
      <c r="H496" s="87"/>
      <c r="I496" s="87"/>
      <c r="J496" s="87"/>
      <c r="K496" s="88"/>
    </row>
    <row r="497" spans="1:11" s="50" customFormat="1" ht="12.75" customHeight="1">
      <c r="A497" s="86"/>
      <c r="B497" s="87"/>
      <c r="C497" s="87"/>
      <c r="D497" s="87"/>
      <c r="E497" s="87"/>
      <c r="F497" s="87"/>
      <c r="G497" s="87"/>
      <c r="H497" s="87"/>
      <c r="I497" s="87"/>
      <c r="J497" s="87"/>
      <c r="K497" s="88"/>
    </row>
    <row r="498" spans="1:11" s="50" customFormat="1" ht="12.75" customHeight="1">
      <c r="A498" s="86"/>
      <c r="B498" s="87"/>
      <c r="C498" s="87"/>
      <c r="D498" s="87"/>
      <c r="E498" s="87"/>
      <c r="F498" s="87"/>
      <c r="G498" s="87"/>
      <c r="H498" s="87"/>
      <c r="I498" s="87"/>
      <c r="J498" s="87"/>
      <c r="K498" s="88"/>
    </row>
    <row r="499" spans="1:11" s="50" customFormat="1" ht="12.75" customHeight="1">
      <c r="A499" s="86"/>
      <c r="B499" s="87"/>
      <c r="C499" s="87"/>
      <c r="D499" s="87"/>
      <c r="E499" s="87"/>
      <c r="F499" s="87"/>
      <c r="G499" s="87"/>
      <c r="H499" s="87"/>
      <c r="I499" s="87"/>
      <c r="J499" s="87"/>
      <c r="K499" s="88"/>
    </row>
    <row r="500" spans="1:11" s="50" customFormat="1" ht="12.75" customHeight="1">
      <c r="A500" s="89"/>
      <c r="B500" s="89"/>
      <c r="C500" s="89"/>
      <c r="D500" s="89"/>
      <c r="E500" s="89"/>
      <c r="F500" s="89"/>
      <c r="G500" s="89"/>
      <c r="H500" s="89"/>
      <c r="I500" s="89"/>
      <c r="J500" s="89"/>
      <c r="K500" s="89"/>
    </row>
    <row r="501" spans="1:11" s="50" customFormat="1" ht="12.75" customHeight="1">
      <c r="A501" s="89"/>
      <c r="B501" s="89"/>
      <c r="C501" s="89"/>
      <c r="D501" s="89"/>
      <c r="E501" s="89"/>
      <c r="F501" s="89"/>
      <c r="G501" s="89"/>
      <c r="H501" s="89"/>
      <c r="I501" s="89"/>
      <c r="J501" s="89"/>
      <c r="K501" s="89"/>
    </row>
    <row r="502" spans="1:11" s="50" customFormat="1" ht="12.75" customHeight="1">
      <c r="A502" s="89"/>
      <c r="B502" s="89"/>
      <c r="C502" s="89"/>
      <c r="D502" s="89"/>
      <c r="E502" s="89"/>
      <c r="F502" s="89"/>
      <c r="G502" s="89"/>
      <c r="H502" s="89"/>
      <c r="I502" s="89"/>
      <c r="J502" s="89"/>
      <c r="K502" s="89"/>
    </row>
    <row r="503" spans="1:11" s="50" customFormat="1" ht="12.75" customHeight="1">
      <c r="A503" s="89"/>
      <c r="B503" s="89"/>
      <c r="C503" s="89"/>
      <c r="D503" s="89"/>
      <c r="E503" s="89"/>
      <c r="F503" s="89"/>
      <c r="G503" s="89"/>
      <c r="H503" s="89"/>
      <c r="I503" s="89"/>
      <c r="J503" s="89"/>
      <c r="K503" s="89"/>
    </row>
    <row r="504" spans="1:11" s="50" customFormat="1" ht="12.75" customHeight="1">
      <c r="A504" s="89"/>
      <c r="B504" s="89"/>
      <c r="C504" s="89"/>
      <c r="D504" s="89"/>
      <c r="E504" s="89"/>
      <c r="F504" s="89"/>
      <c r="G504" s="89"/>
      <c r="H504" s="89"/>
      <c r="I504" s="89"/>
      <c r="J504" s="89"/>
      <c r="K504" s="89"/>
    </row>
    <row r="505" spans="1:11" s="50" customFormat="1" ht="12.75" customHeight="1">
      <c r="A505" s="89"/>
      <c r="B505" s="89"/>
      <c r="C505" s="89"/>
      <c r="D505" s="89"/>
      <c r="E505" s="89"/>
      <c r="F505" s="89"/>
      <c r="G505" s="89"/>
      <c r="H505" s="89"/>
      <c r="I505" s="89"/>
      <c r="J505" s="89"/>
      <c r="K505" s="89"/>
    </row>
    <row r="506" spans="1:11" s="50" customFormat="1" ht="12.75" customHeight="1">
      <c r="A506" s="89"/>
      <c r="B506" s="89"/>
      <c r="C506" s="89"/>
      <c r="D506" s="89"/>
      <c r="E506" s="89"/>
      <c r="F506" s="89"/>
      <c r="G506" s="89"/>
      <c r="H506" s="89"/>
      <c r="I506" s="89"/>
      <c r="J506" s="89"/>
      <c r="K506" s="89"/>
    </row>
    <row r="507" spans="1:11" s="50" customFormat="1" ht="12.75" customHeight="1">
      <c r="A507" s="89"/>
      <c r="B507" s="89"/>
      <c r="C507" s="89"/>
      <c r="D507" s="89"/>
      <c r="E507" s="89"/>
      <c r="F507" s="89"/>
      <c r="G507" s="89"/>
      <c r="H507" s="89"/>
      <c r="I507" s="89"/>
      <c r="J507" s="89"/>
      <c r="K507" s="89"/>
    </row>
    <row r="508" spans="1:11" s="50" customFormat="1" ht="12.75" customHeight="1">
      <c r="A508" s="89"/>
      <c r="B508" s="89"/>
      <c r="C508" s="89"/>
      <c r="D508" s="89"/>
      <c r="E508" s="89"/>
      <c r="F508" s="89"/>
      <c r="G508" s="89"/>
      <c r="H508" s="89"/>
      <c r="I508" s="89"/>
      <c r="J508" s="89"/>
      <c r="K508" s="89"/>
    </row>
    <row r="509" spans="1:11" s="50" customFormat="1" ht="12.75" customHeight="1">
      <c r="A509" s="89"/>
      <c r="B509" s="89"/>
      <c r="C509" s="89"/>
      <c r="D509" s="89"/>
      <c r="E509" s="89"/>
      <c r="F509" s="89"/>
      <c r="G509" s="89"/>
      <c r="H509" s="89"/>
      <c r="I509" s="89"/>
      <c r="J509" s="89"/>
      <c r="K509" s="89"/>
    </row>
    <row r="510" spans="1:11" s="50" customFormat="1" ht="12.75" customHeight="1">
      <c r="A510" s="89"/>
      <c r="B510" s="89"/>
      <c r="C510" s="89"/>
      <c r="D510" s="89"/>
      <c r="E510" s="89"/>
      <c r="F510" s="89"/>
      <c r="G510" s="89"/>
      <c r="H510" s="89"/>
      <c r="I510" s="89"/>
      <c r="J510" s="89"/>
      <c r="K510" s="89"/>
    </row>
    <row r="511" spans="1:11" s="50" customFormat="1" ht="12.75" customHeight="1">
      <c r="A511" s="89"/>
      <c r="B511" s="89"/>
      <c r="C511" s="89"/>
      <c r="D511" s="89"/>
      <c r="E511" s="89"/>
      <c r="F511" s="89"/>
      <c r="G511" s="89"/>
      <c r="H511" s="89"/>
      <c r="I511" s="89"/>
      <c r="J511" s="89"/>
      <c r="K511" s="89"/>
    </row>
    <row r="512" spans="1:11" s="50" customFormat="1" ht="12.75" customHeight="1">
      <c r="A512" s="89"/>
      <c r="B512" s="89"/>
      <c r="C512" s="89"/>
      <c r="D512" s="89"/>
      <c r="E512" s="89"/>
      <c r="F512" s="89"/>
      <c r="G512" s="89"/>
      <c r="H512" s="89"/>
      <c r="I512" s="89"/>
      <c r="J512" s="89"/>
      <c r="K512" s="89"/>
    </row>
    <row r="513" spans="1:11" s="50" customFormat="1" ht="12.75" customHeight="1">
      <c r="A513" s="89"/>
      <c r="B513" s="89"/>
      <c r="C513" s="89"/>
      <c r="D513" s="89"/>
      <c r="E513" s="89"/>
      <c r="F513" s="89"/>
      <c r="G513" s="89"/>
      <c r="H513" s="89"/>
      <c r="I513" s="89"/>
      <c r="J513" s="89"/>
      <c r="K513" s="89"/>
    </row>
    <row r="514" spans="1:11" s="50" customFormat="1" ht="12.75" customHeight="1">
      <c r="A514" s="89"/>
      <c r="B514" s="89"/>
      <c r="C514" s="89"/>
      <c r="D514" s="89"/>
      <c r="E514" s="89"/>
      <c r="F514" s="89"/>
      <c r="G514" s="89"/>
      <c r="H514" s="89"/>
      <c r="I514" s="89"/>
      <c r="J514" s="89"/>
      <c r="K514" s="89"/>
    </row>
    <row r="515" spans="1:11" s="50" customFormat="1" ht="12.75" customHeight="1">
      <c r="A515" s="89"/>
      <c r="B515" s="89"/>
      <c r="C515" s="89"/>
      <c r="D515" s="89"/>
      <c r="E515" s="89"/>
      <c r="F515" s="89"/>
      <c r="G515" s="89"/>
      <c r="H515" s="89"/>
      <c r="I515" s="89"/>
      <c r="J515" s="89"/>
      <c r="K515" s="89"/>
    </row>
    <row r="516" spans="1:11" s="50" customFormat="1" ht="12.75" customHeight="1">
      <c r="A516" s="89"/>
      <c r="B516" s="89"/>
      <c r="C516" s="89"/>
      <c r="D516" s="89"/>
      <c r="E516" s="89"/>
      <c r="F516" s="89"/>
      <c r="G516" s="89"/>
      <c r="H516" s="89"/>
      <c r="I516" s="89"/>
      <c r="J516" s="89"/>
      <c r="K516" s="89"/>
    </row>
    <row r="517" spans="1:11" s="50" customFormat="1" ht="12.75" customHeight="1">
      <c r="A517" s="89"/>
      <c r="B517" s="89"/>
      <c r="C517" s="89"/>
      <c r="D517" s="89"/>
      <c r="E517" s="89"/>
      <c r="F517" s="89"/>
      <c r="G517" s="89"/>
      <c r="H517" s="89"/>
      <c r="I517" s="89"/>
      <c r="J517" s="89"/>
      <c r="K517" s="89"/>
    </row>
    <row r="518" spans="1:11" s="50" customFormat="1" ht="12.75" customHeight="1">
      <c r="A518" s="89"/>
      <c r="B518" s="89"/>
      <c r="C518" s="89"/>
      <c r="D518" s="89"/>
      <c r="E518" s="89"/>
      <c r="F518" s="89"/>
      <c r="G518" s="89"/>
      <c r="H518" s="89"/>
      <c r="I518" s="89"/>
      <c r="J518" s="89"/>
      <c r="K518" s="89"/>
    </row>
    <row r="519" spans="1:11" s="50" customFormat="1" ht="12.75" customHeight="1">
      <c r="A519" s="89"/>
      <c r="B519" s="89"/>
      <c r="C519" s="89"/>
      <c r="D519" s="89"/>
      <c r="E519" s="89"/>
      <c r="F519" s="89"/>
      <c r="G519" s="89"/>
      <c r="H519" s="89"/>
      <c r="I519" s="89"/>
      <c r="J519" s="89"/>
      <c r="K519" s="89"/>
    </row>
    <row r="520" spans="1:11" s="50" customFormat="1" ht="12.75" customHeight="1">
      <c r="A520" s="89"/>
      <c r="B520" s="89"/>
      <c r="C520" s="89"/>
      <c r="D520" s="89"/>
      <c r="E520" s="89"/>
      <c r="F520" s="89"/>
      <c r="G520" s="89"/>
      <c r="H520" s="89"/>
      <c r="I520" s="89"/>
      <c r="J520" s="89"/>
      <c r="K520" s="89"/>
    </row>
    <row r="521" spans="1:11" s="50" customFormat="1" ht="12.75" customHeight="1">
      <c r="A521" s="89"/>
      <c r="B521" s="89"/>
      <c r="C521" s="89"/>
      <c r="D521" s="89"/>
      <c r="E521" s="89"/>
      <c r="F521" s="89"/>
      <c r="G521" s="89"/>
      <c r="H521" s="89"/>
      <c r="I521" s="89"/>
      <c r="J521" s="89"/>
      <c r="K521" s="89"/>
    </row>
    <row r="522" spans="1:11" s="50" customFormat="1" ht="12.75" customHeight="1">
      <c r="A522" s="89"/>
      <c r="B522" s="89"/>
      <c r="C522" s="89"/>
      <c r="D522" s="89"/>
      <c r="E522" s="89"/>
      <c r="F522" s="89"/>
      <c r="G522" s="89"/>
      <c r="H522" s="89"/>
      <c r="I522" s="89"/>
      <c r="J522" s="89"/>
      <c r="K522" s="89"/>
    </row>
    <row r="523" spans="1:11" s="50" customFormat="1" ht="12.75" customHeight="1">
      <c r="A523" s="89"/>
      <c r="B523" s="89"/>
      <c r="C523" s="89"/>
      <c r="D523" s="89"/>
      <c r="E523" s="89"/>
      <c r="F523" s="89"/>
      <c r="G523" s="89"/>
      <c r="H523" s="89"/>
      <c r="I523" s="89"/>
      <c r="J523" s="89"/>
      <c r="K523" s="89"/>
    </row>
    <row r="524" spans="1:11" s="50" customFormat="1" ht="12.75" customHeight="1">
      <c r="A524" s="89"/>
      <c r="B524" s="89"/>
      <c r="C524" s="89"/>
      <c r="D524" s="89"/>
      <c r="E524" s="89"/>
      <c r="F524" s="89"/>
      <c r="G524" s="89"/>
      <c r="H524" s="89"/>
      <c r="I524" s="89"/>
      <c r="J524" s="89"/>
      <c r="K524" s="89"/>
    </row>
    <row r="525" spans="1:11" s="50" customFormat="1" ht="12.75" customHeight="1">
      <c r="A525" s="89"/>
      <c r="B525" s="89"/>
      <c r="C525" s="89"/>
      <c r="D525" s="89"/>
      <c r="E525" s="89"/>
      <c r="F525" s="89"/>
      <c r="G525" s="89"/>
      <c r="H525" s="89"/>
      <c r="I525" s="89"/>
      <c r="J525" s="89"/>
      <c r="K525" s="89"/>
    </row>
    <row r="526" spans="1:11" s="50" customFormat="1" ht="12.75" customHeight="1">
      <c r="A526" s="89"/>
      <c r="B526" s="89"/>
      <c r="C526" s="89"/>
      <c r="D526" s="89"/>
      <c r="E526" s="89"/>
      <c r="F526" s="89"/>
      <c r="G526" s="89"/>
      <c r="H526" s="89"/>
      <c r="I526" s="89"/>
      <c r="J526" s="89"/>
      <c r="K526" s="89"/>
    </row>
    <row r="527" spans="1:11" s="50" customFormat="1" ht="12.75" customHeight="1">
      <c r="A527" s="89"/>
      <c r="B527" s="89"/>
      <c r="C527" s="89"/>
      <c r="D527" s="89"/>
      <c r="E527" s="89"/>
      <c r="F527" s="89"/>
      <c r="G527" s="89"/>
      <c r="H527" s="89"/>
      <c r="I527" s="89"/>
      <c r="J527" s="89"/>
      <c r="K527" s="89"/>
    </row>
    <row r="528" spans="1:11" s="50" customFormat="1" ht="12.75" customHeight="1">
      <c r="A528" s="89"/>
      <c r="B528" s="89"/>
      <c r="C528" s="89"/>
      <c r="D528" s="89"/>
      <c r="E528" s="89"/>
      <c r="F528" s="89"/>
      <c r="G528" s="89"/>
      <c r="H528" s="89"/>
      <c r="I528" s="89"/>
      <c r="J528" s="89"/>
      <c r="K528" s="89"/>
    </row>
    <row r="529" spans="1:11" s="50" customFormat="1" ht="12.75" customHeight="1">
      <c r="A529" s="89"/>
      <c r="B529" s="89"/>
      <c r="C529" s="89"/>
      <c r="D529" s="89"/>
      <c r="E529" s="89"/>
      <c r="F529" s="89"/>
      <c r="G529" s="89"/>
      <c r="H529" s="89"/>
      <c r="I529" s="89"/>
      <c r="J529" s="89"/>
      <c r="K529" s="89"/>
    </row>
    <row r="530" spans="1:11" s="50" customFormat="1" ht="12.75" customHeight="1">
      <c r="A530" s="89"/>
      <c r="B530" s="89"/>
      <c r="C530" s="89"/>
      <c r="D530" s="89"/>
      <c r="E530" s="89"/>
      <c r="F530" s="89"/>
      <c r="G530" s="89"/>
      <c r="H530" s="89"/>
      <c r="I530" s="89"/>
      <c r="J530" s="89"/>
      <c r="K530" s="89"/>
    </row>
    <row r="531" spans="1:11" s="50" customFormat="1" ht="12.75" customHeight="1">
      <c r="A531" s="89"/>
      <c r="B531" s="89"/>
      <c r="C531" s="89"/>
      <c r="D531" s="89"/>
      <c r="E531" s="89"/>
      <c r="F531" s="89"/>
      <c r="G531" s="89"/>
      <c r="H531" s="89"/>
      <c r="I531" s="89"/>
      <c r="J531" s="89"/>
      <c r="K531" s="89"/>
    </row>
    <row r="532" spans="1:11" s="50" customFormat="1" ht="12.75" customHeight="1">
      <c r="A532" s="89"/>
      <c r="B532" s="89"/>
      <c r="C532" s="89"/>
      <c r="D532" s="89"/>
      <c r="E532" s="89"/>
      <c r="F532" s="89"/>
      <c r="G532" s="89"/>
      <c r="H532" s="89"/>
      <c r="I532" s="89"/>
      <c r="J532" s="89"/>
      <c r="K532" s="89"/>
    </row>
    <row r="533" spans="1:11" s="50" customFormat="1" ht="12.75" customHeight="1">
      <c r="A533" s="89"/>
      <c r="B533" s="89"/>
      <c r="C533" s="89"/>
      <c r="D533" s="89"/>
      <c r="E533" s="89"/>
      <c r="F533" s="89"/>
      <c r="G533" s="89"/>
      <c r="H533" s="89"/>
      <c r="I533" s="89"/>
      <c r="J533" s="89"/>
      <c r="K533" s="89"/>
    </row>
    <row r="534" spans="1:11" s="50" customFormat="1" ht="12.75" customHeight="1">
      <c r="A534" s="89"/>
      <c r="B534" s="89"/>
      <c r="C534" s="89"/>
      <c r="D534" s="89"/>
      <c r="E534" s="89"/>
      <c r="F534" s="89"/>
      <c r="G534" s="89"/>
      <c r="H534" s="89"/>
      <c r="I534" s="89"/>
      <c r="J534" s="89"/>
      <c r="K534" s="89"/>
    </row>
    <row r="535" spans="1:11" s="50" customFormat="1" ht="12.75" customHeight="1">
      <c r="A535" s="89"/>
      <c r="B535" s="89"/>
      <c r="C535" s="89"/>
      <c r="D535" s="89"/>
      <c r="E535" s="89"/>
      <c r="F535" s="89"/>
      <c r="G535" s="89"/>
      <c r="H535" s="89"/>
      <c r="I535" s="89"/>
      <c r="J535" s="89"/>
      <c r="K535" s="89"/>
    </row>
    <row r="536" spans="1:11" s="50" customFormat="1" ht="12.75" customHeight="1">
      <c r="A536" s="89"/>
      <c r="B536" s="89"/>
      <c r="C536" s="89"/>
      <c r="D536" s="89"/>
      <c r="E536" s="89"/>
      <c r="F536" s="89"/>
      <c r="G536" s="89"/>
      <c r="H536" s="89"/>
      <c r="I536" s="89"/>
      <c r="J536" s="89"/>
      <c r="K536" s="89"/>
    </row>
    <row r="537" spans="1:11" s="50" customFormat="1" ht="12.75" customHeight="1">
      <c r="A537" s="89"/>
      <c r="B537" s="89"/>
      <c r="C537" s="89"/>
      <c r="D537" s="89"/>
      <c r="E537" s="89"/>
      <c r="F537" s="89"/>
      <c r="G537" s="89"/>
      <c r="H537" s="89"/>
      <c r="I537" s="89"/>
      <c r="J537" s="89"/>
      <c r="K537" s="89"/>
    </row>
    <row r="538" spans="1:11" s="50" customFormat="1" ht="12.75" customHeight="1">
      <c r="A538" s="89"/>
      <c r="B538" s="89"/>
      <c r="C538" s="89"/>
      <c r="D538" s="89"/>
      <c r="E538" s="89"/>
      <c r="F538" s="89"/>
      <c r="G538" s="89"/>
      <c r="H538" s="89"/>
      <c r="I538" s="89"/>
      <c r="J538" s="89"/>
      <c r="K538" s="89"/>
    </row>
    <row r="539" spans="1:11" s="50" customFormat="1" ht="12.75" customHeight="1">
      <c r="A539" s="89"/>
      <c r="B539" s="89"/>
      <c r="C539" s="89"/>
      <c r="D539" s="89"/>
      <c r="E539" s="89"/>
      <c r="F539" s="89"/>
      <c r="G539" s="89"/>
      <c r="H539" s="89"/>
      <c r="I539" s="89"/>
      <c r="J539" s="89"/>
      <c r="K539" s="89"/>
    </row>
    <row r="540" spans="1:11" s="50" customFormat="1" ht="12.75" customHeight="1">
      <c r="A540" s="89"/>
      <c r="B540" s="89"/>
      <c r="C540" s="89"/>
      <c r="D540" s="89"/>
      <c r="E540" s="89"/>
      <c r="F540" s="89"/>
      <c r="G540" s="89"/>
      <c r="H540" s="89"/>
      <c r="I540" s="89"/>
      <c r="J540" s="89"/>
      <c r="K540" s="89"/>
    </row>
    <row r="541" spans="1:11" s="50" customFormat="1" ht="12.75" customHeight="1">
      <c r="A541" s="89"/>
      <c r="B541" s="89"/>
      <c r="C541" s="89"/>
      <c r="D541" s="89"/>
      <c r="E541" s="89"/>
      <c r="F541" s="89"/>
      <c r="G541" s="89"/>
      <c r="H541" s="89"/>
      <c r="I541" s="89"/>
      <c r="J541" s="89"/>
      <c r="K541" s="89"/>
    </row>
    <row r="542" spans="1:11" s="50" customFormat="1" ht="12.75" customHeight="1">
      <c r="A542" s="89"/>
      <c r="B542" s="89"/>
      <c r="C542" s="89"/>
      <c r="D542" s="89"/>
      <c r="E542" s="89"/>
      <c r="F542" s="89"/>
      <c r="G542" s="89"/>
      <c r="H542" s="89"/>
      <c r="I542" s="89"/>
      <c r="J542" s="89"/>
      <c r="K542" s="89"/>
    </row>
    <row r="543" spans="1:11" s="50" customFormat="1" ht="12.75" customHeight="1">
      <c r="A543" s="89"/>
      <c r="B543" s="89"/>
      <c r="C543" s="89"/>
      <c r="D543" s="89"/>
      <c r="E543" s="89"/>
      <c r="F543" s="89"/>
      <c r="G543" s="89"/>
      <c r="H543" s="89"/>
      <c r="I543" s="89"/>
      <c r="J543" s="89"/>
      <c r="K543" s="89"/>
    </row>
    <row r="544" spans="1:11" s="50" customFormat="1" ht="12.75" customHeight="1">
      <c r="A544" s="89"/>
      <c r="B544" s="89"/>
      <c r="C544" s="89"/>
      <c r="D544" s="89"/>
      <c r="E544" s="89"/>
      <c r="F544" s="89"/>
      <c r="G544" s="89"/>
      <c r="H544" s="89"/>
      <c r="I544" s="89"/>
      <c r="J544" s="89"/>
      <c r="K544" s="89"/>
    </row>
    <row r="545" spans="1:11" s="50" customFormat="1" ht="12.75" customHeight="1">
      <c r="A545" s="89"/>
      <c r="B545" s="89"/>
      <c r="C545" s="89"/>
      <c r="D545" s="89"/>
      <c r="E545" s="89"/>
      <c r="F545" s="89"/>
      <c r="G545" s="89"/>
      <c r="H545" s="89"/>
      <c r="I545" s="89"/>
      <c r="J545" s="89"/>
      <c r="K545" s="89"/>
    </row>
    <row r="546" spans="1:11" s="50" customFormat="1" ht="12.75" customHeight="1">
      <c r="A546" s="89"/>
      <c r="B546" s="89"/>
      <c r="C546" s="89"/>
      <c r="D546" s="89"/>
      <c r="E546" s="89"/>
      <c r="F546" s="89"/>
      <c r="G546" s="89"/>
      <c r="H546" s="89"/>
      <c r="I546" s="89"/>
      <c r="J546" s="89"/>
      <c r="K546" s="89"/>
    </row>
    <row r="547" spans="1:11" s="50" customFormat="1" ht="12.75" customHeight="1">
      <c r="A547" s="89"/>
      <c r="B547" s="89"/>
      <c r="C547" s="89"/>
      <c r="D547" s="89"/>
      <c r="E547" s="89"/>
      <c r="F547" s="89"/>
      <c r="G547" s="89"/>
      <c r="H547" s="89"/>
      <c r="I547" s="89"/>
      <c r="J547" s="89"/>
      <c r="K547" s="89"/>
    </row>
    <row r="548" spans="1:11" s="50" customFormat="1" ht="12.75" customHeight="1">
      <c r="A548" s="89"/>
      <c r="B548" s="89"/>
      <c r="C548" s="89"/>
      <c r="D548" s="89"/>
      <c r="E548" s="89"/>
      <c r="F548" s="89"/>
      <c r="G548" s="89"/>
      <c r="H548" s="89"/>
      <c r="I548" s="89"/>
      <c r="J548" s="89"/>
      <c r="K548" s="89"/>
    </row>
    <row r="549" spans="1:11" s="50" customFormat="1" ht="12.75" customHeight="1">
      <c r="A549" s="89"/>
      <c r="B549" s="89"/>
      <c r="C549" s="89"/>
      <c r="D549" s="89"/>
      <c r="E549" s="89"/>
      <c r="F549" s="89"/>
      <c r="G549" s="89"/>
      <c r="H549" s="89"/>
      <c r="I549" s="89"/>
      <c r="J549" s="89"/>
      <c r="K549" s="89"/>
    </row>
    <row r="550" spans="1:11" s="50" customFormat="1" ht="12.75" customHeight="1">
      <c r="A550" s="89"/>
      <c r="B550" s="89"/>
      <c r="C550" s="89"/>
      <c r="D550" s="89"/>
      <c r="E550" s="89"/>
      <c r="F550" s="89"/>
      <c r="G550" s="89"/>
      <c r="H550" s="89"/>
      <c r="I550" s="89"/>
      <c r="J550" s="89"/>
      <c r="K550" s="89"/>
    </row>
    <row r="551" spans="1:11" s="50" customFormat="1" ht="12.75" customHeight="1">
      <c r="A551" s="89"/>
      <c r="B551" s="89"/>
      <c r="C551" s="89"/>
      <c r="D551" s="89"/>
      <c r="E551" s="89"/>
      <c r="F551" s="89"/>
      <c r="G551" s="89"/>
      <c r="H551" s="89"/>
      <c r="I551" s="89"/>
      <c r="J551" s="89"/>
      <c r="K551" s="89"/>
    </row>
    <row r="552" spans="1:11" s="50" customFormat="1" ht="12.75" customHeight="1">
      <c r="A552" s="89"/>
      <c r="B552" s="89"/>
      <c r="C552" s="89"/>
      <c r="D552" s="89"/>
      <c r="E552" s="89"/>
      <c r="F552" s="89"/>
      <c r="G552" s="89"/>
      <c r="H552" s="89"/>
      <c r="I552" s="89"/>
      <c r="J552" s="89"/>
      <c r="K552" s="89"/>
    </row>
    <row r="553" spans="1:11" s="50" customFormat="1" ht="12.75" customHeight="1">
      <c r="A553" s="89"/>
      <c r="B553" s="89"/>
      <c r="C553" s="89"/>
      <c r="D553" s="89"/>
      <c r="E553" s="89"/>
      <c r="F553" s="89"/>
      <c r="G553" s="89"/>
      <c r="H553" s="89"/>
      <c r="I553" s="89"/>
      <c r="J553" s="89"/>
      <c r="K553" s="89"/>
    </row>
    <row r="554" spans="1:11" s="50" customFormat="1" ht="12.75" customHeight="1">
      <c r="A554" s="89"/>
      <c r="B554" s="89"/>
      <c r="C554" s="89"/>
      <c r="D554" s="89"/>
      <c r="E554" s="89"/>
      <c r="F554" s="89"/>
      <c r="G554" s="89"/>
      <c r="H554" s="89"/>
      <c r="I554" s="89"/>
      <c r="J554" s="89"/>
      <c r="K554" s="89"/>
    </row>
    <row r="555" spans="1:11" s="50" customFormat="1" ht="12.75" customHeight="1">
      <c r="A555" s="89"/>
      <c r="B555" s="89"/>
      <c r="C555" s="89"/>
      <c r="D555" s="89"/>
      <c r="E555" s="89"/>
      <c r="F555" s="89"/>
      <c r="G555" s="89"/>
      <c r="H555" s="89"/>
      <c r="I555" s="89"/>
      <c r="J555" s="89"/>
      <c r="K555" s="89"/>
    </row>
    <row r="556" spans="1:11" s="50" customFormat="1" ht="12.75" customHeight="1">
      <c r="A556" s="89"/>
      <c r="B556" s="89"/>
      <c r="C556" s="89"/>
      <c r="D556" s="89"/>
      <c r="E556" s="89"/>
      <c r="F556" s="89"/>
      <c r="G556" s="89"/>
      <c r="H556" s="89"/>
      <c r="I556" s="89"/>
      <c r="J556" s="89"/>
      <c r="K556" s="89"/>
    </row>
    <row r="557" spans="1:11" s="50" customFormat="1" ht="12.75" customHeight="1">
      <c r="A557" s="89"/>
      <c r="B557" s="89"/>
      <c r="C557" s="89"/>
      <c r="D557" s="89"/>
      <c r="E557" s="89"/>
      <c r="F557" s="89"/>
      <c r="G557" s="89"/>
      <c r="H557" s="89"/>
      <c r="I557" s="89"/>
      <c r="J557" s="89"/>
      <c r="K557" s="89"/>
    </row>
    <row r="558" spans="1:11" s="50" customFormat="1" ht="12.75" customHeight="1">
      <c r="A558" s="89"/>
      <c r="B558" s="89"/>
      <c r="C558" s="89"/>
      <c r="D558" s="89"/>
      <c r="E558" s="89"/>
      <c r="F558" s="89"/>
      <c r="G558" s="89"/>
      <c r="H558" s="89"/>
      <c r="I558" s="89"/>
      <c r="J558" s="89"/>
      <c r="K558" s="89"/>
    </row>
    <row r="559" spans="1:11" s="50" customFormat="1" ht="12.75" customHeight="1">
      <c r="A559" s="89"/>
      <c r="B559" s="89"/>
      <c r="C559" s="89"/>
      <c r="D559" s="89"/>
      <c r="E559" s="89"/>
      <c r="F559" s="89"/>
      <c r="G559" s="89"/>
      <c r="H559" s="89"/>
      <c r="I559" s="89"/>
      <c r="J559" s="89"/>
      <c r="K559" s="89"/>
    </row>
    <row r="560" spans="1:11" s="50" customFormat="1" ht="12.75" customHeight="1">
      <c r="A560" s="89"/>
      <c r="B560" s="89"/>
      <c r="C560" s="89"/>
      <c r="D560" s="89"/>
      <c r="E560" s="89"/>
      <c r="F560" s="89"/>
      <c r="G560" s="89"/>
      <c r="H560" s="89"/>
      <c r="I560" s="89"/>
      <c r="J560" s="89"/>
      <c r="K560" s="89"/>
    </row>
    <row r="561" spans="1:11" s="50" customFormat="1" ht="12.75" customHeight="1">
      <c r="A561" s="89"/>
      <c r="B561" s="89"/>
      <c r="C561" s="89"/>
      <c r="D561" s="89"/>
      <c r="E561" s="89"/>
      <c r="F561" s="89"/>
      <c r="G561" s="89"/>
      <c r="H561" s="89"/>
      <c r="I561" s="89"/>
      <c r="J561" s="89"/>
      <c r="K561" s="89"/>
    </row>
    <row r="562" spans="1:11" s="50" customFormat="1" ht="12.75" customHeight="1">
      <c r="A562" s="89"/>
      <c r="B562" s="89"/>
      <c r="C562" s="89"/>
      <c r="D562" s="89"/>
      <c r="E562" s="89"/>
      <c r="F562" s="89"/>
      <c r="G562" s="89"/>
      <c r="H562" s="89"/>
      <c r="I562" s="89"/>
      <c r="J562" s="89"/>
      <c r="K562" s="89"/>
    </row>
    <row r="563" spans="1:11" s="50" customFormat="1" ht="12.75" customHeight="1">
      <c r="A563" s="89"/>
      <c r="B563" s="89"/>
      <c r="C563" s="89"/>
      <c r="D563" s="89"/>
      <c r="E563" s="89"/>
      <c r="F563" s="89"/>
      <c r="G563" s="89"/>
      <c r="H563" s="89"/>
      <c r="I563" s="89"/>
      <c r="J563" s="89"/>
      <c r="K563" s="89"/>
    </row>
    <row r="564" spans="1:11" s="50" customFormat="1" ht="12.75" customHeight="1">
      <c r="A564" s="89"/>
      <c r="B564" s="89"/>
      <c r="C564" s="89"/>
      <c r="D564" s="89"/>
      <c r="E564" s="89"/>
      <c r="F564" s="89"/>
      <c r="G564" s="89"/>
      <c r="H564" s="89"/>
      <c r="I564" s="89"/>
      <c r="J564" s="89"/>
      <c r="K564" s="89"/>
    </row>
    <row r="565" spans="1:11" s="50" customFormat="1" ht="12.75" customHeight="1">
      <c r="A565" s="89"/>
      <c r="B565" s="89"/>
      <c r="C565" s="89"/>
      <c r="D565" s="89"/>
      <c r="E565" s="89"/>
      <c r="F565" s="89"/>
      <c r="G565" s="89"/>
      <c r="H565" s="89"/>
      <c r="I565" s="89"/>
      <c r="J565" s="89"/>
      <c r="K565" s="89"/>
    </row>
    <row r="566" spans="1:11" s="50" customFormat="1" ht="12.75" customHeight="1">
      <c r="A566" s="89"/>
      <c r="B566" s="89"/>
      <c r="C566" s="89"/>
      <c r="D566" s="89"/>
      <c r="E566" s="89"/>
      <c r="F566" s="89"/>
      <c r="G566" s="89"/>
      <c r="H566" s="89"/>
      <c r="I566" s="89"/>
      <c r="J566" s="89"/>
      <c r="K566" s="89"/>
    </row>
    <row r="567" spans="1:11" s="50" customFormat="1" ht="12.75" customHeight="1">
      <c r="A567" s="89"/>
      <c r="B567" s="89"/>
      <c r="C567" s="89"/>
      <c r="D567" s="89"/>
      <c r="E567" s="89"/>
      <c r="F567" s="89"/>
      <c r="G567" s="89"/>
      <c r="H567" s="89"/>
      <c r="I567" s="89"/>
      <c r="J567" s="89"/>
      <c r="K567" s="89"/>
    </row>
    <row r="568" spans="1:11" s="50" customFormat="1" ht="12.75" customHeight="1">
      <c r="A568" s="89"/>
      <c r="B568" s="89"/>
      <c r="C568" s="89"/>
      <c r="D568" s="89"/>
      <c r="E568" s="89"/>
      <c r="F568" s="89"/>
      <c r="G568" s="89"/>
      <c r="H568" s="89"/>
      <c r="I568" s="89"/>
      <c r="J568" s="89"/>
      <c r="K568" s="89"/>
    </row>
    <row r="569" spans="1:11" s="50" customFormat="1" ht="12.75" customHeight="1">
      <c r="A569" s="89"/>
      <c r="B569" s="89"/>
      <c r="C569" s="89"/>
      <c r="D569" s="89"/>
      <c r="E569" s="89"/>
      <c r="F569" s="89"/>
      <c r="G569" s="89"/>
      <c r="H569" s="89"/>
      <c r="I569" s="89"/>
      <c r="J569" s="89"/>
      <c r="K569" s="89"/>
    </row>
    <row r="570" spans="1:11" s="50" customFormat="1" ht="12.75" customHeight="1">
      <c r="A570" s="89"/>
      <c r="B570" s="89"/>
      <c r="C570" s="89"/>
      <c r="D570" s="89"/>
      <c r="E570" s="89"/>
      <c r="F570" s="89"/>
      <c r="G570" s="89"/>
      <c r="H570" s="89"/>
      <c r="I570" s="89"/>
      <c r="J570" s="89"/>
      <c r="K570" s="89"/>
    </row>
    <row r="571" spans="1:11" s="50" customFormat="1" ht="12.75" customHeight="1">
      <c r="A571" s="89"/>
      <c r="B571" s="89"/>
      <c r="C571" s="89"/>
      <c r="D571" s="89"/>
      <c r="E571" s="89"/>
      <c r="F571" s="89"/>
      <c r="G571" s="89"/>
      <c r="H571" s="89"/>
      <c r="I571" s="89"/>
      <c r="J571" s="89"/>
      <c r="K571" s="89"/>
    </row>
    <row r="572" spans="1:11" s="50" customFormat="1" ht="12.75" customHeight="1">
      <c r="A572" s="89"/>
      <c r="B572" s="89"/>
      <c r="C572" s="89"/>
      <c r="D572" s="89"/>
      <c r="E572" s="89"/>
      <c r="F572" s="89"/>
      <c r="G572" s="89"/>
      <c r="H572" s="89"/>
      <c r="I572" s="89"/>
      <c r="J572" s="89"/>
      <c r="K572" s="89"/>
    </row>
    <row r="573" spans="1:11" s="50" customFormat="1" ht="12.75" customHeight="1">
      <c r="A573" s="89"/>
      <c r="B573" s="89"/>
      <c r="C573" s="89"/>
      <c r="D573" s="89"/>
      <c r="E573" s="89"/>
      <c r="F573" s="89"/>
      <c r="G573" s="89"/>
      <c r="H573" s="89"/>
      <c r="I573" s="89"/>
      <c r="J573" s="89"/>
      <c r="K573" s="89"/>
    </row>
    <row r="574" spans="1:11" s="50" customFormat="1" ht="12.75" customHeight="1">
      <c r="A574" s="89"/>
      <c r="B574" s="89"/>
      <c r="C574" s="89"/>
      <c r="D574" s="89"/>
      <c r="E574" s="89"/>
      <c r="F574" s="89"/>
      <c r="G574" s="89"/>
      <c r="H574" s="89"/>
      <c r="I574" s="89"/>
      <c r="J574" s="89"/>
      <c r="K574" s="89"/>
    </row>
    <row r="575" spans="1:11" s="50" customFormat="1" ht="12.75" customHeight="1">
      <c r="A575" s="89"/>
      <c r="B575" s="89"/>
      <c r="C575" s="89"/>
      <c r="D575" s="89"/>
      <c r="E575" s="89"/>
      <c r="F575" s="89"/>
      <c r="G575" s="89"/>
      <c r="H575" s="89"/>
      <c r="I575" s="89"/>
      <c r="J575" s="89"/>
      <c r="K575" s="89"/>
    </row>
    <row r="576" spans="1:11" s="50" customFormat="1" ht="12.75" customHeight="1">
      <c r="A576" s="89"/>
      <c r="B576" s="89"/>
      <c r="C576" s="89"/>
      <c r="D576" s="89"/>
      <c r="E576" s="89"/>
      <c r="F576" s="89"/>
      <c r="G576" s="89"/>
      <c r="H576" s="89"/>
      <c r="I576" s="89"/>
      <c r="J576" s="89"/>
      <c r="K576" s="89"/>
    </row>
    <row r="577" spans="1:11" s="50" customFormat="1" ht="12.75" customHeight="1">
      <c r="A577" s="89"/>
      <c r="B577" s="89"/>
      <c r="C577" s="89"/>
      <c r="D577" s="89"/>
      <c r="E577" s="89"/>
      <c r="F577" s="89"/>
      <c r="G577" s="89"/>
      <c r="H577" s="89"/>
      <c r="I577" s="89"/>
      <c r="J577" s="89"/>
      <c r="K577" s="89"/>
    </row>
    <row r="578" spans="1:11" s="50" customFormat="1" ht="12.75" customHeight="1">
      <c r="A578" s="89"/>
      <c r="B578" s="89"/>
      <c r="C578" s="89"/>
      <c r="D578" s="89"/>
      <c r="E578" s="89"/>
      <c r="F578" s="89"/>
      <c r="G578" s="89"/>
      <c r="H578" s="89"/>
      <c r="I578" s="89"/>
      <c r="J578" s="89"/>
      <c r="K578" s="89"/>
    </row>
    <row r="579" spans="1:11" s="50" customFormat="1" ht="12.75" customHeight="1">
      <c r="A579" s="89"/>
      <c r="B579" s="89"/>
      <c r="C579" s="89"/>
      <c r="D579" s="89"/>
      <c r="E579" s="89"/>
      <c r="F579" s="89"/>
      <c r="G579" s="89"/>
      <c r="H579" s="89"/>
      <c r="I579" s="89"/>
      <c r="J579" s="89"/>
      <c r="K579" s="89"/>
    </row>
    <row r="580" spans="1:11" s="50" customFormat="1" ht="12.75" customHeight="1">
      <c r="A580" s="89"/>
      <c r="B580" s="89"/>
      <c r="C580" s="89"/>
      <c r="D580" s="89"/>
      <c r="E580" s="89"/>
      <c r="F580" s="89"/>
      <c r="G580" s="89"/>
      <c r="H580" s="89"/>
      <c r="I580" s="89"/>
      <c r="J580" s="89"/>
      <c r="K580" s="89"/>
    </row>
    <row r="581" spans="1:11" s="50" customFormat="1" ht="12.75" customHeight="1">
      <c r="A581" s="89"/>
      <c r="B581" s="89"/>
      <c r="C581" s="89"/>
      <c r="D581" s="89"/>
      <c r="E581" s="89"/>
      <c r="F581" s="89"/>
      <c r="G581" s="89"/>
      <c r="H581" s="89"/>
      <c r="I581" s="89"/>
      <c r="J581" s="89"/>
      <c r="K581" s="89"/>
    </row>
    <row r="582" spans="1:11" s="50" customFormat="1" ht="12.75" customHeight="1">
      <c r="A582" s="89"/>
      <c r="B582" s="89"/>
      <c r="C582" s="89"/>
      <c r="D582" s="89"/>
      <c r="E582" s="89"/>
      <c r="F582" s="89"/>
      <c r="G582" s="89"/>
      <c r="H582" s="89"/>
      <c r="I582" s="89"/>
      <c r="J582" s="89"/>
      <c r="K582" s="89"/>
    </row>
    <row r="583" spans="1:11" s="50" customFormat="1" ht="12.75" customHeight="1">
      <c r="A583" s="89"/>
      <c r="B583" s="89"/>
      <c r="C583" s="89"/>
      <c r="D583" s="89"/>
      <c r="E583" s="89"/>
      <c r="F583" s="89"/>
      <c r="G583" s="89"/>
      <c r="H583" s="89"/>
      <c r="I583" s="89"/>
      <c r="J583" s="89"/>
      <c r="K583" s="89"/>
    </row>
    <row r="584" spans="1:11" s="50" customFormat="1" ht="12.75" customHeight="1">
      <c r="A584" s="89"/>
      <c r="B584" s="89"/>
      <c r="C584" s="89"/>
      <c r="D584" s="89"/>
      <c r="E584" s="89"/>
      <c r="F584" s="89"/>
      <c r="G584" s="89"/>
      <c r="H584" s="89"/>
      <c r="I584" s="89"/>
      <c r="J584" s="89"/>
      <c r="K584" s="89"/>
    </row>
    <row r="585" spans="1:11" s="50" customFormat="1" ht="12.75" customHeight="1">
      <c r="A585" s="89"/>
      <c r="B585" s="89"/>
      <c r="C585" s="89"/>
      <c r="D585" s="89"/>
      <c r="E585" s="89"/>
      <c r="F585" s="89"/>
      <c r="G585" s="89"/>
      <c r="H585" s="89"/>
      <c r="I585" s="89"/>
      <c r="J585" s="89"/>
      <c r="K585" s="89"/>
    </row>
    <row r="586" spans="1:11" s="50" customFormat="1" ht="12.75" customHeight="1">
      <c r="A586" s="89"/>
      <c r="B586" s="89"/>
      <c r="C586" s="89"/>
      <c r="D586" s="89"/>
      <c r="E586" s="89"/>
      <c r="F586" s="89"/>
      <c r="G586" s="89"/>
      <c r="H586" s="89"/>
      <c r="I586" s="89"/>
      <c r="J586" s="89"/>
      <c r="K586" s="89"/>
    </row>
    <row r="587" spans="1:11" s="50" customFormat="1" ht="12.75" customHeight="1">
      <c r="A587" s="89"/>
      <c r="B587" s="89"/>
      <c r="C587" s="89"/>
      <c r="D587" s="89"/>
      <c r="E587" s="89"/>
      <c r="F587" s="89"/>
      <c r="G587" s="89"/>
      <c r="H587" s="89"/>
      <c r="I587" s="89"/>
      <c r="J587" s="89"/>
      <c r="K587" s="89"/>
    </row>
    <row r="588" spans="1:11" s="50" customFormat="1" ht="12.75" customHeight="1">
      <c r="A588" s="89"/>
      <c r="B588" s="89"/>
      <c r="C588" s="89"/>
      <c r="D588" s="89"/>
      <c r="E588" s="89"/>
      <c r="F588" s="89"/>
      <c r="G588" s="89"/>
      <c r="H588" s="89"/>
      <c r="I588" s="89"/>
      <c r="J588" s="89"/>
      <c r="K588" s="89"/>
    </row>
    <row r="589" spans="1:11" s="50" customFormat="1" ht="12.75" customHeight="1">
      <c r="A589" s="89"/>
      <c r="B589" s="89"/>
      <c r="C589" s="89"/>
      <c r="D589" s="89"/>
      <c r="E589" s="89"/>
      <c r="F589" s="89"/>
      <c r="G589" s="89"/>
      <c r="H589" s="89"/>
      <c r="I589" s="89"/>
      <c r="J589" s="89"/>
      <c r="K589" s="89"/>
    </row>
    <row r="590" spans="1:11" s="50" customFormat="1" ht="12.75" customHeight="1">
      <c r="A590" s="89"/>
      <c r="B590" s="89"/>
      <c r="C590" s="89"/>
      <c r="D590" s="89"/>
      <c r="E590" s="89"/>
      <c r="F590" s="89"/>
      <c r="G590" s="89"/>
      <c r="H590" s="89"/>
      <c r="I590" s="89"/>
      <c r="J590" s="89"/>
      <c r="K590" s="89"/>
    </row>
    <row r="591" spans="1:11" s="50" customFormat="1" ht="12.75" customHeight="1">
      <c r="A591" s="89"/>
      <c r="B591" s="89"/>
      <c r="C591" s="89"/>
      <c r="D591" s="89"/>
      <c r="E591" s="89"/>
      <c r="F591" s="89"/>
      <c r="G591" s="89"/>
      <c r="H591" s="89"/>
      <c r="I591" s="89"/>
      <c r="J591" s="89"/>
      <c r="K591" s="89"/>
    </row>
    <row r="592" spans="1:11" s="50" customFormat="1" ht="12.75" customHeight="1">
      <c r="A592" s="89"/>
      <c r="B592" s="89"/>
      <c r="C592" s="89"/>
      <c r="D592" s="89"/>
      <c r="E592" s="89"/>
      <c r="F592" s="89"/>
      <c r="G592" s="89"/>
      <c r="H592" s="89"/>
      <c r="I592" s="89"/>
      <c r="J592" s="89"/>
      <c r="K592" s="89"/>
    </row>
    <row r="593" spans="1:11" s="50" customFormat="1" ht="12.75" customHeight="1">
      <c r="A593" s="89"/>
      <c r="B593" s="89"/>
      <c r="C593" s="89"/>
      <c r="D593" s="89"/>
      <c r="E593" s="89"/>
      <c r="F593" s="89"/>
      <c r="G593" s="89"/>
      <c r="H593" s="89"/>
      <c r="I593" s="89"/>
      <c r="J593" s="89"/>
      <c r="K593" s="89"/>
    </row>
    <row r="594" spans="1:11" s="50" customFormat="1" ht="12.75" customHeight="1">
      <c r="A594" s="89"/>
      <c r="B594" s="89"/>
      <c r="C594" s="89"/>
      <c r="D594" s="89"/>
      <c r="E594" s="89"/>
      <c r="F594" s="89"/>
      <c r="G594" s="89"/>
      <c r="H594" s="89"/>
      <c r="I594" s="89"/>
      <c r="J594" s="89"/>
      <c r="K594" s="89"/>
    </row>
    <row r="595" spans="1:11" s="50" customFormat="1" ht="12.75" customHeight="1">
      <c r="A595" s="89"/>
      <c r="B595" s="89"/>
      <c r="C595" s="89"/>
      <c r="D595" s="89"/>
      <c r="E595" s="89"/>
      <c r="F595" s="89"/>
      <c r="G595" s="89"/>
      <c r="H595" s="89"/>
      <c r="I595" s="89"/>
      <c r="J595" s="89"/>
      <c r="K595" s="89"/>
    </row>
    <row r="596" spans="1:11" s="50" customFormat="1" ht="12.75" customHeight="1">
      <c r="A596" s="89"/>
      <c r="B596" s="89"/>
      <c r="C596" s="89"/>
      <c r="D596" s="89"/>
      <c r="E596" s="89"/>
      <c r="F596" s="89"/>
      <c r="G596" s="89"/>
      <c r="H596" s="89"/>
      <c r="I596" s="89"/>
      <c r="J596" s="89"/>
      <c r="K596" s="89"/>
    </row>
    <row r="597" spans="1:11" s="50" customFormat="1" ht="12.75" customHeight="1">
      <c r="A597" s="89"/>
      <c r="B597" s="89"/>
      <c r="C597" s="89"/>
      <c r="D597" s="89"/>
      <c r="E597" s="89"/>
      <c r="F597" s="89"/>
      <c r="G597" s="89"/>
      <c r="H597" s="89"/>
      <c r="I597" s="89"/>
      <c r="J597" s="89"/>
      <c r="K597" s="89"/>
    </row>
    <row r="598" spans="1:11" s="50" customFormat="1" ht="12.75" customHeight="1">
      <c r="A598" s="89"/>
      <c r="B598" s="89"/>
      <c r="C598" s="89"/>
      <c r="D598" s="89"/>
      <c r="E598" s="89"/>
      <c r="F598" s="89"/>
      <c r="G598" s="89"/>
      <c r="H598" s="89"/>
      <c r="I598" s="89"/>
      <c r="J598" s="89"/>
      <c r="K598" s="89"/>
    </row>
    <row r="599" spans="1:11" s="50" customFormat="1" ht="12.75" customHeight="1">
      <c r="A599" s="89"/>
      <c r="B599" s="89"/>
      <c r="C599" s="89"/>
      <c r="D599" s="89"/>
      <c r="E599" s="89"/>
      <c r="F599" s="89"/>
      <c r="G599" s="89"/>
      <c r="H599" s="89"/>
      <c r="I599" s="89"/>
      <c r="J599" s="89"/>
      <c r="K599" s="89"/>
    </row>
    <row r="600" spans="1:11" s="50" customFormat="1" ht="12.75" customHeight="1">
      <c r="A600" s="89"/>
      <c r="B600" s="89"/>
      <c r="C600" s="89"/>
      <c r="D600" s="89"/>
      <c r="E600" s="89"/>
      <c r="F600" s="89"/>
      <c r="G600" s="89"/>
      <c r="H600" s="89"/>
      <c r="I600" s="89"/>
      <c r="J600" s="89"/>
      <c r="K600" s="89"/>
    </row>
    <row r="601" spans="1:11" s="50" customFormat="1" ht="12.75" customHeight="1">
      <c r="A601" s="89"/>
      <c r="B601" s="89"/>
      <c r="C601" s="89"/>
      <c r="D601" s="89"/>
      <c r="E601" s="89"/>
      <c r="F601" s="89"/>
      <c r="G601" s="89"/>
      <c r="H601" s="89"/>
      <c r="I601" s="89"/>
      <c r="J601" s="89"/>
      <c r="K601" s="89"/>
    </row>
    <row r="602" spans="1:11" s="50" customFormat="1" ht="12.75" customHeight="1">
      <c r="A602" s="89"/>
      <c r="B602" s="89"/>
      <c r="C602" s="89"/>
      <c r="D602" s="89"/>
      <c r="E602" s="89"/>
      <c r="F602" s="89"/>
      <c r="G602" s="89"/>
      <c r="H602" s="89"/>
      <c r="I602" s="89"/>
      <c r="J602" s="89"/>
      <c r="K602" s="89"/>
    </row>
    <row r="603" spans="1:11" s="50" customFormat="1" ht="12.75" customHeight="1">
      <c r="A603" s="89"/>
      <c r="B603" s="89"/>
      <c r="C603" s="89"/>
      <c r="D603" s="89"/>
      <c r="E603" s="89"/>
      <c r="F603" s="89"/>
      <c r="G603" s="89"/>
      <c r="H603" s="89"/>
      <c r="I603" s="89"/>
      <c r="J603" s="89"/>
      <c r="K603" s="89"/>
    </row>
    <row r="604" spans="1:11" s="50" customFormat="1" ht="12.75" customHeight="1">
      <c r="A604" s="89"/>
      <c r="B604" s="89"/>
      <c r="C604" s="89"/>
      <c r="D604" s="89"/>
      <c r="E604" s="89"/>
      <c r="F604" s="89"/>
      <c r="G604" s="89"/>
      <c r="H604" s="89"/>
      <c r="I604" s="89"/>
      <c r="J604" s="89"/>
      <c r="K604" s="89"/>
    </row>
    <row r="605" spans="1:11" s="50" customFormat="1" ht="12.75" customHeight="1">
      <c r="A605" s="89"/>
      <c r="B605" s="89"/>
      <c r="C605" s="89"/>
      <c r="D605" s="89"/>
      <c r="E605" s="89"/>
      <c r="F605" s="89"/>
      <c r="G605" s="89"/>
      <c r="H605" s="89"/>
      <c r="I605" s="89"/>
      <c r="J605" s="89"/>
      <c r="K605" s="89"/>
    </row>
    <row r="606" spans="1:11" s="50" customFormat="1" ht="12.75" customHeight="1">
      <c r="A606" s="89"/>
      <c r="B606" s="89"/>
      <c r="C606" s="89"/>
      <c r="D606" s="89"/>
      <c r="E606" s="89"/>
      <c r="F606" s="89"/>
      <c r="G606" s="89"/>
      <c r="H606" s="89"/>
      <c r="I606" s="89"/>
      <c r="J606" s="89"/>
      <c r="K606" s="89"/>
    </row>
    <row r="607" spans="1:11" s="50" customFormat="1" ht="12.75" customHeight="1">
      <c r="A607" s="89"/>
      <c r="B607" s="89"/>
      <c r="C607" s="89"/>
      <c r="D607" s="89"/>
      <c r="E607" s="89"/>
      <c r="F607" s="89"/>
      <c r="G607" s="89"/>
      <c r="H607" s="89"/>
      <c r="I607" s="89"/>
      <c r="J607" s="89"/>
      <c r="K607" s="89"/>
    </row>
    <row r="608" spans="1:11" s="50" customFormat="1" ht="12.75" customHeight="1">
      <c r="A608" s="89"/>
      <c r="B608" s="89"/>
      <c r="C608" s="89"/>
      <c r="D608" s="89"/>
      <c r="E608" s="89"/>
      <c r="F608" s="89"/>
      <c r="G608" s="89"/>
      <c r="H608" s="89"/>
      <c r="I608" s="89"/>
      <c r="J608" s="89"/>
      <c r="K608" s="89"/>
    </row>
    <row r="609" spans="1:11" s="50" customFormat="1" ht="12.75" customHeight="1">
      <c r="A609" s="89"/>
      <c r="B609" s="89"/>
      <c r="C609" s="89"/>
      <c r="D609" s="89"/>
      <c r="E609" s="89"/>
      <c r="F609" s="89"/>
      <c r="G609" s="89"/>
      <c r="H609" s="89"/>
      <c r="I609" s="89"/>
      <c r="J609" s="89"/>
      <c r="K609" s="89"/>
    </row>
    <row r="610" spans="1:11" s="50" customFormat="1" ht="12.75" customHeight="1">
      <c r="A610" s="89"/>
      <c r="B610" s="89"/>
      <c r="C610" s="89"/>
      <c r="D610" s="89"/>
      <c r="E610" s="89"/>
      <c r="F610" s="89"/>
      <c r="G610" s="89"/>
      <c r="H610" s="89"/>
      <c r="I610" s="89"/>
      <c r="J610" s="89"/>
      <c r="K610" s="89"/>
    </row>
    <row r="611" spans="1:11" s="50" customFormat="1" ht="12.75" customHeight="1">
      <c r="A611" s="89"/>
      <c r="B611" s="89"/>
      <c r="C611" s="89"/>
      <c r="D611" s="89"/>
      <c r="E611" s="89"/>
      <c r="F611" s="89"/>
      <c r="G611" s="89"/>
      <c r="H611" s="89"/>
      <c r="I611" s="89"/>
      <c r="J611" s="89"/>
      <c r="K611" s="89"/>
    </row>
    <row r="612" spans="1:11" s="50" customFormat="1" ht="12.75" customHeight="1">
      <c r="A612" s="89"/>
      <c r="B612" s="89"/>
      <c r="C612" s="89"/>
      <c r="D612" s="89"/>
      <c r="E612" s="89"/>
      <c r="F612" s="89"/>
      <c r="G612" s="89"/>
      <c r="H612" s="89"/>
      <c r="I612" s="89"/>
      <c r="J612" s="89"/>
      <c r="K612" s="89"/>
    </row>
    <row r="613" spans="1:11" s="50" customFormat="1" ht="12.75" customHeight="1">
      <c r="A613" s="89"/>
      <c r="B613" s="89"/>
      <c r="C613" s="89"/>
      <c r="D613" s="89"/>
      <c r="E613" s="89"/>
      <c r="F613" s="89"/>
      <c r="G613" s="89"/>
      <c r="H613" s="89"/>
      <c r="I613" s="89"/>
      <c r="J613" s="89"/>
      <c r="K613" s="89"/>
    </row>
    <row r="614" spans="1:11" s="50" customFormat="1" ht="12.75" customHeight="1">
      <c r="A614" s="89"/>
      <c r="B614" s="89"/>
      <c r="C614" s="89"/>
      <c r="D614" s="89"/>
      <c r="E614" s="89"/>
      <c r="F614" s="89"/>
      <c r="G614" s="89"/>
      <c r="H614" s="89"/>
      <c r="I614" s="89"/>
      <c r="J614" s="89"/>
      <c r="K614" s="89"/>
    </row>
    <row r="615" spans="1:11" s="50" customFormat="1" ht="12.75" customHeight="1">
      <c r="A615" s="89"/>
      <c r="B615" s="89"/>
      <c r="C615" s="89"/>
      <c r="D615" s="89"/>
      <c r="E615" s="89"/>
      <c r="F615" s="89"/>
      <c r="G615" s="89"/>
      <c r="H615" s="89"/>
      <c r="I615" s="89"/>
      <c r="J615" s="89"/>
      <c r="K615" s="89"/>
    </row>
    <row r="616" spans="1:11" s="50" customFormat="1" ht="12.75" customHeight="1">
      <c r="A616" s="89"/>
      <c r="B616" s="89"/>
      <c r="C616" s="89"/>
      <c r="D616" s="89"/>
      <c r="E616" s="89"/>
      <c r="F616" s="89"/>
      <c r="G616" s="89"/>
      <c r="H616" s="89"/>
      <c r="I616" s="89"/>
      <c r="J616" s="89"/>
      <c r="K616" s="89"/>
    </row>
    <row r="617" spans="1:11" s="50" customFormat="1" ht="12.75" customHeight="1">
      <c r="A617" s="89"/>
      <c r="B617" s="89"/>
      <c r="C617" s="89"/>
      <c r="D617" s="89"/>
      <c r="E617" s="89"/>
      <c r="F617" s="89"/>
      <c r="G617" s="89"/>
      <c r="H617" s="89"/>
      <c r="I617" s="89"/>
      <c r="J617" s="89"/>
      <c r="K617" s="89"/>
    </row>
    <row r="618" spans="1:11" s="50" customFormat="1" ht="12.75" customHeight="1">
      <c r="A618" s="89"/>
      <c r="B618" s="89"/>
      <c r="C618" s="89"/>
      <c r="D618" s="89"/>
      <c r="E618" s="89"/>
      <c r="F618" s="89"/>
      <c r="G618" s="89"/>
      <c r="H618" s="89"/>
      <c r="I618" s="89"/>
      <c r="J618" s="89"/>
      <c r="K618" s="89"/>
    </row>
    <row r="619" spans="1:11" s="50" customFormat="1" ht="12.75" customHeight="1">
      <c r="A619" s="89"/>
      <c r="B619" s="89"/>
      <c r="C619" s="89"/>
      <c r="D619" s="89"/>
      <c r="E619" s="89"/>
      <c r="F619" s="89"/>
      <c r="G619" s="89"/>
      <c r="H619" s="89"/>
      <c r="I619" s="89"/>
      <c r="J619" s="89"/>
      <c r="K619" s="89"/>
    </row>
    <row r="620" spans="1:11" s="50" customFormat="1" ht="12.75" customHeight="1">
      <c r="A620" s="89"/>
      <c r="B620" s="89"/>
      <c r="C620" s="89"/>
      <c r="D620" s="89"/>
      <c r="E620" s="89"/>
      <c r="F620" s="89"/>
      <c r="G620" s="89"/>
      <c r="H620" s="89"/>
      <c r="I620" s="89"/>
      <c r="J620" s="89"/>
      <c r="K620" s="89"/>
    </row>
    <row r="621" spans="1:11" s="50" customFormat="1" ht="12.75" customHeight="1">
      <c r="A621" s="89"/>
      <c r="B621" s="89"/>
      <c r="C621" s="89"/>
      <c r="D621" s="89"/>
      <c r="E621" s="89"/>
      <c r="F621" s="89"/>
      <c r="G621" s="89"/>
      <c r="H621" s="89"/>
      <c r="I621" s="89"/>
      <c r="J621" s="89"/>
      <c r="K621" s="89"/>
    </row>
    <row r="622" spans="1:11" s="50" customFormat="1" ht="12.75" customHeight="1">
      <c r="A622" s="89"/>
      <c r="B622" s="89"/>
      <c r="C622" s="89"/>
      <c r="D622" s="89"/>
      <c r="E622" s="89"/>
      <c r="F622" s="89"/>
      <c r="G622" s="89"/>
      <c r="H622" s="89"/>
      <c r="I622" s="89"/>
      <c r="J622" s="89"/>
      <c r="K622" s="89"/>
    </row>
    <row r="623" spans="1:11" s="50" customFormat="1" ht="12.75" customHeight="1">
      <c r="A623" s="89"/>
      <c r="B623" s="89"/>
      <c r="C623" s="89"/>
      <c r="D623" s="89"/>
      <c r="E623" s="89"/>
      <c r="F623" s="89"/>
      <c r="G623" s="89"/>
      <c r="H623" s="89"/>
      <c r="I623" s="89"/>
      <c r="J623" s="89"/>
      <c r="K623" s="89"/>
    </row>
    <row r="624" spans="1:11" s="50" customFormat="1" ht="12.75" customHeight="1">
      <c r="A624" s="89"/>
      <c r="B624" s="89"/>
      <c r="C624" s="89"/>
      <c r="D624" s="89"/>
      <c r="E624" s="89"/>
      <c r="F624" s="89"/>
      <c r="G624" s="89"/>
      <c r="H624" s="89"/>
      <c r="I624" s="89"/>
      <c r="J624" s="89"/>
      <c r="K624" s="89"/>
    </row>
    <row r="625" spans="1:11" s="50" customFormat="1" ht="12.75" customHeight="1">
      <c r="A625" s="89"/>
      <c r="B625" s="89"/>
      <c r="C625" s="89"/>
      <c r="D625" s="89"/>
      <c r="E625" s="89"/>
      <c r="F625" s="89"/>
      <c r="G625" s="89"/>
      <c r="H625" s="89"/>
      <c r="I625" s="89"/>
      <c r="J625" s="89"/>
      <c r="K625" s="89"/>
    </row>
    <row r="626" spans="1:11" s="50" customFormat="1" ht="12.75" customHeight="1">
      <c r="A626" s="89"/>
      <c r="B626" s="89"/>
      <c r="C626" s="89"/>
      <c r="D626" s="89"/>
      <c r="E626" s="89"/>
      <c r="F626" s="89"/>
      <c r="G626" s="89"/>
      <c r="H626" s="89"/>
      <c r="I626" s="89"/>
      <c r="J626" s="89"/>
      <c r="K626" s="89"/>
    </row>
    <row r="627" spans="1:11" s="50" customFormat="1" ht="12.75" customHeight="1">
      <c r="A627" s="89"/>
      <c r="B627" s="89"/>
      <c r="C627" s="89"/>
      <c r="D627" s="89"/>
      <c r="E627" s="89"/>
      <c r="F627" s="89"/>
      <c r="G627" s="89"/>
      <c r="H627" s="89"/>
      <c r="I627" s="89"/>
      <c r="J627" s="89"/>
      <c r="K627" s="89"/>
    </row>
    <row r="628" spans="1:11" s="50" customFormat="1" ht="12.75" customHeight="1">
      <c r="A628" s="89"/>
      <c r="B628" s="89"/>
      <c r="C628" s="89"/>
      <c r="D628" s="89"/>
      <c r="E628" s="89"/>
      <c r="F628" s="89"/>
      <c r="G628" s="89"/>
      <c r="H628" s="89"/>
      <c r="I628" s="89"/>
      <c r="J628" s="89"/>
      <c r="K628" s="89"/>
    </row>
    <row r="629" spans="1:11" s="50" customFormat="1" ht="12.75" customHeight="1">
      <c r="A629" s="89"/>
      <c r="B629" s="89"/>
      <c r="C629" s="89"/>
      <c r="D629" s="89"/>
      <c r="E629" s="89"/>
      <c r="F629" s="89"/>
      <c r="G629" s="89"/>
      <c r="H629" s="89"/>
      <c r="I629" s="89"/>
      <c r="J629" s="89"/>
      <c r="K629" s="89"/>
    </row>
    <row r="630" spans="1:11" s="50" customFormat="1" ht="12.75" customHeight="1">
      <c r="A630" s="89"/>
      <c r="B630" s="89"/>
      <c r="C630" s="89"/>
      <c r="D630" s="89"/>
      <c r="E630" s="89"/>
      <c r="F630" s="89"/>
      <c r="G630" s="89"/>
      <c r="H630" s="89"/>
      <c r="I630" s="89"/>
      <c r="J630" s="89"/>
      <c r="K630" s="89"/>
    </row>
    <row r="631" spans="1:11" s="50" customFormat="1" ht="12.75" customHeight="1">
      <c r="A631" s="89"/>
      <c r="B631" s="89"/>
      <c r="C631" s="89"/>
      <c r="D631" s="89"/>
      <c r="E631" s="89"/>
      <c r="F631" s="89"/>
      <c r="G631" s="89"/>
      <c r="H631" s="89"/>
      <c r="I631" s="89"/>
      <c r="J631" s="89"/>
      <c r="K631" s="89"/>
    </row>
    <row r="632" spans="1:11" s="50" customFormat="1" ht="12.75" customHeight="1">
      <c r="A632" s="89"/>
      <c r="B632" s="89"/>
      <c r="C632" s="89"/>
      <c r="D632" s="89"/>
      <c r="E632" s="89"/>
      <c r="F632" s="89"/>
      <c r="G632" s="89"/>
      <c r="H632" s="89"/>
      <c r="I632" s="89"/>
      <c r="J632" s="89"/>
      <c r="K632" s="89"/>
    </row>
    <row r="633" spans="1:11" s="50" customFormat="1" ht="12.75" customHeight="1">
      <c r="A633" s="89"/>
      <c r="B633" s="89"/>
      <c r="C633" s="89"/>
      <c r="D633" s="89"/>
      <c r="E633" s="89"/>
      <c r="F633" s="89"/>
      <c r="G633" s="89"/>
      <c r="H633" s="89"/>
      <c r="I633" s="89"/>
      <c r="J633" s="89"/>
      <c r="K633" s="89"/>
    </row>
    <row r="634" spans="1:11" s="50" customFormat="1" ht="12.75" customHeight="1">
      <c r="A634" s="89"/>
      <c r="B634" s="89"/>
      <c r="C634" s="89"/>
      <c r="D634" s="89"/>
      <c r="E634" s="89"/>
      <c r="F634" s="89"/>
      <c r="G634" s="89"/>
      <c r="H634" s="89"/>
      <c r="I634" s="89"/>
      <c r="J634" s="89"/>
      <c r="K634" s="89"/>
    </row>
    <row r="635" spans="1:11" s="50" customFormat="1" ht="12.75" customHeight="1">
      <c r="A635" s="89"/>
      <c r="B635" s="89"/>
      <c r="C635" s="89"/>
      <c r="D635" s="89"/>
      <c r="E635" s="89"/>
      <c r="F635" s="89"/>
      <c r="G635" s="89"/>
      <c r="H635" s="89"/>
      <c r="I635" s="89"/>
      <c r="J635" s="89"/>
      <c r="K635" s="89"/>
    </row>
    <row r="636" spans="1:11" s="50" customFormat="1" ht="12.75" customHeight="1">
      <c r="A636" s="89"/>
      <c r="B636" s="89"/>
      <c r="C636" s="89"/>
      <c r="D636" s="89"/>
      <c r="E636" s="89"/>
      <c r="F636" s="89"/>
      <c r="G636" s="89"/>
      <c r="H636" s="89"/>
      <c r="I636" s="89"/>
      <c r="J636" s="89"/>
      <c r="K636" s="89"/>
    </row>
    <row r="637" spans="1:11" s="50" customFormat="1" ht="12.75" customHeight="1">
      <c r="A637" s="89"/>
      <c r="B637" s="89"/>
      <c r="C637" s="89"/>
      <c r="D637" s="89"/>
      <c r="E637" s="89"/>
      <c r="F637" s="89"/>
      <c r="G637" s="89"/>
      <c r="H637" s="89"/>
      <c r="I637" s="89"/>
      <c r="J637" s="89"/>
      <c r="K637" s="89"/>
    </row>
    <row r="638" spans="1:11" s="50" customFormat="1" ht="12.75" customHeight="1">
      <c r="A638" s="89"/>
      <c r="B638" s="89"/>
      <c r="C638" s="89"/>
      <c r="D638" s="89"/>
      <c r="E638" s="89"/>
      <c r="F638" s="89"/>
      <c r="G638" s="89"/>
      <c r="H638" s="89"/>
      <c r="I638" s="89"/>
      <c r="J638" s="89"/>
      <c r="K638" s="89"/>
    </row>
    <row r="639" spans="1:11" s="50" customFormat="1" ht="12.75" customHeight="1">
      <c r="A639" s="89"/>
      <c r="B639" s="89"/>
      <c r="C639" s="89"/>
      <c r="D639" s="89"/>
      <c r="E639" s="89"/>
      <c r="F639" s="89"/>
      <c r="G639" s="89"/>
      <c r="H639" s="89"/>
      <c r="I639" s="89"/>
      <c r="J639" s="89"/>
      <c r="K639" s="89"/>
    </row>
    <row r="640" spans="1:11" s="50" customFormat="1" ht="12.75" customHeight="1">
      <c r="A640" s="89"/>
      <c r="B640" s="89"/>
      <c r="C640" s="89"/>
      <c r="D640" s="89"/>
      <c r="E640" s="89"/>
      <c r="F640" s="89"/>
      <c r="G640" s="89"/>
      <c r="H640" s="89"/>
      <c r="I640" s="89"/>
      <c r="J640" s="89"/>
      <c r="K640" s="89"/>
    </row>
    <row r="641" spans="1:11" s="50" customFormat="1" ht="12.75" customHeight="1">
      <c r="A641" s="89"/>
      <c r="B641" s="89"/>
      <c r="C641" s="89"/>
      <c r="D641" s="89"/>
      <c r="E641" s="89"/>
      <c r="F641" s="89"/>
      <c r="G641" s="89"/>
      <c r="H641" s="89"/>
      <c r="I641" s="89"/>
      <c r="J641" s="89"/>
      <c r="K641" s="89"/>
    </row>
    <row r="642" spans="1:11" s="50" customFormat="1" ht="12.75" customHeight="1">
      <c r="A642" s="89"/>
      <c r="B642" s="89"/>
      <c r="C642" s="89"/>
      <c r="D642" s="89"/>
      <c r="E642" s="89"/>
      <c r="F642" s="89"/>
      <c r="G642" s="89"/>
      <c r="H642" s="89"/>
      <c r="I642" s="89"/>
      <c r="J642" s="89"/>
      <c r="K642" s="89"/>
    </row>
    <row r="643" spans="1:11" s="50" customFormat="1" ht="12.75" customHeight="1">
      <c r="A643" s="89"/>
      <c r="B643" s="89"/>
      <c r="C643" s="89"/>
      <c r="D643" s="89"/>
      <c r="E643" s="89"/>
      <c r="F643" s="89"/>
      <c r="G643" s="89"/>
      <c r="H643" s="89"/>
      <c r="I643" s="89"/>
      <c r="J643" s="89"/>
      <c r="K643" s="89"/>
    </row>
    <row r="644" spans="1:11" s="50" customFormat="1" ht="12.75" customHeight="1">
      <c r="A644" s="89"/>
      <c r="B644" s="89"/>
      <c r="C644" s="89"/>
      <c r="D644" s="89"/>
      <c r="E644" s="89"/>
      <c r="F644" s="89"/>
      <c r="G644" s="89"/>
      <c r="H644" s="89"/>
      <c r="I644" s="89"/>
      <c r="J644" s="89"/>
      <c r="K644" s="89"/>
    </row>
    <row r="645" spans="1:11" s="50" customFormat="1" ht="12.75" customHeight="1">
      <c r="A645" s="89"/>
      <c r="B645" s="89"/>
      <c r="C645" s="89"/>
      <c r="D645" s="89"/>
      <c r="E645" s="89"/>
      <c r="F645" s="89"/>
      <c r="G645" s="89"/>
      <c r="H645" s="89"/>
      <c r="I645" s="89"/>
      <c r="J645" s="89"/>
      <c r="K645" s="89"/>
    </row>
    <row r="646" spans="1:11" s="50" customFormat="1" ht="12.75" customHeight="1">
      <c r="A646" s="89"/>
      <c r="B646" s="89"/>
      <c r="C646" s="89"/>
      <c r="D646" s="89"/>
      <c r="E646" s="89"/>
      <c r="F646" s="89"/>
      <c r="G646" s="89"/>
      <c r="H646" s="89"/>
      <c r="I646" s="89"/>
      <c r="J646" s="89"/>
      <c r="K646" s="89"/>
    </row>
    <row r="647" spans="1:11" s="50" customFormat="1" ht="12.75" customHeight="1">
      <c r="A647" s="89"/>
      <c r="B647" s="89"/>
      <c r="C647" s="89"/>
      <c r="D647" s="89"/>
      <c r="E647" s="89"/>
      <c r="F647" s="89"/>
      <c r="G647" s="89"/>
      <c r="H647" s="89"/>
      <c r="I647" s="89"/>
      <c r="J647" s="89"/>
      <c r="K647" s="89"/>
    </row>
    <row r="648" spans="1:11" s="50" customFormat="1" ht="12.75" customHeight="1">
      <c r="A648" s="89"/>
      <c r="B648" s="89"/>
      <c r="C648" s="89"/>
      <c r="D648" s="89"/>
      <c r="E648" s="89"/>
      <c r="F648" s="89"/>
      <c r="G648" s="89"/>
      <c r="H648" s="89"/>
      <c r="I648" s="89"/>
      <c r="J648" s="89"/>
      <c r="K648" s="89"/>
    </row>
    <row r="649" spans="1:11" s="50" customFormat="1" ht="12.75" customHeight="1">
      <c r="A649" s="89"/>
      <c r="B649" s="89"/>
      <c r="C649" s="89"/>
      <c r="D649" s="89"/>
      <c r="E649" s="89"/>
      <c r="F649" s="89"/>
      <c r="G649" s="89"/>
      <c r="H649" s="89"/>
      <c r="I649" s="89"/>
      <c r="J649" s="89"/>
      <c r="K649" s="89"/>
    </row>
    <row r="650" spans="1:11" s="50" customFormat="1" ht="12.75" customHeight="1">
      <c r="A650" s="89"/>
      <c r="B650" s="89"/>
      <c r="C650" s="89"/>
      <c r="D650" s="89"/>
      <c r="E650" s="89"/>
      <c r="F650" s="89"/>
      <c r="G650" s="89"/>
      <c r="H650" s="89"/>
      <c r="I650" s="89"/>
      <c r="J650" s="89"/>
      <c r="K650" s="89"/>
    </row>
    <row r="651" spans="1:11" s="50" customFormat="1" ht="12.75" customHeight="1">
      <c r="A651" s="89"/>
      <c r="B651" s="89"/>
      <c r="C651" s="89"/>
      <c r="D651" s="89"/>
      <c r="E651" s="89"/>
      <c r="F651" s="89"/>
      <c r="G651" s="89"/>
      <c r="H651" s="89"/>
      <c r="I651" s="89"/>
      <c r="J651" s="89"/>
      <c r="K651" s="89"/>
    </row>
    <row r="652" spans="1:11" s="50" customFormat="1" ht="12.75" customHeight="1">
      <c r="A652" s="89"/>
      <c r="B652" s="89"/>
      <c r="C652" s="89"/>
      <c r="D652" s="89"/>
      <c r="E652" s="89"/>
      <c r="F652" s="89"/>
      <c r="G652" s="89"/>
      <c r="H652" s="89"/>
      <c r="I652" s="89"/>
      <c r="J652" s="89"/>
      <c r="K652" s="89"/>
    </row>
    <row r="653" spans="1:11" s="50" customFormat="1" ht="12.75" customHeight="1">
      <c r="A653" s="89"/>
      <c r="B653" s="89"/>
      <c r="C653" s="89"/>
      <c r="D653" s="89"/>
      <c r="E653" s="89"/>
      <c r="F653" s="89"/>
      <c r="G653" s="89"/>
      <c r="H653" s="89"/>
      <c r="I653" s="89"/>
      <c r="J653" s="89"/>
      <c r="K653" s="89"/>
    </row>
    <row r="654" spans="1:11" s="50" customFormat="1" ht="12.75" customHeight="1">
      <c r="A654" s="89"/>
      <c r="B654" s="89"/>
      <c r="C654" s="89"/>
      <c r="D654" s="89"/>
      <c r="E654" s="89"/>
      <c r="F654" s="89"/>
      <c r="G654" s="89"/>
      <c r="H654" s="89"/>
      <c r="I654" s="89"/>
      <c r="J654" s="89"/>
      <c r="K654" s="89"/>
    </row>
    <row r="655" spans="1:11" s="50" customFormat="1" ht="12.75" customHeight="1">
      <c r="A655" s="89"/>
      <c r="B655" s="89"/>
      <c r="C655" s="89"/>
      <c r="D655" s="89"/>
      <c r="E655" s="89"/>
      <c r="F655" s="89"/>
      <c r="G655" s="89"/>
      <c r="H655" s="89"/>
      <c r="I655" s="89"/>
      <c r="J655" s="89"/>
      <c r="K655" s="89"/>
    </row>
    <row r="656" spans="1:11" s="50" customFormat="1" ht="12.75" customHeight="1">
      <c r="A656" s="89"/>
      <c r="B656" s="89"/>
      <c r="C656" s="89"/>
      <c r="D656" s="89"/>
      <c r="E656" s="89"/>
      <c r="F656" s="89"/>
      <c r="G656" s="89"/>
      <c r="H656" s="89"/>
      <c r="I656" s="89"/>
      <c r="J656" s="89"/>
      <c r="K656" s="89"/>
    </row>
    <row r="657" spans="1:11" s="50" customFormat="1" ht="12.75" customHeight="1">
      <c r="A657" s="89"/>
      <c r="B657" s="89"/>
      <c r="C657" s="89"/>
      <c r="D657" s="89"/>
      <c r="E657" s="89"/>
      <c r="F657" s="89"/>
      <c r="G657" s="89"/>
      <c r="H657" s="89"/>
      <c r="I657" s="89"/>
      <c r="J657" s="89"/>
      <c r="K657" s="89"/>
    </row>
    <row r="658" spans="1:11" s="50" customFormat="1" ht="12.75" customHeight="1">
      <c r="A658" s="89"/>
      <c r="B658" s="89"/>
      <c r="C658" s="89"/>
      <c r="D658" s="89"/>
      <c r="E658" s="89"/>
      <c r="F658" s="89"/>
      <c r="G658" s="89"/>
      <c r="H658" s="89"/>
      <c r="I658" s="89"/>
      <c r="J658" s="89"/>
      <c r="K658" s="89"/>
    </row>
    <row r="659" spans="1:11" s="50" customFormat="1" ht="12.75" customHeight="1">
      <c r="A659" s="89"/>
      <c r="B659" s="89"/>
      <c r="C659" s="89"/>
      <c r="D659" s="89"/>
      <c r="E659" s="89"/>
      <c r="F659" s="89"/>
      <c r="G659" s="89"/>
      <c r="H659" s="89"/>
      <c r="I659" s="89"/>
      <c r="J659" s="89"/>
      <c r="K659" s="89"/>
    </row>
    <row r="660" spans="1:11" s="50" customFormat="1" ht="12.75" customHeight="1">
      <c r="A660" s="89"/>
      <c r="B660" s="89"/>
      <c r="C660" s="89"/>
      <c r="D660" s="89"/>
      <c r="E660" s="89"/>
      <c r="F660" s="89"/>
      <c r="G660" s="89"/>
      <c r="H660" s="89"/>
      <c r="I660" s="89"/>
      <c r="J660" s="89"/>
      <c r="K660" s="89"/>
    </row>
    <row r="661" spans="1:11" s="50" customFormat="1" ht="12.75" customHeight="1">
      <c r="A661" s="89"/>
      <c r="B661" s="89"/>
      <c r="C661" s="89"/>
      <c r="D661" s="89"/>
      <c r="E661" s="89"/>
      <c r="F661" s="89"/>
      <c r="G661" s="89"/>
      <c r="H661" s="89"/>
      <c r="I661" s="89"/>
      <c r="J661" s="89"/>
      <c r="K661" s="89"/>
    </row>
    <row r="662" spans="1:11" s="50" customFormat="1" ht="12.75" customHeight="1">
      <c r="A662" s="89"/>
      <c r="B662" s="89"/>
      <c r="C662" s="89"/>
      <c r="D662" s="89"/>
      <c r="E662" s="89"/>
      <c r="F662" s="89"/>
      <c r="G662" s="89"/>
      <c r="H662" s="89"/>
      <c r="I662" s="89"/>
      <c r="J662" s="89"/>
      <c r="K662" s="89"/>
    </row>
    <row r="663" spans="1:11" s="50" customFormat="1" ht="12.75" customHeight="1">
      <c r="A663" s="89"/>
      <c r="B663" s="89"/>
      <c r="C663" s="89"/>
      <c r="D663" s="89"/>
      <c r="E663" s="89"/>
      <c r="F663" s="89"/>
      <c r="G663" s="89"/>
      <c r="H663" s="89"/>
      <c r="I663" s="89"/>
      <c r="J663" s="89"/>
      <c r="K663" s="89"/>
    </row>
    <row r="664" spans="1:11" s="50" customFormat="1" ht="12.75" customHeight="1">
      <c r="A664" s="89"/>
      <c r="B664" s="89"/>
      <c r="C664" s="89"/>
      <c r="D664" s="89"/>
      <c r="E664" s="89"/>
      <c r="F664" s="89"/>
      <c r="G664" s="89"/>
      <c r="H664" s="89"/>
      <c r="I664" s="89"/>
      <c r="J664" s="89"/>
      <c r="K664" s="89"/>
    </row>
    <row r="665" spans="1:11" s="50" customFormat="1" ht="12.75" customHeight="1">
      <c r="A665" s="89"/>
      <c r="B665" s="89"/>
      <c r="C665" s="89"/>
      <c r="D665" s="89"/>
      <c r="E665" s="89"/>
      <c r="F665" s="89"/>
      <c r="G665" s="89"/>
      <c r="H665" s="89"/>
      <c r="I665" s="89"/>
      <c r="J665" s="89"/>
      <c r="K665" s="89"/>
    </row>
    <row r="666" spans="1:11" s="50" customFormat="1" ht="12.75" customHeight="1">
      <c r="A666" s="89"/>
      <c r="B666" s="89"/>
      <c r="C666" s="89"/>
      <c r="D666" s="89"/>
      <c r="E666" s="89"/>
      <c r="F666" s="89"/>
      <c r="G666" s="89"/>
      <c r="H666" s="89"/>
      <c r="I666" s="89"/>
      <c r="J666" s="89"/>
      <c r="K666" s="89"/>
    </row>
    <row r="667" spans="1:11" s="50" customFormat="1" ht="12.75" customHeight="1">
      <c r="A667" s="89"/>
      <c r="B667" s="89"/>
      <c r="C667" s="89"/>
      <c r="D667" s="89"/>
      <c r="E667" s="89"/>
      <c r="F667" s="89"/>
      <c r="G667" s="89"/>
      <c r="H667" s="89"/>
      <c r="I667" s="89"/>
      <c r="J667" s="89"/>
      <c r="K667" s="89"/>
    </row>
    <row r="668" spans="1:11" s="50" customFormat="1" ht="12.75" customHeight="1">
      <c r="A668" s="89"/>
      <c r="B668" s="89"/>
      <c r="C668" s="89"/>
      <c r="D668" s="89"/>
      <c r="E668" s="89"/>
      <c r="F668" s="89"/>
      <c r="G668" s="89"/>
      <c r="H668" s="89"/>
      <c r="I668" s="89"/>
      <c r="J668" s="89"/>
      <c r="K668" s="89"/>
    </row>
    <row r="669" spans="1:11" s="50" customFormat="1" ht="12.75" customHeight="1">
      <c r="A669" s="89"/>
      <c r="B669" s="89"/>
      <c r="C669" s="89"/>
      <c r="D669" s="89"/>
      <c r="E669" s="89"/>
      <c r="F669" s="89"/>
      <c r="G669" s="89"/>
      <c r="H669" s="89"/>
      <c r="I669" s="89"/>
      <c r="J669" s="89"/>
      <c r="K669" s="89"/>
    </row>
    <row r="670" spans="1:11" s="50" customFormat="1" ht="12.75" customHeight="1">
      <c r="A670" s="89"/>
      <c r="B670" s="89"/>
      <c r="C670" s="89"/>
      <c r="D670" s="89"/>
      <c r="E670" s="89"/>
      <c r="F670" s="89"/>
      <c r="G670" s="89"/>
      <c r="H670" s="89"/>
      <c r="I670" s="89"/>
      <c r="J670" s="89"/>
      <c r="K670" s="89"/>
    </row>
    <row r="671" spans="1:11" s="50" customFormat="1" ht="12.75" customHeight="1">
      <c r="A671" s="89"/>
      <c r="B671" s="89"/>
      <c r="C671" s="89"/>
      <c r="D671" s="89"/>
      <c r="E671" s="89"/>
      <c r="F671" s="89"/>
      <c r="G671" s="89"/>
      <c r="H671" s="89"/>
      <c r="I671" s="89"/>
      <c r="J671" s="89"/>
      <c r="K671" s="89"/>
    </row>
    <row r="672" spans="1:11" s="50" customFormat="1" ht="12.75" customHeight="1">
      <c r="A672" s="89"/>
      <c r="B672" s="89"/>
      <c r="C672" s="89"/>
      <c r="D672" s="89"/>
      <c r="E672" s="89"/>
      <c r="F672" s="89"/>
      <c r="G672" s="89"/>
      <c r="H672" s="89"/>
      <c r="I672" s="89"/>
      <c r="J672" s="89"/>
      <c r="K672" s="89"/>
    </row>
    <row r="673" spans="1:11" s="50" customFormat="1" ht="12.75" customHeight="1">
      <c r="A673" s="89"/>
      <c r="B673" s="89"/>
      <c r="C673" s="89"/>
      <c r="D673" s="89"/>
      <c r="E673" s="89"/>
      <c r="F673" s="89"/>
      <c r="G673" s="89"/>
      <c r="H673" s="89"/>
      <c r="I673" s="89"/>
      <c r="J673" s="89"/>
      <c r="K673" s="89"/>
    </row>
    <row r="674" spans="1:11" s="50" customFormat="1" ht="12.75" customHeight="1">
      <c r="A674" s="89"/>
      <c r="B674" s="89"/>
      <c r="C674" s="89"/>
      <c r="D674" s="89"/>
      <c r="E674" s="89"/>
      <c r="F674" s="89"/>
      <c r="G674" s="89"/>
      <c r="H674" s="89"/>
      <c r="I674" s="89"/>
      <c r="J674" s="89"/>
      <c r="K674" s="89"/>
    </row>
    <row r="675" spans="1:11" s="50" customFormat="1" ht="12.75" customHeight="1">
      <c r="A675" s="89"/>
      <c r="B675" s="89"/>
      <c r="C675" s="89"/>
      <c r="D675" s="89"/>
      <c r="E675" s="89"/>
      <c r="F675" s="89"/>
      <c r="G675" s="89"/>
      <c r="H675" s="89"/>
      <c r="I675" s="89"/>
      <c r="J675" s="89"/>
      <c r="K675" s="89"/>
    </row>
    <row r="676" spans="1:11" s="50" customFormat="1" ht="12.75" customHeight="1">
      <c r="A676" s="89"/>
      <c r="B676" s="89"/>
      <c r="C676" s="89"/>
      <c r="D676" s="89"/>
      <c r="E676" s="89"/>
      <c r="F676" s="89"/>
      <c r="G676" s="89"/>
      <c r="H676" s="89"/>
      <c r="I676" s="89"/>
      <c r="J676" s="89"/>
      <c r="K676" s="89"/>
    </row>
    <row r="677" spans="1:11" s="50" customFormat="1" ht="12.75" customHeight="1">
      <c r="A677" s="89"/>
      <c r="B677" s="89"/>
      <c r="C677" s="89"/>
      <c r="D677" s="89"/>
      <c r="E677" s="89"/>
      <c r="F677" s="89"/>
      <c r="G677" s="89"/>
      <c r="H677" s="89"/>
      <c r="I677" s="89"/>
      <c r="J677" s="89"/>
      <c r="K677" s="89"/>
    </row>
    <row r="678" spans="1:11" s="50" customFormat="1" ht="12.75" customHeight="1">
      <c r="A678" s="89"/>
      <c r="B678" s="89"/>
      <c r="C678" s="89"/>
      <c r="D678" s="89"/>
      <c r="E678" s="89"/>
      <c r="F678" s="89"/>
      <c r="G678" s="89"/>
      <c r="H678" s="89"/>
      <c r="I678" s="89"/>
      <c r="J678" s="89"/>
      <c r="K678" s="89"/>
    </row>
    <row r="679" spans="1:11" s="50" customFormat="1" ht="12.75" customHeight="1">
      <c r="A679" s="89"/>
      <c r="B679" s="89"/>
      <c r="C679" s="89"/>
      <c r="D679" s="89"/>
      <c r="E679" s="89"/>
      <c r="F679" s="89"/>
      <c r="G679" s="89"/>
      <c r="H679" s="89"/>
      <c r="I679" s="89"/>
      <c r="J679" s="89"/>
      <c r="K679" s="89"/>
    </row>
    <row r="680" spans="1:11" s="50" customFormat="1" ht="12.75" customHeight="1">
      <c r="A680" s="89"/>
      <c r="B680" s="89"/>
      <c r="C680" s="89"/>
      <c r="D680" s="89"/>
      <c r="E680" s="89"/>
      <c r="F680" s="89"/>
      <c r="G680" s="89"/>
      <c r="H680" s="89"/>
      <c r="I680" s="89"/>
      <c r="J680" s="89"/>
      <c r="K680" s="89"/>
    </row>
    <row r="681" spans="1:11" s="50" customFormat="1" ht="12.75" customHeight="1">
      <c r="A681" s="89"/>
      <c r="B681" s="89"/>
      <c r="C681" s="89"/>
      <c r="D681" s="89"/>
      <c r="E681" s="89"/>
      <c r="F681" s="89"/>
      <c r="G681" s="89"/>
      <c r="H681" s="89"/>
      <c r="I681" s="89"/>
      <c r="J681" s="89"/>
      <c r="K681" s="89"/>
    </row>
    <row r="682" spans="1:11" s="50" customFormat="1" ht="12.75" customHeight="1">
      <c r="A682" s="89"/>
      <c r="B682" s="89"/>
      <c r="C682" s="89"/>
      <c r="D682" s="89"/>
      <c r="E682" s="89"/>
      <c r="F682" s="89"/>
      <c r="G682" s="89"/>
      <c r="H682" s="89"/>
      <c r="I682" s="89"/>
      <c r="J682" s="89"/>
      <c r="K682" s="89"/>
    </row>
    <row r="683" spans="1:11" s="50" customFormat="1" ht="12.75" customHeight="1">
      <c r="A683" s="89"/>
      <c r="B683" s="89"/>
      <c r="C683" s="89"/>
      <c r="D683" s="89"/>
      <c r="E683" s="89"/>
      <c r="F683" s="89"/>
      <c r="G683" s="89"/>
      <c r="H683" s="89"/>
      <c r="I683" s="89"/>
      <c r="J683" s="89"/>
      <c r="K683" s="89"/>
    </row>
    <row r="684" spans="1:11" s="50" customFormat="1" ht="12.75" customHeight="1">
      <c r="A684" s="89"/>
      <c r="B684" s="89"/>
      <c r="C684" s="89"/>
      <c r="D684" s="89"/>
      <c r="E684" s="89"/>
      <c r="F684" s="89"/>
      <c r="G684" s="89"/>
      <c r="H684" s="89"/>
      <c r="I684" s="89"/>
      <c r="J684" s="89"/>
      <c r="K684" s="89"/>
    </row>
    <row r="685" spans="1:11" s="50" customFormat="1" ht="12.75" customHeight="1">
      <c r="A685" s="89"/>
      <c r="B685" s="89"/>
      <c r="C685" s="89"/>
      <c r="D685" s="89"/>
      <c r="E685" s="89"/>
      <c r="F685" s="89"/>
      <c r="G685" s="89"/>
      <c r="H685" s="89"/>
      <c r="I685" s="89"/>
      <c r="J685" s="89"/>
      <c r="K685" s="89"/>
    </row>
    <row r="686" spans="1:11" s="50" customFormat="1" ht="12.75" customHeight="1">
      <c r="A686" s="89"/>
      <c r="B686" s="89"/>
      <c r="C686" s="89"/>
      <c r="D686" s="89"/>
      <c r="E686" s="89"/>
      <c r="F686" s="89"/>
      <c r="G686" s="89"/>
      <c r="H686" s="89"/>
      <c r="I686" s="89"/>
      <c r="J686" s="89"/>
      <c r="K686" s="89"/>
    </row>
    <row r="687" spans="1:11" s="50" customFormat="1" ht="12.75" customHeight="1">
      <c r="A687" s="89"/>
      <c r="B687" s="89"/>
      <c r="C687" s="89"/>
      <c r="D687" s="89"/>
      <c r="E687" s="89"/>
      <c r="F687" s="89"/>
      <c r="G687" s="89"/>
      <c r="H687" s="89"/>
      <c r="I687" s="89"/>
      <c r="J687" s="89"/>
      <c r="K687" s="89"/>
    </row>
    <row r="688" spans="1:11" s="50" customFormat="1" ht="12.75" customHeight="1">
      <c r="A688" s="89"/>
      <c r="B688" s="89"/>
      <c r="C688" s="89"/>
      <c r="D688" s="89"/>
      <c r="E688" s="89"/>
      <c r="F688" s="89"/>
      <c r="G688" s="89"/>
      <c r="H688" s="89"/>
      <c r="I688" s="89"/>
      <c r="J688" s="89"/>
      <c r="K688" s="89"/>
    </row>
    <row r="689" spans="1:11" s="50" customFormat="1" ht="12.75" customHeight="1">
      <c r="A689" s="89"/>
      <c r="B689" s="89"/>
      <c r="C689" s="89"/>
      <c r="D689" s="89"/>
      <c r="E689" s="89"/>
      <c r="F689" s="89"/>
      <c r="G689" s="89"/>
      <c r="H689" s="89"/>
      <c r="I689" s="89"/>
      <c r="J689" s="89"/>
      <c r="K689" s="89"/>
    </row>
    <row r="690" spans="1:11" s="50" customFormat="1" ht="12.75" customHeight="1">
      <c r="A690" s="89"/>
      <c r="B690" s="89"/>
      <c r="C690" s="89"/>
      <c r="D690" s="89"/>
      <c r="E690" s="89"/>
      <c r="F690" s="89"/>
      <c r="G690" s="89"/>
      <c r="H690" s="89"/>
      <c r="I690" s="89"/>
      <c r="J690" s="89"/>
      <c r="K690" s="89"/>
    </row>
    <row r="691" spans="1:11" s="50" customFormat="1" ht="12.75" customHeight="1">
      <c r="A691" s="89"/>
      <c r="B691" s="89"/>
      <c r="C691" s="89"/>
      <c r="D691" s="89"/>
      <c r="E691" s="89"/>
      <c r="F691" s="89"/>
      <c r="G691" s="89"/>
      <c r="H691" s="89"/>
      <c r="I691" s="89"/>
      <c r="J691" s="89"/>
      <c r="K691" s="89"/>
    </row>
    <row r="692" spans="1:11" s="50" customFormat="1" ht="12.75" customHeight="1">
      <c r="A692" s="89"/>
      <c r="B692" s="89"/>
      <c r="C692" s="89"/>
      <c r="D692" s="89"/>
      <c r="E692" s="89"/>
      <c r="F692" s="89"/>
      <c r="G692" s="89"/>
      <c r="H692" s="89"/>
      <c r="I692" s="89"/>
      <c r="J692" s="89"/>
      <c r="K692" s="89"/>
    </row>
    <row r="693" spans="1:11" s="50" customFormat="1" ht="12.75" customHeight="1">
      <c r="A693" s="89"/>
      <c r="B693" s="89"/>
      <c r="C693" s="89"/>
      <c r="D693" s="89"/>
      <c r="E693" s="89"/>
      <c r="F693" s="89"/>
      <c r="G693" s="89"/>
      <c r="H693" s="89"/>
      <c r="I693" s="89"/>
      <c r="J693" s="89"/>
      <c r="K693" s="89"/>
    </row>
    <row r="694" spans="1:11" s="50" customFormat="1" ht="12.75" customHeight="1">
      <c r="A694" s="89"/>
      <c r="B694" s="89"/>
      <c r="C694" s="89"/>
      <c r="D694" s="89"/>
      <c r="E694" s="89"/>
      <c r="F694" s="89"/>
      <c r="G694" s="89"/>
      <c r="H694" s="89"/>
      <c r="I694" s="89"/>
      <c r="J694" s="89"/>
      <c r="K694" s="89"/>
    </row>
    <row r="695" spans="1:11" s="50" customFormat="1" ht="12.75" customHeight="1">
      <c r="A695" s="89"/>
      <c r="B695" s="89"/>
      <c r="C695" s="89"/>
      <c r="D695" s="89"/>
      <c r="E695" s="89"/>
      <c r="F695" s="89"/>
      <c r="G695" s="89"/>
      <c r="H695" s="89"/>
      <c r="I695" s="89"/>
      <c r="J695" s="89"/>
      <c r="K695" s="89"/>
    </row>
    <row r="696" spans="1:11" s="50" customFormat="1" ht="12.75" customHeight="1">
      <c r="A696" s="89"/>
      <c r="B696" s="89"/>
      <c r="C696" s="89"/>
      <c r="D696" s="89"/>
      <c r="E696" s="89"/>
      <c r="F696" s="89"/>
      <c r="G696" s="89"/>
      <c r="H696" s="89"/>
      <c r="I696" s="89"/>
      <c r="J696" s="89"/>
      <c r="K696" s="89"/>
    </row>
    <row r="697" spans="1:11" s="50" customFormat="1" ht="12.75" customHeight="1">
      <c r="A697" s="89"/>
      <c r="B697" s="89"/>
      <c r="C697" s="89"/>
      <c r="D697" s="89"/>
      <c r="E697" s="89"/>
      <c r="F697" s="89"/>
      <c r="G697" s="89"/>
      <c r="H697" s="89"/>
      <c r="I697" s="89"/>
      <c r="J697" s="89"/>
      <c r="K697" s="89"/>
    </row>
    <row r="698" spans="1:11" s="50" customFormat="1" ht="12.75" customHeight="1">
      <c r="A698" s="89"/>
      <c r="B698" s="89"/>
      <c r="C698" s="89"/>
      <c r="D698" s="89"/>
      <c r="E698" s="89"/>
      <c r="F698" s="89"/>
      <c r="G698" s="89"/>
      <c r="H698" s="89"/>
      <c r="I698" s="89"/>
      <c r="J698" s="89"/>
      <c r="K698" s="89"/>
    </row>
    <row r="699" spans="1:11" s="50" customFormat="1" ht="12.75" customHeight="1">
      <c r="A699" s="89"/>
      <c r="B699" s="89"/>
      <c r="C699" s="89"/>
      <c r="D699" s="89"/>
      <c r="E699" s="89"/>
      <c r="F699" s="89"/>
      <c r="G699" s="89"/>
      <c r="H699" s="89"/>
      <c r="I699" s="89"/>
      <c r="J699" s="89"/>
      <c r="K699" s="89"/>
    </row>
    <row r="700" spans="1:11" s="50" customFormat="1" ht="12.75" customHeight="1">
      <c r="A700" s="89"/>
      <c r="B700" s="89"/>
      <c r="C700" s="89"/>
      <c r="D700" s="89"/>
      <c r="E700" s="89"/>
      <c r="F700" s="89"/>
      <c r="G700" s="89"/>
      <c r="H700" s="89"/>
      <c r="I700" s="89"/>
      <c r="J700" s="89"/>
      <c r="K700" s="89"/>
    </row>
    <row r="701" spans="1:11" s="50" customFormat="1" ht="12.75" customHeight="1">
      <c r="A701" s="89"/>
      <c r="B701" s="89"/>
      <c r="C701" s="89"/>
      <c r="D701" s="89"/>
      <c r="E701" s="89"/>
      <c r="F701" s="89"/>
      <c r="G701" s="89"/>
      <c r="H701" s="89"/>
      <c r="I701" s="89"/>
      <c r="J701" s="89"/>
      <c r="K701" s="89"/>
    </row>
    <row r="702" spans="1:11" s="50" customFormat="1" ht="12.75" customHeight="1">
      <c r="A702" s="89"/>
      <c r="B702" s="89"/>
      <c r="C702" s="89"/>
      <c r="D702" s="89"/>
      <c r="E702" s="89"/>
      <c r="F702" s="89"/>
      <c r="G702" s="89"/>
      <c r="H702" s="89"/>
      <c r="I702" s="89"/>
      <c r="J702" s="89"/>
      <c r="K702" s="89"/>
    </row>
    <row r="703" spans="1:11" s="50" customFormat="1" ht="12.75" customHeight="1">
      <c r="A703" s="89"/>
      <c r="B703" s="89"/>
      <c r="C703" s="89"/>
      <c r="D703" s="89"/>
      <c r="E703" s="89"/>
      <c r="F703" s="89"/>
      <c r="G703" s="89"/>
      <c r="H703" s="89"/>
      <c r="I703" s="89"/>
      <c r="J703" s="89"/>
      <c r="K703" s="89"/>
    </row>
    <row r="704" spans="1:11" s="50" customFormat="1" ht="12.75" customHeight="1">
      <c r="A704" s="89"/>
      <c r="B704" s="89"/>
      <c r="C704" s="89"/>
      <c r="D704" s="89"/>
      <c r="E704" s="89"/>
      <c r="F704" s="89"/>
      <c r="G704" s="89"/>
      <c r="H704" s="89"/>
      <c r="I704" s="89"/>
      <c r="J704" s="89"/>
      <c r="K704" s="89"/>
    </row>
    <row r="705" spans="1:11" s="50" customFormat="1" ht="12.75" customHeight="1">
      <c r="A705" s="89"/>
      <c r="B705" s="89"/>
      <c r="C705" s="89"/>
      <c r="D705" s="89"/>
      <c r="E705" s="89"/>
      <c r="F705" s="89"/>
      <c r="G705" s="89"/>
      <c r="H705" s="89"/>
      <c r="I705" s="89"/>
      <c r="J705" s="89"/>
      <c r="K705" s="89"/>
    </row>
    <row r="706" spans="1:11" s="50" customFormat="1" ht="12.75" customHeight="1">
      <c r="A706" s="89"/>
      <c r="B706" s="89"/>
      <c r="C706" s="89"/>
      <c r="D706" s="89"/>
      <c r="E706" s="89"/>
      <c r="F706" s="89"/>
      <c r="G706" s="89"/>
      <c r="H706" s="89"/>
      <c r="I706" s="89"/>
      <c r="J706" s="89"/>
      <c r="K706" s="89"/>
    </row>
    <row r="707" spans="1:11" s="50" customFormat="1" ht="12.75" customHeight="1">
      <c r="A707" s="89"/>
      <c r="B707" s="89"/>
      <c r="C707" s="89"/>
      <c r="D707" s="89"/>
      <c r="E707" s="89"/>
      <c r="F707" s="89"/>
      <c r="G707" s="89"/>
      <c r="H707" s="89"/>
      <c r="I707" s="89"/>
      <c r="J707" s="89"/>
      <c r="K707" s="89"/>
    </row>
    <row r="708" spans="1:11" s="50" customFormat="1" ht="12.75" customHeight="1">
      <c r="A708" s="89"/>
      <c r="B708" s="89"/>
      <c r="C708" s="89"/>
      <c r="D708" s="89"/>
      <c r="E708" s="89"/>
      <c r="F708" s="89"/>
      <c r="G708" s="89"/>
      <c r="H708" s="89"/>
      <c r="I708" s="89"/>
      <c r="J708" s="89"/>
      <c r="K708" s="89"/>
    </row>
    <row r="709" spans="1:11" s="50" customFormat="1" ht="12.75" customHeight="1">
      <c r="A709" s="89"/>
      <c r="B709" s="89"/>
      <c r="C709" s="89"/>
      <c r="D709" s="89"/>
      <c r="E709" s="89"/>
      <c r="F709" s="89"/>
      <c r="G709" s="89"/>
      <c r="H709" s="89"/>
      <c r="I709" s="89"/>
      <c r="J709" s="89"/>
      <c r="K709" s="89"/>
    </row>
    <row r="710" spans="1:11" s="50" customFormat="1" ht="12.75" customHeight="1">
      <c r="A710" s="89"/>
      <c r="B710" s="89"/>
      <c r="C710" s="89"/>
      <c r="D710" s="89"/>
      <c r="E710" s="89"/>
      <c r="F710" s="89"/>
      <c r="G710" s="89"/>
      <c r="H710" s="89"/>
      <c r="I710" s="89"/>
      <c r="J710" s="89"/>
      <c r="K710" s="89"/>
    </row>
    <row r="711" spans="1:11" s="50" customFormat="1" ht="12.75" customHeight="1">
      <c r="A711" s="89"/>
      <c r="B711" s="89"/>
      <c r="C711" s="89"/>
      <c r="D711" s="89"/>
      <c r="E711" s="89"/>
      <c r="F711" s="89"/>
      <c r="G711" s="89"/>
      <c r="H711" s="89"/>
      <c r="I711" s="89"/>
      <c r="J711" s="89"/>
      <c r="K711" s="89"/>
    </row>
    <row r="712" spans="1:11" s="50" customFormat="1" ht="12.75" customHeight="1">
      <c r="A712" s="89"/>
      <c r="B712" s="89"/>
      <c r="C712" s="89"/>
      <c r="D712" s="89"/>
      <c r="E712" s="89"/>
      <c r="F712" s="89"/>
      <c r="G712" s="89"/>
      <c r="H712" s="89"/>
      <c r="I712" s="89"/>
      <c r="J712" s="89"/>
      <c r="K712" s="89"/>
    </row>
    <row r="713" spans="1:11" s="50" customFormat="1" ht="12.75" customHeight="1">
      <c r="A713" s="89"/>
      <c r="B713" s="89"/>
      <c r="C713" s="89"/>
      <c r="D713" s="89"/>
      <c r="E713" s="89"/>
      <c r="F713" s="89"/>
      <c r="G713" s="89"/>
      <c r="H713" s="89"/>
      <c r="I713" s="89"/>
      <c r="J713" s="89"/>
      <c r="K713" s="89"/>
    </row>
    <row r="714" spans="1:11" s="50" customFormat="1" ht="12.75" customHeight="1">
      <c r="A714" s="89"/>
      <c r="B714" s="89"/>
      <c r="C714" s="89"/>
      <c r="D714" s="89"/>
      <c r="E714" s="89"/>
      <c r="F714" s="89"/>
      <c r="G714" s="89"/>
      <c r="H714" s="89"/>
      <c r="I714" s="89"/>
      <c r="J714" s="89"/>
      <c r="K714" s="89"/>
    </row>
    <row r="715" spans="1:11" s="50" customFormat="1" ht="12.75" customHeight="1">
      <c r="A715" s="89"/>
      <c r="B715" s="89"/>
      <c r="C715" s="89"/>
      <c r="D715" s="89"/>
      <c r="E715" s="89"/>
      <c r="F715" s="89"/>
      <c r="G715" s="89"/>
      <c r="H715" s="89"/>
      <c r="I715" s="89"/>
      <c r="J715" s="89"/>
      <c r="K715" s="89"/>
    </row>
    <row r="716" spans="1:11" s="50" customFormat="1" ht="12.75" customHeight="1">
      <c r="A716" s="89"/>
      <c r="B716" s="89"/>
      <c r="C716" s="89"/>
      <c r="D716" s="89"/>
      <c r="E716" s="89"/>
      <c r="F716" s="89"/>
      <c r="G716" s="89"/>
      <c r="H716" s="89"/>
      <c r="I716" s="89"/>
      <c r="J716" s="89"/>
      <c r="K716" s="89"/>
    </row>
    <row r="717" spans="1:11" s="50" customFormat="1" ht="12.75" customHeight="1">
      <c r="A717" s="89"/>
      <c r="B717" s="89"/>
      <c r="C717" s="89"/>
      <c r="D717" s="89"/>
      <c r="E717" s="89"/>
      <c r="F717" s="89"/>
      <c r="G717" s="89"/>
      <c r="H717" s="89"/>
      <c r="I717" s="89"/>
      <c r="J717" s="89"/>
      <c r="K717" s="89"/>
    </row>
    <row r="718" spans="1:11" s="50" customFormat="1" ht="12.75" customHeight="1">
      <c r="A718" s="89"/>
      <c r="B718" s="89"/>
      <c r="C718" s="89"/>
      <c r="D718" s="89"/>
      <c r="E718" s="89"/>
      <c r="F718" s="89"/>
      <c r="G718" s="89"/>
      <c r="H718" s="89"/>
      <c r="I718" s="89"/>
      <c r="J718" s="89"/>
      <c r="K718" s="89"/>
    </row>
    <row r="719" spans="1:11" s="50" customFormat="1" ht="12.75" customHeight="1">
      <c r="A719" s="89"/>
      <c r="B719" s="89"/>
      <c r="C719" s="89"/>
      <c r="D719" s="89"/>
      <c r="E719" s="89"/>
      <c r="F719" s="89"/>
      <c r="G719" s="89"/>
      <c r="H719" s="89"/>
      <c r="I719" s="89"/>
      <c r="J719" s="89"/>
      <c r="K719" s="89"/>
    </row>
    <row r="720" spans="1:11" s="50" customFormat="1" ht="12.75" customHeight="1">
      <c r="A720" s="89"/>
      <c r="B720" s="89"/>
      <c r="C720" s="89"/>
      <c r="D720" s="89"/>
      <c r="E720" s="89"/>
      <c r="F720" s="89"/>
      <c r="G720" s="89"/>
      <c r="H720" s="89"/>
      <c r="I720" s="89"/>
      <c r="J720" s="89"/>
      <c r="K720" s="89"/>
    </row>
    <row r="721" spans="1:11" s="50" customFormat="1" ht="12.75" customHeight="1">
      <c r="A721" s="89"/>
      <c r="B721" s="89"/>
      <c r="C721" s="89"/>
      <c r="D721" s="89"/>
      <c r="E721" s="89"/>
      <c r="F721" s="89"/>
      <c r="G721" s="89"/>
      <c r="H721" s="89"/>
      <c r="I721" s="89"/>
      <c r="J721" s="89"/>
      <c r="K721" s="89"/>
    </row>
    <row r="722" spans="1:11" s="50" customFormat="1" ht="12.75" customHeight="1">
      <c r="A722" s="89"/>
      <c r="B722" s="89"/>
      <c r="C722" s="89"/>
      <c r="D722" s="89"/>
      <c r="E722" s="89"/>
      <c r="F722" s="89"/>
      <c r="G722" s="89"/>
      <c r="H722" s="89"/>
      <c r="I722" s="89"/>
      <c r="J722" s="89"/>
      <c r="K722" s="89"/>
    </row>
    <row r="723" spans="1:11" s="50" customFormat="1" ht="12.75" customHeight="1">
      <c r="A723" s="89"/>
      <c r="B723" s="89"/>
      <c r="C723" s="89"/>
      <c r="D723" s="89"/>
      <c r="E723" s="89"/>
      <c r="F723" s="89"/>
      <c r="G723" s="89"/>
      <c r="H723" s="89"/>
      <c r="I723" s="89"/>
      <c r="J723" s="89"/>
      <c r="K723" s="89"/>
    </row>
    <row r="724" spans="1:11" s="50" customFormat="1" ht="12.75" customHeight="1">
      <c r="A724" s="89"/>
      <c r="B724" s="89"/>
      <c r="C724" s="89"/>
      <c r="D724" s="89"/>
      <c r="E724" s="89"/>
      <c r="F724" s="89"/>
      <c r="G724" s="89"/>
      <c r="H724" s="89"/>
      <c r="I724" s="89"/>
      <c r="J724" s="89"/>
      <c r="K724" s="89"/>
    </row>
    <row r="725" spans="1:11" s="50" customFormat="1" ht="12.75" customHeight="1">
      <c r="A725" s="89"/>
      <c r="B725" s="89"/>
      <c r="C725" s="89"/>
      <c r="D725" s="89"/>
      <c r="E725" s="89"/>
      <c r="F725" s="89"/>
      <c r="G725" s="89"/>
      <c r="H725" s="89"/>
      <c r="I725" s="89"/>
      <c r="J725" s="89"/>
      <c r="K725" s="89"/>
    </row>
    <row r="726" spans="1:11" s="50" customFormat="1" ht="12.75" customHeight="1">
      <c r="A726" s="89"/>
      <c r="B726" s="89"/>
      <c r="C726" s="89"/>
      <c r="D726" s="89"/>
      <c r="E726" s="89"/>
      <c r="F726" s="89"/>
      <c r="G726" s="89"/>
      <c r="H726" s="89"/>
      <c r="I726" s="89"/>
      <c r="J726" s="89"/>
      <c r="K726" s="89"/>
    </row>
    <row r="727" spans="1:11" s="50" customFormat="1" ht="12.75" customHeight="1">
      <c r="A727" s="89"/>
      <c r="B727" s="89"/>
      <c r="C727" s="89"/>
      <c r="D727" s="89"/>
      <c r="E727" s="89"/>
      <c r="F727" s="89"/>
      <c r="G727" s="89"/>
      <c r="H727" s="89"/>
      <c r="I727" s="89"/>
      <c r="J727" s="89"/>
      <c r="K727" s="89"/>
    </row>
    <row r="728" spans="1:11" s="50" customFormat="1" ht="12.75" customHeight="1">
      <c r="A728" s="89"/>
      <c r="B728" s="89"/>
      <c r="C728" s="89"/>
      <c r="D728" s="89"/>
      <c r="E728" s="89"/>
      <c r="F728" s="89"/>
      <c r="G728" s="89"/>
      <c r="H728" s="89"/>
      <c r="I728" s="89"/>
      <c r="J728" s="89"/>
      <c r="K728" s="89"/>
    </row>
    <row r="729" spans="1:11" s="50" customFormat="1" ht="12.75" customHeight="1">
      <c r="A729" s="89"/>
      <c r="B729" s="89"/>
      <c r="C729" s="89"/>
      <c r="D729" s="89"/>
      <c r="E729" s="89"/>
      <c r="F729" s="89"/>
      <c r="G729" s="89"/>
      <c r="H729" s="89"/>
      <c r="I729" s="89"/>
      <c r="J729" s="89"/>
      <c r="K729" s="89"/>
    </row>
    <row r="730" spans="1:11" s="50" customFormat="1" ht="12.75" customHeight="1">
      <c r="A730" s="89"/>
      <c r="B730" s="89"/>
      <c r="C730" s="89"/>
      <c r="D730" s="89"/>
      <c r="E730" s="89"/>
      <c r="F730" s="89"/>
      <c r="G730" s="89"/>
      <c r="H730" s="89"/>
      <c r="I730" s="89"/>
      <c r="J730" s="89"/>
      <c r="K730" s="89"/>
    </row>
    <row r="731" spans="1:11" s="50" customFormat="1" ht="12.75" customHeight="1">
      <c r="A731" s="89"/>
      <c r="B731" s="89"/>
      <c r="C731" s="89"/>
      <c r="D731" s="89"/>
      <c r="E731" s="89"/>
      <c r="F731" s="89"/>
      <c r="G731" s="89"/>
      <c r="H731" s="89"/>
      <c r="I731" s="89"/>
      <c r="J731" s="89"/>
      <c r="K731" s="89"/>
    </row>
    <row r="732" spans="1:11" s="50" customFormat="1" ht="12.75" customHeight="1">
      <c r="A732" s="89"/>
      <c r="B732" s="89"/>
      <c r="C732" s="89"/>
      <c r="D732" s="89"/>
      <c r="E732" s="89"/>
      <c r="F732" s="89"/>
      <c r="G732" s="89"/>
      <c r="H732" s="89"/>
      <c r="I732" s="89"/>
      <c r="J732" s="89"/>
      <c r="K732" s="89"/>
    </row>
    <row r="733" spans="1:11" s="50" customFormat="1" ht="12.75" customHeight="1">
      <c r="A733" s="89"/>
      <c r="B733" s="89"/>
      <c r="C733" s="89"/>
      <c r="D733" s="89"/>
      <c r="E733" s="89"/>
      <c r="F733" s="89"/>
      <c r="G733" s="89"/>
      <c r="H733" s="89"/>
      <c r="I733" s="89"/>
      <c r="J733" s="89"/>
      <c r="K733" s="89"/>
    </row>
    <row r="734" spans="1:11" s="50" customFormat="1" ht="12.75" customHeight="1">
      <c r="A734" s="89"/>
      <c r="B734" s="89"/>
      <c r="C734" s="89"/>
      <c r="D734" s="89"/>
      <c r="E734" s="89"/>
      <c r="F734" s="89"/>
      <c r="G734" s="89"/>
      <c r="H734" s="89"/>
      <c r="I734" s="89"/>
      <c r="J734" s="89"/>
      <c r="K734" s="89"/>
    </row>
    <row r="735" spans="1:11" s="50" customFormat="1" ht="12.75" customHeight="1">
      <c r="A735" s="89"/>
      <c r="B735" s="89"/>
      <c r="C735" s="89"/>
      <c r="D735" s="89"/>
      <c r="E735" s="89"/>
      <c r="F735" s="89"/>
      <c r="G735" s="89"/>
      <c r="H735" s="89"/>
      <c r="I735" s="89"/>
      <c r="J735" s="89"/>
      <c r="K735" s="89"/>
    </row>
    <row r="736" spans="1:11" s="50" customFormat="1" ht="12.75" customHeight="1">
      <c r="A736" s="89"/>
      <c r="B736" s="89"/>
      <c r="C736" s="89"/>
      <c r="D736" s="89"/>
      <c r="E736" s="89"/>
      <c r="F736" s="89"/>
      <c r="G736" s="89"/>
      <c r="H736" s="89"/>
      <c r="I736" s="89"/>
      <c r="J736" s="89"/>
      <c r="K736" s="89"/>
    </row>
    <row r="737" spans="1:11" s="50" customFormat="1" ht="12.75" customHeight="1">
      <c r="A737" s="89"/>
      <c r="B737" s="89"/>
      <c r="C737" s="89"/>
      <c r="D737" s="89"/>
      <c r="E737" s="89"/>
      <c r="F737" s="89"/>
      <c r="G737" s="89"/>
      <c r="H737" s="89"/>
      <c r="I737" s="89"/>
      <c r="J737" s="89"/>
      <c r="K737" s="89"/>
    </row>
    <row r="738" spans="1:11" s="50" customFormat="1" ht="12.75" customHeight="1">
      <c r="A738" s="89"/>
      <c r="B738" s="89"/>
      <c r="C738" s="89"/>
      <c r="D738" s="89"/>
      <c r="E738" s="89"/>
      <c r="F738" s="89"/>
      <c r="G738" s="89"/>
      <c r="H738" s="89"/>
      <c r="I738" s="89"/>
      <c r="J738" s="89"/>
      <c r="K738" s="89"/>
    </row>
    <row r="739" spans="1:11" s="50" customFormat="1" ht="12.75" customHeight="1">
      <c r="A739" s="89"/>
      <c r="B739" s="89"/>
      <c r="C739" s="89"/>
      <c r="D739" s="89"/>
      <c r="E739" s="89"/>
      <c r="F739" s="89"/>
      <c r="G739" s="89"/>
      <c r="H739" s="89"/>
      <c r="I739" s="89"/>
      <c r="J739" s="89"/>
      <c r="K739" s="89"/>
    </row>
    <row r="740" spans="1:11" s="50" customFormat="1" ht="12.75" customHeight="1">
      <c r="A740" s="89"/>
      <c r="B740" s="89"/>
      <c r="C740" s="89"/>
      <c r="D740" s="89"/>
      <c r="E740" s="89"/>
      <c r="F740" s="89"/>
      <c r="G740" s="89"/>
      <c r="H740" s="89"/>
      <c r="I740" s="89"/>
      <c r="J740" s="89"/>
      <c r="K740" s="89"/>
    </row>
    <row r="741" spans="1:11" s="50" customFormat="1" ht="12.75" customHeight="1">
      <c r="A741" s="89"/>
      <c r="B741" s="89"/>
      <c r="C741" s="89"/>
      <c r="D741" s="89"/>
      <c r="E741" s="89"/>
      <c r="F741" s="89"/>
      <c r="G741" s="89"/>
      <c r="H741" s="89"/>
      <c r="I741" s="89"/>
      <c r="J741" s="89"/>
      <c r="K741" s="89"/>
    </row>
    <row r="742" spans="1:11" s="50" customFormat="1" ht="12.75" customHeight="1">
      <c r="A742" s="89"/>
      <c r="B742" s="89"/>
      <c r="C742" s="89"/>
      <c r="D742" s="89"/>
      <c r="E742" s="89"/>
      <c r="F742" s="89"/>
      <c r="G742" s="89"/>
      <c r="H742" s="89"/>
      <c r="I742" s="89"/>
      <c r="J742" s="89"/>
      <c r="K742" s="89"/>
    </row>
    <row r="743" spans="1:11" s="50" customFormat="1" ht="12.75" customHeight="1">
      <c r="A743" s="89"/>
      <c r="B743" s="89"/>
      <c r="C743" s="89"/>
      <c r="D743" s="89"/>
      <c r="E743" s="89"/>
      <c r="F743" s="89"/>
      <c r="G743" s="89"/>
      <c r="H743" s="89"/>
      <c r="I743" s="89"/>
      <c r="J743" s="89"/>
      <c r="K743" s="89"/>
    </row>
    <row r="744" spans="1:11" s="50" customFormat="1" ht="12.75" customHeight="1">
      <c r="A744" s="89"/>
      <c r="B744" s="89"/>
      <c r="C744" s="89"/>
      <c r="D744" s="89"/>
      <c r="E744" s="89"/>
      <c r="F744" s="89"/>
      <c r="G744" s="89"/>
      <c r="H744" s="89"/>
      <c r="I744" s="89"/>
      <c r="J744" s="89"/>
      <c r="K744" s="89"/>
    </row>
    <row r="745" spans="1:11" s="50" customFormat="1" ht="12.75" customHeight="1">
      <c r="A745" s="89"/>
      <c r="B745" s="89"/>
      <c r="C745" s="89"/>
      <c r="D745" s="89"/>
      <c r="E745" s="89"/>
      <c r="F745" s="89"/>
      <c r="G745" s="89"/>
      <c r="H745" s="89"/>
      <c r="I745" s="89"/>
      <c r="J745" s="89"/>
      <c r="K745" s="89"/>
    </row>
    <row r="746" spans="1:11" s="50" customFormat="1" ht="12.75" customHeight="1">
      <c r="A746" s="89"/>
      <c r="B746" s="89"/>
      <c r="C746" s="89"/>
      <c r="D746" s="89"/>
      <c r="E746" s="89"/>
      <c r="F746" s="89"/>
      <c r="G746" s="89"/>
      <c r="H746" s="89"/>
      <c r="I746" s="89"/>
      <c r="J746" s="89"/>
      <c r="K746" s="89"/>
    </row>
    <row r="747" spans="1:11" s="50" customFormat="1" ht="12.75" customHeight="1">
      <c r="A747" s="89"/>
      <c r="B747" s="89"/>
      <c r="C747" s="89"/>
      <c r="D747" s="89"/>
      <c r="E747" s="89"/>
      <c r="F747" s="89"/>
      <c r="G747" s="89"/>
      <c r="H747" s="89"/>
      <c r="I747" s="89"/>
      <c r="J747" s="89"/>
      <c r="K747" s="89"/>
    </row>
    <row r="748" spans="1:11" s="50" customFormat="1" ht="12.75" customHeight="1">
      <c r="A748" s="89"/>
      <c r="B748" s="89"/>
      <c r="C748" s="89"/>
      <c r="D748" s="89"/>
      <c r="E748" s="89"/>
      <c r="F748" s="89"/>
      <c r="G748" s="89"/>
      <c r="H748" s="89"/>
      <c r="I748" s="89"/>
      <c r="J748" s="89"/>
      <c r="K748" s="89"/>
    </row>
    <row r="749" spans="1:11" s="50" customFormat="1" ht="12.75" customHeight="1">
      <c r="A749" s="89"/>
      <c r="B749" s="89"/>
      <c r="C749" s="89"/>
      <c r="D749" s="89"/>
      <c r="E749" s="89"/>
      <c r="F749" s="89"/>
      <c r="G749" s="89"/>
      <c r="H749" s="89"/>
      <c r="I749" s="89"/>
      <c r="J749" s="89"/>
      <c r="K749" s="89"/>
    </row>
    <row r="750" spans="1:11" s="50" customFormat="1" ht="12.75" customHeight="1">
      <c r="A750" s="89"/>
      <c r="B750" s="89"/>
      <c r="C750" s="89"/>
      <c r="D750" s="89"/>
      <c r="E750" s="89"/>
      <c r="F750" s="89"/>
      <c r="G750" s="89"/>
      <c r="H750" s="89"/>
      <c r="I750" s="89"/>
      <c r="J750" s="89"/>
      <c r="K750" s="89"/>
    </row>
    <row r="751" spans="1:11" s="50" customFormat="1" ht="12.75" customHeight="1">
      <c r="A751" s="89"/>
      <c r="B751" s="89"/>
      <c r="C751" s="89"/>
      <c r="D751" s="89"/>
      <c r="E751" s="89"/>
      <c r="F751" s="89"/>
      <c r="G751" s="89"/>
      <c r="H751" s="89"/>
      <c r="I751" s="89"/>
      <c r="J751" s="89"/>
      <c r="K751" s="89"/>
    </row>
    <row r="752" spans="1:11" s="50" customFormat="1" ht="12.75" customHeight="1">
      <c r="A752" s="89"/>
      <c r="B752" s="89"/>
      <c r="C752" s="89"/>
      <c r="D752" s="89"/>
      <c r="E752" s="89"/>
      <c r="F752" s="89"/>
      <c r="G752" s="89"/>
      <c r="H752" s="89"/>
      <c r="I752" s="89"/>
      <c r="J752" s="89"/>
      <c r="K752" s="89"/>
    </row>
    <row r="753" spans="1:11" s="50" customFormat="1" ht="12.75" customHeight="1">
      <c r="A753" s="89"/>
      <c r="B753" s="89"/>
      <c r="C753" s="89"/>
      <c r="D753" s="89"/>
      <c r="E753" s="89"/>
      <c r="F753" s="89"/>
      <c r="G753" s="89"/>
      <c r="H753" s="89"/>
      <c r="I753" s="89"/>
      <c r="J753" s="89"/>
      <c r="K753" s="89"/>
    </row>
    <row r="754" spans="1:11" s="50" customFormat="1" ht="12.75" customHeight="1">
      <c r="A754" s="89"/>
      <c r="B754" s="89"/>
      <c r="C754" s="89"/>
      <c r="D754" s="89"/>
      <c r="E754" s="89"/>
      <c r="F754" s="89"/>
      <c r="G754" s="89"/>
      <c r="H754" s="89"/>
      <c r="I754" s="89"/>
      <c r="J754" s="89"/>
      <c r="K754" s="89"/>
    </row>
    <row r="755" spans="1:11" s="50" customFormat="1" ht="12.75" customHeight="1">
      <c r="A755" s="89"/>
      <c r="B755" s="89"/>
      <c r="C755" s="89"/>
      <c r="D755" s="89"/>
      <c r="E755" s="89"/>
      <c r="F755" s="89"/>
      <c r="G755" s="89"/>
      <c r="H755" s="89"/>
      <c r="I755" s="89"/>
      <c r="J755" s="89"/>
      <c r="K755" s="89"/>
    </row>
    <row r="756" spans="1:11" s="50" customFormat="1" ht="12.75" customHeight="1">
      <c r="A756" s="89"/>
      <c r="B756" s="89"/>
      <c r="C756" s="89"/>
      <c r="D756" s="89"/>
      <c r="E756" s="89"/>
      <c r="F756" s="89"/>
      <c r="G756" s="89"/>
      <c r="H756" s="89"/>
      <c r="I756" s="89"/>
      <c r="J756" s="89"/>
      <c r="K756" s="89"/>
    </row>
    <row r="757" spans="1:11" s="50" customFormat="1" ht="12.75" customHeight="1">
      <c r="A757" s="89"/>
      <c r="B757" s="89"/>
      <c r="C757" s="89"/>
      <c r="D757" s="89"/>
      <c r="E757" s="89"/>
      <c r="F757" s="89"/>
      <c r="G757" s="89"/>
      <c r="H757" s="89"/>
      <c r="I757" s="89"/>
      <c r="J757" s="89"/>
      <c r="K757" s="89"/>
    </row>
    <row r="758" spans="1:11" s="50" customFormat="1" ht="12.75" customHeight="1">
      <c r="A758" s="89"/>
      <c r="B758" s="89"/>
      <c r="C758" s="89"/>
      <c r="D758" s="89"/>
      <c r="E758" s="89"/>
      <c r="F758" s="89"/>
      <c r="G758" s="89"/>
      <c r="H758" s="89"/>
      <c r="I758" s="89"/>
      <c r="J758" s="89"/>
      <c r="K758" s="89"/>
    </row>
    <row r="759" spans="1:11" s="50" customFormat="1" ht="12.75" customHeight="1">
      <c r="A759" s="89"/>
      <c r="B759" s="89"/>
      <c r="C759" s="89"/>
      <c r="D759" s="89"/>
      <c r="E759" s="89"/>
      <c r="F759" s="89"/>
      <c r="G759" s="89"/>
      <c r="H759" s="89"/>
      <c r="I759" s="89"/>
      <c r="J759" s="89"/>
      <c r="K759" s="89"/>
    </row>
    <row r="760" spans="1:11" s="50" customFormat="1" ht="12.75" customHeight="1">
      <c r="A760" s="89"/>
      <c r="B760" s="89"/>
      <c r="C760" s="89"/>
      <c r="D760" s="89"/>
      <c r="E760" s="89"/>
      <c r="F760" s="89"/>
      <c r="G760" s="89"/>
      <c r="H760" s="89"/>
      <c r="I760" s="89"/>
      <c r="J760" s="89"/>
      <c r="K760" s="89"/>
    </row>
    <row r="761" spans="1:11" s="50" customFormat="1" ht="12.75" customHeight="1">
      <c r="A761" s="89"/>
      <c r="B761" s="89"/>
      <c r="C761" s="89"/>
      <c r="D761" s="89"/>
      <c r="E761" s="89"/>
      <c r="F761" s="89"/>
      <c r="G761" s="89"/>
      <c r="H761" s="89"/>
      <c r="I761" s="89"/>
      <c r="J761" s="89"/>
      <c r="K761" s="89"/>
    </row>
    <row r="762" spans="1:11" s="50" customFormat="1" ht="12.75" customHeight="1">
      <c r="A762" s="89"/>
      <c r="B762" s="89"/>
      <c r="C762" s="89"/>
      <c r="D762" s="89"/>
      <c r="E762" s="89"/>
      <c r="F762" s="89"/>
      <c r="G762" s="89"/>
      <c r="H762" s="89"/>
      <c r="I762" s="89"/>
      <c r="J762" s="89"/>
      <c r="K762" s="89"/>
    </row>
    <row r="763" spans="1:11" s="50" customFormat="1" ht="12.75" customHeight="1">
      <c r="A763" s="89"/>
      <c r="B763" s="89"/>
      <c r="C763" s="89"/>
      <c r="D763" s="89"/>
      <c r="E763" s="89"/>
      <c r="F763" s="89"/>
      <c r="G763" s="89"/>
      <c r="H763" s="89"/>
      <c r="I763" s="89"/>
      <c r="J763" s="89"/>
      <c r="K763" s="89"/>
    </row>
    <row r="764" spans="1:11" s="50" customFormat="1" ht="12.75" customHeight="1">
      <c r="A764" s="89"/>
      <c r="B764" s="89"/>
      <c r="C764" s="89"/>
      <c r="D764" s="89"/>
      <c r="E764" s="89"/>
      <c r="F764" s="89"/>
      <c r="G764" s="89"/>
      <c r="H764" s="89"/>
      <c r="I764" s="89"/>
      <c r="J764" s="89"/>
      <c r="K764" s="89"/>
    </row>
    <row r="765" spans="1:11" s="50" customFormat="1" ht="12.75" customHeight="1">
      <c r="A765" s="89"/>
      <c r="B765" s="89"/>
      <c r="C765" s="89"/>
      <c r="D765" s="89"/>
      <c r="E765" s="89"/>
      <c r="F765" s="89"/>
      <c r="G765" s="89"/>
      <c r="H765" s="89"/>
      <c r="I765" s="89"/>
      <c r="J765" s="89"/>
      <c r="K765" s="89"/>
    </row>
    <row r="766" spans="1:11" s="50" customFormat="1" ht="12.75" customHeight="1">
      <c r="A766" s="89"/>
      <c r="B766" s="89"/>
      <c r="C766" s="89"/>
      <c r="D766" s="89"/>
      <c r="E766" s="89"/>
      <c r="F766" s="89"/>
      <c r="G766" s="89"/>
      <c r="H766" s="89"/>
      <c r="I766" s="89"/>
      <c r="J766" s="89"/>
      <c r="K766" s="89"/>
    </row>
    <row r="767" spans="1:11" s="50" customFormat="1" ht="12.75" customHeight="1">
      <c r="A767" s="89"/>
      <c r="B767" s="89"/>
      <c r="C767" s="89"/>
      <c r="D767" s="89"/>
      <c r="E767" s="89"/>
      <c r="F767" s="89"/>
      <c r="G767" s="89"/>
      <c r="H767" s="89"/>
      <c r="I767" s="89"/>
      <c r="J767" s="89"/>
      <c r="K767" s="89"/>
    </row>
    <row r="768" spans="1:11" s="50" customFormat="1" ht="12.75" customHeight="1">
      <c r="A768" s="89"/>
      <c r="B768" s="89"/>
      <c r="C768" s="89"/>
      <c r="D768" s="89"/>
      <c r="E768" s="89"/>
      <c r="F768" s="89"/>
      <c r="G768" s="89"/>
      <c r="H768" s="89"/>
      <c r="I768" s="89"/>
      <c r="J768" s="89"/>
      <c r="K768" s="89"/>
    </row>
    <row r="769" spans="1:11" s="50" customFormat="1" ht="12.75" customHeight="1">
      <c r="A769" s="89"/>
      <c r="B769" s="89"/>
      <c r="C769" s="89"/>
      <c r="D769" s="89"/>
      <c r="E769" s="89"/>
      <c r="F769" s="89"/>
      <c r="G769" s="89"/>
      <c r="H769" s="89"/>
      <c r="I769" s="89"/>
      <c r="J769" s="89"/>
      <c r="K769" s="89"/>
    </row>
    <row r="770" spans="1:11" s="50" customFormat="1" ht="12.75" customHeight="1">
      <c r="A770" s="89"/>
      <c r="B770" s="89"/>
      <c r="C770" s="89"/>
      <c r="D770" s="89"/>
      <c r="E770" s="89"/>
      <c r="F770" s="89"/>
      <c r="G770" s="89"/>
      <c r="H770" s="89"/>
      <c r="I770" s="89"/>
      <c r="J770" s="89"/>
      <c r="K770" s="89"/>
    </row>
    <row r="771" spans="1:11" s="50" customFormat="1" ht="12.75" customHeight="1">
      <c r="A771" s="89"/>
      <c r="B771" s="89"/>
      <c r="C771" s="89"/>
      <c r="D771" s="89"/>
      <c r="E771" s="89"/>
      <c r="F771" s="89"/>
      <c r="G771" s="89"/>
      <c r="H771" s="89"/>
      <c r="I771" s="89"/>
      <c r="J771" s="89"/>
      <c r="K771" s="89"/>
    </row>
    <row r="772" spans="1:11" s="50" customFormat="1" ht="12.75" customHeight="1">
      <c r="A772" s="89"/>
      <c r="B772" s="89"/>
      <c r="C772" s="89"/>
      <c r="D772" s="89"/>
      <c r="E772" s="89"/>
      <c r="F772" s="89"/>
      <c r="G772" s="89"/>
      <c r="H772" s="89"/>
      <c r="I772" s="89"/>
      <c r="J772" s="89"/>
      <c r="K772" s="89"/>
    </row>
    <row r="773" spans="1:11" s="50" customFormat="1" ht="12.75" customHeight="1">
      <c r="A773" s="89"/>
      <c r="B773" s="89"/>
      <c r="C773" s="89"/>
      <c r="D773" s="89"/>
      <c r="E773" s="89"/>
      <c r="F773" s="89"/>
      <c r="G773" s="89"/>
      <c r="H773" s="89"/>
      <c r="I773" s="89"/>
      <c r="J773" s="89"/>
      <c r="K773" s="89"/>
    </row>
    <row r="774" spans="1:11" s="50" customFormat="1" ht="12.75" customHeight="1">
      <c r="A774" s="89"/>
      <c r="B774" s="89"/>
      <c r="C774" s="89"/>
      <c r="D774" s="89"/>
      <c r="E774" s="89"/>
      <c r="F774" s="89"/>
      <c r="G774" s="89"/>
      <c r="H774" s="89"/>
      <c r="I774" s="89"/>
      <c r="J774" s="89"/>
      <c r="K774" s="89"/>
    </row>
    <row r="775" spans="1:11" s="50" customFormat="1" ht="12.75" customHeight="1">
      <c r="A775" s="89"/>
      <c r="B775" s="89"/>
      <c r="C775" s="89"/>
      <c r="D775" s="89"/>
      <c r="E775" s="89"/>
      <c r="F775" s="89"/>
      <c r="G775" s="89"/>
      <c r="H775" s="89"/>
      <c r="I775" s="89"/>
      <c r="J775" s="89"/>
      <c r="K775" s="89"/>
    </row>
    <row r="776" spans="1:11" s="50" customFormat="1" ht="12.75" customHeight="1">
      <c r="A776" s="89"/>
      <c r="B776" s="89"/>
      <c r="C776" s="89"/>
      <c r="D776" s="89"/>
      <c r="E776" s="89"/>
      <c r="F776" s="89"/>
      <c r="G776" s="89"/>
      <c r="H776" s="89"/>
      <c r="I776" s="89"/>
      <c r="J776" s="89"/>
      <c r="K776" s="89"/>
    </row>
    <row r="777" spans="1:11" s="50" customFormat="1" ht="12.75" customHeight="1">
      <c r="A777" s="89"/>
      <c r="B777" s="89"/>
      <c r="C777" s="89"/>
      <c r="D777" s="89"/>
      <c r="E777" s="89"/>
      <c r="F777" s="89"/>
      <c r="G777" s="89"/>
      <c r="H777" s="89"/>
      <c r="I777" s="89"/>
      <c r="J777" s="89"/>
      <c r="K777" s="89"/>
    </row>
    <row r="778" spans="1:11" s="50" customFormat="1" ht="12.75" customHeight="1">
      <c r="A778" s="89"/>
      <c r="B778" s="89"/>
      <c r="C778" s="89"/>
      <c r="D778" s="89"/>
      <c r="E778" s="89"/>
      <c r="F778" s="89"/>
      <c r="G778" s="89"/>
      <c r="H778" s="89"/>
      <c r="I778" s="89"/>
      <c r="J778" s="89"/>
      <c r="K778" s="89"/>
    </row>
    <row r="779" spans="1:11" s="50" customFormat="1" ht="12.75" customHeight="1">
      <c r="A779" s="89"/>
      <c r="B779" s="89"/>
      <c r="C779" s="89"/>
      <c r="D779" s="89"/>
      <c r="E779" s="89"/>
      <c r="F779" s="89"/>
      <c r="G779" s="89"/>
      <c r="H779" s="89"/>
      <c r="I779" s="89"/>
      <c r="J779" s="89"/>
      <c r="K779" s="89"/>
    </row>
    <row r="780" spans="1:11" s="50" customFormat="1" ht="12.75" customHeight="1">
      <c r="A780" s="89"/>
      <c r="B780" s="89"/>
      <c r="C780" s="89"/>
      <c r="D780" s="89"/>
      <c r="E780" s="89"/>
      <c r="F780" s="89"/>
      <c r="G780" s="89"/>
      <c r="H780" s="89"/>
      <c r="I780" s="89"/>
      <c r="J780" s="89"/>
      <c r="K780" s="89"/>
    </row>
    <row r="781" spans="1:11" s="50" customFormat="1" ht="12.75" customHeight="1">
      <c r="A781" s="89"/>
      <c r="B781" s="89"/>
      <c r="C781" s="89"/>
      <c r="D781" s="89"/>
      <c r="E781" s="89"/>
      <c r="F781" s="89"/>
      <c r="G781" s="89"/>
      <c r="H781" s="89"/>
      <c r="I781" s="89"/>
      <c r="J781" s="89"/>
      <c r="K781" s="89"/>
    </row>
    <row r="782" spans="1:11" s="50" customFormat="1" ht="12.75" customHeight="1">
      <c r="A782" s="89"/>
      <c r="B782" s="89"/>
      <c r="C782" s="89"/>
      <c r="D782" s="89"/>
      <c r="E782" s="89"/>
      <c r="F782" s="89"/>
      <c r="G782" s="89"/>
      <c r="H782" s="89"/>
      <c r="I782" s="89"/>
      <c r="J782" s="89"/>
      <c r="K782" s="89"/>
    </row>
    <row r="783" spans="1:11" s="50" customFormat="1" ht="12.75" customHeight="1">
      <c r="A783" s="89"/>
      <c r="B783" s="89"/>
      <c r="C783" s="89"/>
      <c r="D783" s="89"/>
      <c r="E783" s="89"/>
      <c r="F783" s="89"/>
      <c r="G783" s="89"/>
      <c r="H783" s="89"/>
      <c r="I783" s="89"/>
      <c r="J783" s="89"/>
      <c r="K783" s="89"/>
    </row>
    <row r="784" spans="1:11" s="50" customFormat="1" ht="12.75" customHeight="1">
      <c r="A784" s="89"/>
      <c r="B784" s="89"/>
      <c r="C784" s="89"/>
      <c r="D784" s="89"/>
      <c r="E784" s="89"/>
      <c r="F784" s="89"/>
      <c r="G784" s="89"/>
      <c r="H784" s="89"/>
      <c r="I784" s="89"/>
      <c r="J784" s="89"/>
      <c r="K784" s="89"/>
    </row>
    <row r="785" spans="1:11" s="50" customFormat="1" ht="12.75" customHeight="1">
      <c r="A785" s="89"/>
      <c r="B785" s="89"/>
      <c r="C785" s="89"/>
      <c r="D785" s="89"/>
      <c r="E785" s="89"/>
      <c r="F785" s="89"/>
      <c r="G785" s="89"/>
      <c r="H785" s="89"/>
      <c r="I785" s="89"/>
      <c r="J785" s="89"/>
      <c r="K785" s="89"/>
    </row>
    <row r="786" spans="1:11" s="50" customFormat="1" ht="12.75" customHeight="1">
      <c r="A786" s="89"/>
      <c r="B786" s="89"/>
      <c r="C786" s="89"/>
      <c r="D786" s="89"/>
      <c r="E786" s="89"/>
      <c r="F786" s="89"/>
      <c r="G786" s="89"/>
      <c r="H786" s="89"/>
      <c r="I786" s="89"/>
      <c r="J786" s="89"/>
      <c r="K786" s="89"/>
    </row>
    <row r="787" spans="1:11" s="50" customFormat="1" ht="12.75" customHeight="1">
      <c r="A787" s="89"/>
      <c r="B787" s="89"/>
      <c r="C787" s="89"/>
      <c r="D787" s="89"/>
      <c r="E787" s="89"/>
      <c r="F787" s="89"/>
      <c r="G787" s="89"/>
      <c r="H787" s="89"/>
      <c r="I787" s="89"/>
      <c r="J787" s="89"/>
      <c r="K787" s="89"/>
    </row>
    <row r="788" spans="1:11" s="50" customFormat="1" ht="12.75" customHeight="1">
      <c r="A788" s="89"/>
      <c r="B788" s="89"/>
      <c r="C788" s="89"/>
      <c r="D788" s="89"/>
      <c r="E788" s="89"/>
      <c r="F788" s="89"/>
      <c r="G788" s="89"/>
      <c r="H788" s="89"/>
      <c r="I788" s="89"/>
      <c r="J788" s="89"/>
      <c r="K788" s="89"/>
    </row>
    <row r="789" spans="1:11" s="50" customFormat="1" ht="12.75" customHeight="1">
      <c r="A789" s="89"/>
      <c r="B789" s="89"/>
      <c r="C789" s="89"/>
      <c r="D789" s="89"/>
      <c r="E789" s="89"/>
      <c r="F789" s="89"/>
      <c r="G789" s="89"/>
      <c r="H789" s="89"/>
      <c r="I789" s="89"/>
      <c r="J789" s="89"/>
      <c r="K789" s="89"/>
    </row>
    <row r="790" spans="1:11" s="50" customFormat="1" ht="12.75" customHeight="1">
      <c r="A790" s="89"/>
      <c r="B790" s="89"/>
      <c r="C790" s="89"/>
      <c r="D790" s="89"/>
      <c r="E790" s="89"/>
      <c r="F790" s="89"/>
      <c r="G790" s="89"/>
      <c r="H790" s="89"/>
      <c r="I790" s="89"/>
      <c r="J790" s="89"/>
      <c r="K790" s="89"/>
    </row>
    <row r="791" spans="1:11" s="50" customFormat="1" ht="12.75" customHeight="1">
      <c r="A791" s="89"/>
      <c r="B791" s="89"/>
      <c r="C791" s="89"/>
      <c r="D791" s="89"/>
      <c r="E791" s="89"/>
      <c r="F791" s="89"/>
      <c r="G791" s="89"/>
      <c r="H791" s="89"/>
      <c r="I791" s="89"/>
      <c r="J791" s="89"/>
      <c r="K791" s="89"/>
    </row>
    <row r="792" spans="1:11" s="50" customFormat="1" ht="12.75" customHeight="1">
      <c r="A792" s="89"/>
      <c r="B792" s="89"/>
      <c r="C792" s="89"/>
      <c r="D792" s="89"/>
      <c r="E792" s="89"/>
      <c r="F792" s="89"/>
      <c r="G792" s="89"/>
      <c r="H792" s="89"/>
      <c r="I792" s="89"/>
      <c r="J792" s="89"/>
      <c r="K792" s="89"/>
    </row>
    <row r="793" spans="1:11" s="50" customFormat="1" ht="12.75" customHeight="1">
      <c r="A793" s="89"/>
      <c r="B793" s="89"/>
      <c r="C793" s="89"/>
      <c r="D793" s="89"/>
      <c r="E793" s="89"/>
      <c r="F793" s="89"/>
      <c r="G793" s="89"/>
      <c r="H793" s="89"/>
      <c r="I793" s="89"/>
      <c r="J793" s="89"/>
      <c r="K793" s="89"/>
    </row>
    <row r="794" spans="1:11" s="50" customFormat="1" ht="12.75" customHeight="1">
      <c r="A794" s="89"/>
      <c r="B794" s="89"/>
      <c r="C794" s="89"/>
      <c r="D794" s="89"/>
      <c r="E794" s="89"/>
      <c r="F794" s="89"/>
      <c r="G794" s="89"/>
      <c r="H794" s="89"/>
      <c r="I794" s="89"/>
      <c r="J794" s="89"/>
      <c r="K794" s="89"/>
    </row>
    <row r="795" spans="1:11" s="50" customFormat="1" ht="12.75" customHeight="1">
      <c r="A795" s="89"/>
      <c r="B795" s="89"/>
      <c r="C795" s="89"/>
      <c r="D795" s="89"/>
      <c r="E795" s="89"/>
      <c r="F795" s="89"/>
      <c r="G795" s="89"/>
      <c r="H795" s="89"/>
      <c r="I795" s="89"/>
      <c r="J795" s="89"/>
      <c r="K795" s="89"/>
    </row>
    <row r="796" spans="1:11" s="50" customFormat="1" ht="12.75" customHeight="1">
      <c r="A796" s="89"/>
      <c r="B796" s="89"/>
      <c r="C796" s="89"/>
      <c r="D796" s="89"/>
      <c r="E796" s="89"/>
      <c r="F796" s="89"/>
      <c r="G796" s="89"/>
      <c r="H796" s="89"/>
      <c r="I796" s="89"/>
      <c r="J796" s="89"/>
      <c r="K796" s="89"/>
    </row>
    <row r="797" spans="1:11" s="50" customFormat="1" ht="12.75" customHeight="1">
      <c r="A797" s="89"/>
      <c r="B797" s="89"/>
      <c r="C797" s="89"/>
      <c r="D797" s="89"/>
      <c r="E797" s="89"/>
      <c r="F797" s="89"/>
      <c r="G797" s="89"/>
      <c r="H797" s="89"/>
      <c r="I797" s="89"/>
      <c r="J797" s="89"/>
      <c r="K797" s="89"/>
    </row>
    <row r="798" spans="1:11" s="50" customFormat="1" ht="12.75" customHeight="1">
      <c r="A798" s="89"/>
      <c r="B798" s="89"/>
      <c r="C798" s="89"/>
      <c r="D798" s="89"/>
      <c r="E798" s="89"/>
      <c r="F798" s="89"/>
      <c r="G798" s="89"/>
      <c r="H798" s="89"/>
      <c r="I798" s="89"/>
      <c r="J798" s="89"/>
      <c r="K798" s="89"/>
    </row>
    <row r="799" spans="1:11" s="50" customFormat="1" ht="12.75" customHeight="1">
      <c r="A799" s="89"/>
      <c r="B799" s="89"/>
      <c r="C799" s="89"/>
      <c r="D799" s="89"/>
      <c r="E799" s="89"/>
      <c r="F799" s="89"/>
      <c r="G799" s="89"/>
      <c r="H799" s="89"/>
      <c r="I799" s="89"/>
      <c r="J799" s="89"/>
      <c r="K799" s="89"/>
    </row>
    <row r="800" spans="1:11" s="50" customFormat="1" ht="12.75" customHeight="1">
      <c r="A800" s="89"/>
      <c r="B800" s="89"/>
      <c r="C800" s="89"/>
      <c r="D800" s="89"/>
      <c r="E800" s="89"/>
      <c r="F800" s="89"/>
      <c r="G800" s="89"/>
      <c r="H800" s="89"/>
      <c r="I800" s="89"/>
      <c r="J800" s="89"/>
      <c r="K800" s="89"/>
    </row>
    <row r="801" spans="1:11" s="50" customFormat="1" ht="12.75" customHeight="1">
      <c r="A801" s="89"/>
      <c r="B801" s="89"/>
      <c r="C801" s="89"/>
      <c r="D801" s="89"/>
      <c r="E801" s="89"/>
      <c r="F801" s="89"/>
      <c r="G801" s="89"/>
      <c r="H801" s="89"/>
      <c r="I801" s="89"/>
      <c r="J801" s="89"/>
      <c r="K801" s="89"/>
    </row>
    <row r="802" spans="1:11" s="50" customFormat="1" ht="12.75" customHeight="1">
      <c r="A802" s="89"/>
      <c r="B802" s="89"/>
      <c r="C802" s="89"/>
      <c r="D802" s="89"/>
      <c r="E802" s="89"/>
      <c r="F802" s="89"/>
      <c r="G802" s="89"/>
      <c r="H802" s="89"/>
      <c r="I802" s="89"/>
      <c r="J802" s="89"/>
      <c r="K802" s="89"/>
    </row>
    <row r="803" spans="1:11" s="50" customFormat="1" ht="12.75" customHeight="1">
      <c r="A803" s="89"/>
      <c r="B803" s="89"/>
      <c r="C803" s="89"/>
      <c r="D803" s="89"/>
      <c r="E803" s="89"/>
      <c r="F803" s="89"/>
      <c r="G803" s="89"/>
      <c r="H803" s="89"/>
      <c r="I803" s="89"/>
      <c r="J803" s="89"/>
      <c r="K803" s="89"/>
    </row>
    <row r="804" spans="1:11" s="50" customFormat="1" ht="12.75" customHeight="1">
      <c r="A804" s="89"/>
      <c r="B804" s="89"/>
      <c r="C804" s="89"/>
      <c r="D804" s="89"/>
      <c r="E804" s="89"/>
      <c r="F804" s="89"/>
      <c r="G804" s="89"/>
      <c r="H804" s="89"/>
      <c r="I804" s="89"/>
      <c r="J804" s="89"/>
      <c r="K804" s="89"/>
    </row>
    <row r="805" spans="1:11" s="50" customFormat="1" ht="12.75" customHeight="1">
      <c r="A805" s="89"/>
      <c r="B805" s="89"/>
      <c r="C805" s="89"/>
      <c r="D805" s="89"/>
      <c r="E805" s="89"/>
      <c r="F805" s="89"/>
      <c r="G805" s="89"/>
      <c r="H805" s="89"/>
      <c r="I805" s="89"/>
      <c r="J805" s="89"/>
      <c r="K805" s="89"/>
    </row>
    <row r="806" spans="1:11" s="50" customFormat="1" ht="12.75" customHeight="1">
      <c r="A806" s="89"/>
      <c r="B806" s="89"/>
      <c r="C806" s="89"/>
      <c r="D806" s="89"/>
      <c r="E806" s="89"/>
      <c r="F806" s="89"/>
      <c r="G806" s="89"/>
      <c r="H806" s="89"/>
      <c r="I806" s="89"/>
      <c r="J806" s="89"/>
      <c r="K806" s="89"/>
    </row>
    <row r="807" spans="1:11" s="50" customFormat="1" ht="12.75" customHeight="1">
      <c r="A807" s="89"/>
      <c r="B807" s="89"/>
      <c r="C807" s="89"/>
      <c r="D807" s="89"/>
      <c r="E807" s="89"/>
      <c r="F807" s="89"/>
      <c r="G807" s="89"/>
      <c r="H807" s="89"/>
      <c r="I807" s="89"/>
      <c r="J807" s="89"/>
      <c r="K807" s="89"/>
    </row>
    <row r="808" spans="1:11" s="50" customFormat="1" ht="12.75" customHeight="1">
      <c r="A808" s="89"/>
      <c r="B808" s="89"/>
      <c r="C808" s="89"/>
      <c r="D808" s="89"/>
      <c r="E808" s="89"/>
      <c r="F808" s="89"/>
      <c r="G808" s="89"/>
      <c r="H808" s="89"/>
      <c r="I808" s="89"/>
      <c r="J808" s="89"/>
      <c r="K808" s="89"/>
    </row>
    <row r="809" spans="1:11" s="50" customFormat="1" ht="12.75" customHeight="1">
      <c r="A809" s="89"/>
      <c r="B809" s="89"/>
      <c r="C809" s="89"/>
      <c r="D809" s="89"/>
      <c r="E809" s="89"/>
      <c r="F809" s="89"/>
      <c r="G809" s="89"/>
      <c r="H809" s="89"/>
      <c r="I809" s="89"/>
      <c r="J809" s="89"/>
      <c r="K809" s="89"/>
    </row>
    <row r="810" spans="1:11" s="50" customFormat="1" ht="12.75" customHeight="1">
      <c r="A810" s="89"/>
      <c r="B810" s="89"/>
      <c r="C810" s="89"/>
      <c r="D810" s="89"/>
      <c r="E810" s="89"/>
      <c r="F810" s="89"/>
      <c r="G810" s="89"/>
      <c r="H810" s="89"/>
      <c r="I810" s="89"/>
      <c r="J810" s="89"/>
      <c r="K810" s="89"/>
    </row>
    <row r="811" spans="1:11" s="50" customFormat="1" ht="12.75" customHeight="1">
      <c r="A811" s="89"/>
      <c r="B811" s="89"/>
      <c r="C811" s="89"/>
      <c r="D811" s="89"/>
      <c r="E811" s="89"/>
      <c r="F811" s="89"/>
      <c r="G811" s="89"/>
      <c r="H811" s="89"/>
      <c r="I811" s="89"/>
      <c r="J811" s="89"/>
      <c r="K811" s="89"/>
    </row>
    <row r="812" spans="1:11" s="50" customFormat="1" ht="12.75" customHeight="1">
      <c r="A812" s="89"/>
      <c r="B812" s="89"/>
      <c r="C812" s="89"/>
      <c r="D812" s="89"/>
      <c r="E812" s="89"/>
      <c r="F812" s="89"/>
      <c r="G812" s="89"/>
      <c r="H812" s="89"/>
      <c r="I812" s="89"/>
      <c r="J812" s="89"/>
      <c r="K812" s="89"/>
    </row>
    <row r="813" spans="1:11" s="50" customFormat="1" ht="12.75" customHeight="1">
      <c r="A813" s="89"/>
      <c r="B813" s="89"/>
      <c r="C813" s="89"/>
      <c r="D813" s="89"/>
      <c r="E813" s="89"/>
      <c r="F813" s="89"/>
      <c r="G813" s="89"/>
      <c r="H813" s="89"/>
      <c r="I813" s="89"/>
      <c r="J813" s="89"/>
      <c r="K813" s="89"/>
    </row>
    <row r="814" spans="1:11" s="50" customFormat="1" ht="12.75" customHeight="1">
      <c r="A814" s="89"/>
      <c r="B814" s="89"/>
      <c r="C814" s="89"/>
      <c r="D814" s="89"/>
      <c r="E814" s="89"/>
      <c r="F814" s="89"/>
      <c r="G814" s="89"/>
      <c r="H814" s="89"/>
      <c r="I814" s="89"/>
      <c r="J814" s="89"/>
      <c r="K814" s="89"/>
    </row>
    <row r="815" spans="1:11" s="50" customFormat="1" ht="12.75" customHeight="1">
      <c r="A815" s="89"/>
      <c r="B815" s="89"/>
      <c r="C815" s="89"/>
      <c r="D815" s="89"/>
      <c r="E815" s="89"/>
      <c r="F815" s="89"/>
      <c r="G815" s="89"/>
      <c r="H815" s="89"/>
      <c r="I815" s="89"/>
      <c r="J815" s="89"/>
      <c r="K815" s="89"/>
    </row>
    <row r="816" spans="1:11" s="50" customFormat="1" ht="12.75" customHeight="1">
      <c r="A816" s="89"/>
      <c r="B816" s="89"/>
      <c r="C816" s="89"/>
      <c r="D816" s="89"/>
      <c r="E816" s="89"/>
      <c r="F816" s="89"/>
      <c r="G816" s="89"/>
      <c r="H816" s="89"/>
      <c r="I816" s="89"/>
      <c r="J816" s="89"/>
      <c r="K816" s="89"/>
    </row>
    <row r="817" spans="1:11" s="50" customFormat="1" ht="12.75" customHeight="1">
      <c r="A817" s="89"/>
      <c r="B817" s="89"/>
      <c r="C817" s="89"/>
      <c r="D817" s="89"/>
      <c r="E817" s="89"/>
      <c r="F817" s="89"/>
      <c r="G817" s="89"/>
      <c r="H817" s="89"/>
      <c r="I817" s="89"/>
      <c r="J817" s="89"/>
      <c r="K817" s="89"/>
    </row>
    <row r="818" spans="1:11" s="50" customFormat="1" ht="12.75" customHeight="1">
      <c r="A818" s="89"/>
      <c r="B818" s="89"/>
      <c r="C818" s="89"/>
      <c r="D818" s="89"/>
      <c r="E818" s="89"/>
      <c r="F818" s="89"/>
      <c r="G818" s="89"/>
      <c r="H818" s="89"/>
      <c r="I818" s="89"/>
      <c r="J818" s="89"/>
      <c r="K818" s="89"/>
    </row>
    <row r="819" spans="1:11" s="50" customFormat="1" ht="12.75" customHeight="1">
      <c r="A819" s="89"/>
      <c r="B819" s="89"/>
      <c r="C819" s="89"/>
      <c r="D819" s="89"/>
      <c r="E819" s="89"/>
      <c r="F819" s="89"/>
      <c r="G819" s="89"/>
      <c r="H819" s="89"/>
      <c r="I819" s="89"/>
      <c r="J819" s="89"/>
      <c r="K819" s="89"/>
    </row>
    <row r="820" spans="1:11" s="50" customFormat="1" ht="12.75" customHeight="1">
      <c r="A820" s="89"/>
      <c r="B820" s="89"/>
      <c r="C820" s="89"/>
      <c r="D820" s="89"/>
      <c r="E820" s="89"/>
      <c r="F820" s="89"/>
      <c r="G820" s="89"/>
      <c r="H820" s="89"/>
      <c r="I820" s="89"/>
      <c r="J820" s="89"/>
      <c r="K820" s="89"/>
    </row>
    <row r="821" spans="1:11" s="50" customFormat="1" ht="12.75" customHeight="1">
      <c r="A821" s="89"/>
      <c r="B821" s="89"/>
      <c r="C821" s="89"/>
      <c r="D821" s="89"/>
      <c r="E821" s="89"/>
      <c r="F821" s="89"/>
      <c r="G821" s="89"/>
      <c r="H821" s="89"/>
      <c r="I821" s="89"/>
      <c r="J821" s="89"/>
      <c r="K821" s="89"/>
    </row>
    <row r="822" spans="1:11" s="50" customFormat="1" ht="12.75" customHeight="1">
      <c r="A822" s="89"/>
      <c r="B822" s="89"/>
      <c r="C822" s="89"/>
      <c r="D822" s="89"/>
      <c r="E822" s="89"/>
      <c r="F822" s="89"/>
      <c r="G822" s="89"/>
      <c r="H822" s="89"/>
      <c r="I822" s="89"/>
      <c r="J822" s="89"/>
      <c r="K822" s="89"/>
    </row>
    <row r="823" spans="1:11" s="50" customFormat="1" ht="12.75" customHeight="1">
      <c r="A823" s="89"/>
      <c r="B823" s="89"/>
      <c r="C823" s="89"/>
      <c r="D823" s="89"/>
      <c r="E823" s="89"/>
      <c r="F823" s="89"/>
      <c r="G823" s="89"/>
      <c r="H823" s="89"/>
      <c r="I823" s="89"/>
      <c r="J823" s="89"/>
      <c r="K823" s="89"/>
    </row>
    <row r="824" spans="1:11" s="50" customFormat="1" ht="12.75" customHeight="1">
      <c r="A824" s="89"/>
      <c r="B824" s="89"/>
      <c r="C824" s="89"/>
      <c r="D824" s="89"/>
      <c r="E824" s="89"/>
      <c r="F824" s="89"/>
      <c r="G824" s="89"/>
      <c r="H824" s="89"/>
      <c r="I824" s="89"/>
      <c r="J824" s="89"/>
      <c r="K824" s="89"/>
    </row>
    <row r="825" spans="1:11" s="50" customFormat="1" ht="12.75" customHeight="1">
      <c r="A825" s="89"/>
      <c r="B825" s="89"/>
      <c r="C825" s="89"/>
      <c r="D825" s="89"/>
      <c r="E825" s="89"/>
      <c r="F825" s="89"/>
      <c r="G825" s="89"/>
      <c r="H825" s="89"/>
      <c r="I825" s="89"/>
      <c r="J825" s="89"/>
      <c r="K825" s="89"/>
    </row>
    <row r="826" spans="1:11" s="50" customFormat="1" ht="12.75" customHeight="1">
      <c r="A826" s="89"/>
      <c r="B826" s="89"/>
      <c r="C826" s="89"/>
      <c r="D826" s="89"/>
      <c r="E826" s="89"/>
      <c r="F826" s="89"/>
      <c r="G826" s="89"/>
      <c r="H826" s="89"/>
      <c r="I826" s="89"/>
      <c r="J826" s="89"/>
      <c r="K826" s="89"/>
    </row>
    <row r="827" spans="1:11" s="50" customFormat="1" ht="12.75" customHeight="1">
      <c r="A827" s="89"/>
      <c r="B827" s="89"/>
      <c r="C827" s="89"/>
      <c r="D827" s="89"/>
      <c r="E827" s="89"/>
      <c r="F827" s="89"/>
      <c r="G827" s="89"/>
      <c r="H827" s="89"/>
      <c r="I827" s="89"/>
      <c r="J827" s="89"/>
      <c r="K827" s="89"/>
    </row>
    <row r="828" spans="1:11" s="50" customFormat="1" ht="12.75" customHeight="1">
      <c r="A828" s="89"/>
      <c r="B828" s="89"/>
      <c r="C828" s="89"/>
      <c r="D828" s="89"/>
      <c r="E828" s="89"/>
      <c r="F828" s="89"/>
      <c r="G828" s="89"/>
      <c r="H828" s="89"/>
      <c r="I828" s="89"/>
      <c r="J828" s="89"/>
      <c r="K828" s="89"/>
    </row>
    <row r="829" spans="1:11" s="50" customFormat="1" ht="12.75" customHeight="1">
      <c r="A829" s="89"/>
      <c r="B829" s="89"/>
      <c r="C829" s="89"/>
      <c r="D829" s="89"/>
      <c r="E829" s="89"/>
      <c r="F829" s="89"/>
      <c r="G829" s="89"/>
      <c r="H829" s="89"/>
      <c r="I829" s="89"/>
      <c r="J829" s="89"/>
      <c r="K829" s="89"/>
    </row>
    <row r="830" spans="1:11" s="50" customFormat="1" ht="12.75" customHeight="1">
      <c r="A830" s="89"/>
      <c r="B830" s="89"/>
      <c r="C830" s="89"/>
      <c r="D830" s="89"/>
      <c r="E830" s="89"/>
      <c r="F830" s="89"/>
      <c r="G830" s="89"/>
      <c r="H830" s="89"/>
      <c r="I830" s="89"/>
      <c r="J830" s="89"/>
      <c r="K830" s="89"/>
    </row>
    <row r="831" spans="1:11" s="50" customFormat="1" ht="12.75" customHeight="1">
      <c r="A831" s="89"/>
      <c r="B831" s="89"/>
      <c r="C831" s="89"/>
      <c r="D831" s="89"/>
      <c r="E831" s="89"/>
      <c r="F831" s="89"/>
      <c r="G831" s="89"/>
      <c r="H831" s="89"/>
      <c r="I831" s="89"/>
      <c r="J831" s="89"/>
      <c r="K831" s="89"/>
    </row>
    <row r="832" spans="1:11" s="50" customFormat="1" ht="12.75" customHeight="1">
      <c r="A832" s="89"/>
      <c r="B832" s="89"/>
      <c r="C832" s="89"/>
      <c r="D832" s="89"/>
      <c r="E832" s="89"/>
      <c r="F832" s="89"/>
      <c r="G832" s="89"/>
      <c r="H832" s="89"/>
      <c r="I832" s="89"/>
      <c r="J832" s="89"/>
      <c r="K832" s="89"/>
    </row>
    <row r="833" spans="1:11" s="50" customFormat="1" ht="12.75" customHeight="1">
      <c r="A833" s="89"/>
      <c r="B833" s="89"/>
      <c r="C833" s="89"/>
      <c r="D833" s="89"/>
      <c r="E833" s="89"/>
      <c r="F833" s="89"/>
      <c r="G833" s="89"/>
      <c r="H833" s="89"/>
      <c r="I833" s="89"/>
      <c r="J833" s="89"/>
      <c r="K833" s="89"/>
    </row>
    <row r="834" spans="1:11" s="50" customFormat="1" ht="12.75" customHeight="1">
      <c r="A834" s="89"/>
      <c r="B834" s="89"/>
      <c r="C834" s="89"/>
      <c r="D834" s="89"/>
      <c r="E834" s="89"/>
      <c r="F834" s="89"/>
      <c r="G834" s="89"/>
      <c r="H834" s="89"/>
      <c r="I834" s="89"/>
      <c r="J834" s="89"/>
      <c r="K834" s="89"/>
    </row>
    <row r="835" spans="1:11" s="50" customFormat="1" ht="12.75" customHeight="1">
      <c r="A835" s="89"/>
      <c r="B835" s="89"/>
      <c r="C835" s="89"/>
      <c r="D835" s="89"/>
      <c r="E835" s="89"/>
      <c r="F835" s="89"/>
      <c r="G835" s="89"/>
      <c r="H835" s="89"/>
      <c r="I835" s="89"/>
      <c r="J835" s="89"/>
      <c r="K835" s="89"/>
    </row>
    <row r="836" spans="1:11" s="50" customFormat="1" ht="12.75" customHeight="1">
      <c r="A836" s="89"/>
      <c r="B836" s="89"/>
      <c r="C836" s="89"/>
      <c r="D836" s="89"/>
      <c r="E836" s="89"/>
      <c r="F836" s="89"/>
      <c r="G836" s="89"/>
      <c r="H836" s="89"/>
      <c r="I836" s="89"/>
      <c r="J836" s="89"/>
      <c r="K836" s="89"/>
    </row>
    <row r="837" spans="1:11" s="50" customFormat="1" ht="12.75" customHeight="1">
      <c r="A837" s="89"/>
      <c r="B837" s="89"/>
      <c r="C837" s="89"/>
      <c r="D837" s="89"/>
      <c r="E837" s="89"/>
      <c r="F837" s="89"/>
      <c r="G837" s="89"/>
      <c r="H837" s="89"/>
      <c r="I837" s="89"/>
      <c r="J837" s="89"/>
      <c r="K837" s="89"/>
    </row>
    <row r="838" spans="1:11" s="50" customFormat="1" ht="12.75" customHeight="1">
      <c r="A838" s="89"/>
      <c r="B838" s="89"/>
      <c r="C838" s="89"/>
      <c r="D838" s="89"/>
      <c r="E838" s="89"/>
      <c r="F838" s="89"/>
      <c r="G838" s="89"/>
      <c r="H838" s="89"/>
      <c r="I838" s="89"/>
      <c r="J838" s="89"/>
      <c r="K838" s="89"/>
    </row>
    <row r="839" spans="1:11" s="50" customFormat="1" ht="12.75" customHeight="1">
      <c r="A839" s="89"/>
      <c r="B839" s="89"/>
      <c r="C839" s="89"/>
      <c r="D839" s="89"/>
      <c r="E839" s="89"/>
      <c r="F839" s="89"/>
      <c r="G839" s="89"/>
      <c r="H839" s="89"/>
      <c r="I839" s="89"/>
      <c r="J839" s="89"/>
      <c r="K839" s="89"/>
    </row>
    <row r="840" spans="1:11" s="50" customFormat="1" ht="12.75" customHeight="1">
      <c r="A840" s="89"/>
      <c r="B840" s="89"/>
      <c r="C840" s="89"/>
      <c r="D840" s="89"/>
      <c r="E840" s="89"/>
      <c r="F840" s="89"/>
      <c r="G840" s="89"/>
      <c r="H840" s="89"/>
      <c r="I840" s="89"/>
      <c r="J840" s="89"/>
      <c r="K840" s="89"/>
    </row>
    <row r="841" spans="1:11" s="50" customFormat="1" ht="12.75" customHeight="1">
      <c r="A841" s="89"/>
      <c r="B841" s="89"/>
      <c r="C841" s="89"/>
      <c r="D841" s="89"/>
      <c r="E841" s="89"/>
      <c r="F841" s="89"/>
      <c r="G841" s="89"/>
      <c r="H841" s="89"/>
      <c r="I841" s="89"/>
      <c r="J841" s="89"/>
      <c r="K841" s="89"/>
    </row>
    <row r="842" spans="1:11" s="50" customFormat="1" ht="12.75" customHeight="1">
      <c r="A842" s="89"/>
      <c r="B842" s="89"/>
      <c r="C842" s="89"/>
      <c r="D842" s="89"/>
      <c r="E842" s="89"/>
      <c r="F842" s="89"/>
      <c r="G842" s="89"/>
      <c r="H842" s="89"/>
      <c r="I842" s="89"/>
      <c r="J842" s="89"/>
      <c r="K842" s="89"/>
    </row>
    <row r="843" spans="1:11" s="50" customFormat="1" ht="12.75" customHeight="1">
      <c r="A843" s="89"/>
      <c r="B843" s="89"/>
      <c r="C843" s="89"/>
      <c r="D843" s="89"/>
      <c r="E843" s="89"/>
      <c r="F843" s="89"/>
      <c r="G843" s="89"/>
      <c r="H843" s="89"/>
      <c r="I843" s="89"/>
      <c r="J843" s="89"/>
      <c r="K843" s="89"/>
    </row>
    <row r="844" spans="1:11" s="50" customFormat="1" ht="12.75" customHeight="1">
      <c r="A844" s="89"/>
      <c r="B844" s="89"/>
      <c r="C844" s="89"/>
      <c r="D844" s="89"/>
      <c r="E844" s="89"/>
      <c r="F844" s="89"/>
      <c r="G844" s="89"/>
      <c r="H844" s="89"/>
      <c r="I844" s="89"/>
      <c r="J844" s="89"/>
      <c r="K844" s="89"/>
    </row>
    <row r="845" spans="1:11" s="50" customFormat="1" ht="12.75" customHeight="1">
      <c r="A845" s="89"/>
      <c r="B845" s="89"/>
      <c r="C845" s="89"/>
      <c r="D845" s="89"/>
      <c r="E845" s="89"/>
      <c r="F845" s="89"/>
      <c r="G845" s="89"/>
      <c r="H845" s="89"/>
      <c r="I845" s="89"/>
      <c r="J845" s="89"/>
      <c r="K845" s="89"/>
    </row>
    <row r="846" spans="1:11" s="50" customFormat="1" ht="12.75" customHeight="1">
      <c r="A846" s="89"/>
      <c r="B846" s="89"/>
      <c r="C846" s="89"/>
      <c r="D846" s="89"/>
      <c r="E846" s="89"/>
      <c r="F846" s="89"/>
      <c r="G846" s="89"/>
      <c r="H846" s="89"/>
      <c r="I846" s="89"/>
      <c r="J846" s="89"/>
      <c r="K846" s="89"/>
    </row>
    <row r="847" spans="1:11" s="50" customFormat="1" ht="12.75" customHeight="1">
      <c r="A847" s="89"/>
      <c r="B847" s="89"/>
      <c r="C847" s="89"/>
      <c r="D847" s="89"/>
      <c r="E847" s="89"/>
      <c r="F847" s="89"/>
      <c r="G847" s="89"/>
      <c r="H847" s="89"/>
      <c r="I847" s="89"/>
      <c r="J847" s="89"/>
      <c r="K847" s="89"/>
    </row>
    <row r="848" spans="1:11" s="50" customFormat="1" ht="12.75" customHeight="1">
      <c r="A848" s="89"/>
      <c r="B848" s="89"/>
      <c r="C848" s="89"/>
      <c r="D848" s="89"/>
      <c r="E848" s="89"/>
      <c r="F848" s="89"/>
      <c r="G848" s="89"/>
      <c r="H848" s="89"/>
      <c r="I848" s="89"/>
      <c r="J848" s="89"/>
      <c r="K848" s="89"/>
    </row>
    <row r="849" spans="1:11" s="50" customFormat="1" ht="12.75" customHeight="1">
      <c r="A849" s="89"/>
      <c r="B849" s="89"/>
      <c r="C849" s="89"/>
      <c r="D849" s="89"/>
      <c r="E849" s="89"/>
      <c r="F849" s="89"/>
      <c r="G849" s="89"/>
      <c r="H849" s="89"/>
      <c r="I849" s="89"/>
      <c r="J849" s="89"/>
      <c r="K849" s="89"/>
    </row>
    <row r="850" spans="1:11" s="50" customFormat="1" ht="12.75" customHeight="1">
      <c r="A850" s="89"/>
      <c r="B850" s="89"/>
      <c r="C850" s="89"/>
      <c r="D850" s="89"/>
      <c r="E850" s="89"/>
      <c r="F850" s="89"/>
      <c r="G850" s="89"/>
      <c r="H850" s="89"/>
      <c r="I850" s="89"/>
      <c r="J850" s="89"/>
      <c r="K850" s="89"/>
    </row>
    <row r="851" spans="1:11" s="50" customFormat="1" ht="12.75" customHeight="1">
      <c r="A851" s="89"/>
      <c r="B851" s="89"/>
      <c r="C851" s="89"/>
      <c r="D851" s="89"/>
      <c r="E851" s="89"/>
      <c r="F851" s="89"/>
      <c r="G851" s="89"/>
      <c r="H851" s="89"/>
      <c r="I851" s="89"/>
      <c r="J851" s="89"/>
      <c r="K851" s="89"/>
    </row>
    <row r="852" spans="1:11" s="50" customFormat="1" ht="12.75" customHeight="1">
      <c r="A852" s="89"/>
      <c r="B852" s="89"/>
      <c r="C852" s="89"/>
      <c r="D852" s="89"/>
      <c r="E852" s="89"/>
      <c r="F852" s="89"/>
      <c r="G852" s="89"/>
      <c r="H852" s="89"/>
      <c r="I852" s="89"/>
      <c r="J852" s="89"/>
      <c r="K852" s="89"/>
    </row>
    <row r="853" spans="1:11" s="50" customFormat="1" ht="12.75" customHeight="1">
      <c r="A853" s="89"/>
      <c r="B853" s="89"/>
      <c r="C853" s="89"/>
      <c r="D853" s="89"/>
      <c r="E853" s="89"/>
      <c r="F853" s="89"/>
      <c r="G853" s="89"/>
      <c r="H853" s="89"/>
      <c r="I853" s="89"/>
      <c r="J853" s="89"/>
      <c r="K853" s="89"/>
    </row>
    <row r="854" spans="1:11" s="50" customFormat="1" ht="12.75" customHeight="1">
      <c r="A854" s="89"/>
      <c r="B854" s="89"/>
      <c r="C854" s="89"/>
      <c r="D854" s="89"/>
      <c r="E854" s="89"/>
      <c r="F854" s="89"/>
      <c r="G854" s="89"/>
      <c r="H854" s="89"/>
      <c r="I854" s="89"/>
      <c r="J854" s="89"/>
      <c r="K854" s="89"/>
    </row>
    <row r="855" spans="1:11" s="50" customFormat="1" ht="12.75" customHeight="1">
      <c r="A855" s="89"/>
      <c r="B855" s="89"/>
      <c r="C855" s="89"/>
      <c r="D855" s="89"/>
      <c r="E855" s="89"/>
      <c r="F855" s="89"/>
      <c r="G855" s="89"/>
      <c r="H855" s="89"/>
      <c r="I855" s="89"/>
      <c r="J855" s="89"/>
      <c r="K855" s="89"/>
    </row>
    <row r="856" spans="1:11" s="50" customFormat="1" ht="12.75" customHeight="1">
      <c r="A856" s="89"/>
      <c r="B856" s="89"/>
      <c r="C856" s="89"/>
      <c r="D856" s="89"/>
      <c r="E856" s="89"/>
      <c r="F856" s="89"/>
      <c r="G856" s="89"/>
      <c r="H856" s="89"/>
      <c r="I856" s="89"/>
      <c r="J856" s="89"/>
      <c r="K856" s="89"/>
    </row>
    <row r="857" spans="1:11" s="50" customFormat="1" ht="12.75" customHeight="1">
      <c r="A857" s="89"/>
      <c r="B857" s="89"/>
      <c r="C857" s="89"/>
      <c r="D857" s="89"/>
      <c r="E857" s="89"/>
      <c r="F857" s="89"/>
      <c r="G857" s="89"/>
      <c r="H857" s="89"/>
      <c r="I857" s="89"/>
      <c r="J857" s="89"/>
      <c r="K857" s="89"/>
    </row>
    <row r="858" spans="1:11" s="50" customFormat="1" ht="12.75" customHeight="1">
      <c r="A858" s="89"/>
      <c r="B858" s="89"/>
      <c r="C858" s="89"/>
      <c r="D858" s="89"/>
      <c r="E858" s="89"/>
      <c r="F858" s="89"/>
      <c r="G858" s="89"/>
      <c r="H858" s="89"/>
      <c r="I858" s="89"/>
      <c r="J858" s="89"/>
      <c r="K858" s="89"/>
    </row>
    <row r="859" spans="1:11" s="50" customFormat="1" ht="12.75" customHeight="1">
      <c r="A859" s="89"/>
      <c r="B859" s="89"/>
      <c r="C859" s="89"/>
      <c r="D859" s="89"/>
      <c r="E859" s="89"/>
      <c r="F859" s="89"/>
      <c r="G859" s="89"/>
      <c r="H859" s="89"/>
      <c r="I859" s="89"/>
      <c r="J859" s="89"/>
      <c r="K859" s="89"/>
    </row>
    <row r="860" spans="1:11" s="50" customFormat="1" ht="12.75" customHeight="1">
      <c r="A860" s="89"/>
      <c r="B860" s="89"/>
      <c r="C860" s="89"/>
      <c r="D860" s="89"/>
      <c r="E860" s="89"/>
      <c r="F860" s="89"/>
      <c r="G860" s="89"/>
      <c r="H860" s="89"/>
      <c r="I860" s="89"/>
      <c r="J860" s="89"/>
      <c r="K860" s="89"/>
    </row>
    <row r="861" spans="1:11" s="50" customFormat="1" ht="12.75" customHeight="1">
      <c r="A861" s="89"/>
      <c r="B861" s="89"/>
      <c r="C861" s="89"/>
      <c r="D861" s="89"/>
      <c r="E861" s="89"/>
      <c r="F861" s="89"/>
      <c r="G861" s="89"/>
      <c r="H861" s="89"/>
      <c r="I861" s="89"/>
      <c r="J861" s="89"/>
      <c r="K861" s="89"/>
    </row>
    <row r="862" spans="1:11" s="50" customFormat="1" ht="12.75" customHeight="1">
      <c r="A862" s="89"/>
      <c r="B862" s="89"/>
      <c r="C862" s="89"/>
      <c r="D862" s="89"/>
      <c r="E862" s="89"/>
      <c r="F862" s="89"/>
      <c r="G862" s="89"/>
      <c r="H862" s="89"/>
      <c r="I862" s="89"/>
      <c r="J862" s="89"/>
      <c r="K862" s="89"/>
    </row>
    <row r="863" spans="1:11" s="50" customFormat="1" ht="12.75" customHeight="1">
      <c r="A863" s="89"/>
      <c r="B863" s="89"/>
      <c r="C863" s="89"/>
      <c r="D863" s="89"/>
      <c r="E863" s="89"/>
      <c r="F863" s="89"/>
      <c r="G863" s="89"/>
      <c r="H863" s="89"/>
      <c r="I863" s="89"/>
      <c r="J863" s="89"/>
      <c r="K863" s="89"/>
    </row>
    <row r="864" spans="1:11" s="50" customFormat="1" ht="12.75" customHeight="1">
      <c r="A864" s="89"/>
      <c r="B864" s="89"/>
      <c r="C864" s="89"/>
      <c r="D864" s="89"/>
      <c r="E864" s="89"/>
      <c r="F864" s="89"/>
      <c r="G864" s="89"/>
      <c r="H864" s="89"/>
      <c r="I864" s="89"/>
      <c r="J864" s="89"/>
      <c r="K864" s="89"/>
    </row>
    <row r="865" spans="1:11" s="50" customFormat="1" ht="12.75" customHeight="1">
      <c r="A865" s="89"/>
      <c r="B865" s="89"/>
      <c r="C865" s="89"/>
      <c r="D865" s="89"/>
      <c r="E865" s="89"/>
      <c r="F865" s="89"/>
      <c r="G865" s="89"/>
      <c r="H865" s="89"/>
      <c r="I865" s="89"/>
      <c r="J865" s="89"/>
      <c r="K865" s="89"/>
    </row>
    <row r="866" spans="1:11" s="50" customFormat="1" ht="12.75" customHeight="1">
      <c r="A866" s="89"/>
      <c r="B866" s="89"/>
      <c r="C866" s="89"/>
      <c r="D866" s="89"/>
      <c r="E866" s="89"/>
      <c r="F866" s="89"/>
      <c r="G866" s="89"/>
      <c r="H866" s="89"/>
      <c r="I866" s="89"/>
      <c r="J866" s="89"/>
      <c r="K866" s="89"/>
    </row>
    <row r="867" spans="1:11" s="50" customFormat="1" ht="12.75" customHeight="1">
      <c r="A867" s="89"/>
      <c r="B867" s="89"/>
      <c r="C867" s="89"/>
      <c r="D867" s="89"/>
      <c r="E867" s="89"/>
      <c r="F867" s="89"/>
      <c r="G867" s="89"/>
      <c r="H867" s="89"/>
      <c r="I867" s="89"/>
      <c r="J867" s="89"/>
      <c r="K867" s="89"/>
    </row>
    <row r="868" spans="1:11" s="50" customFormat="1" ht="12.75" customHeight="1">
      <c r="A868" s="89"/>
      <c r="B868" s="89"/>
      <c r="C868" s="89"/>
      <c r="D868" s="89"/>
      <c r="E868" s="89"/>
      <c r="F868" s="89"/>
      <c r="G868" s="89"/>
      <c r="H868" s="89"/>
      <c r="I868" s="89"/>
      <c r="J868" s="89"/>
      <c r="K868" s="89"/>
    </row>
    <row r="869" spans="1:11" s="50" customFormat="1" ht="12.75" customHeight="1">
      <c r="A869" s="89"/>
      <c r="B869" s="89"/>
      <c r="C869" s="89"/>
      <c r="D869" s="89"/>
      <c r="E869" s="89"/>
      <c r="F869" s="89"/>
      <c r="G869" s="89"/>
      <c r="H869" s="89"/>
      <c r="I869" s="89"/>
      <c r="J869" s="89"/>
      <c r="K869" s="89"/>
    </row>
    <row r="870" spans="1:11" s="50" customFormat="1" ht="12.75" customHeight="1">
      <c r="A870" s="89"/>
      <c r="B870" s="89"/>
      <c r="C870" s="89"/>
      <c r="D870" s="89"/>
      <c r="E870" s="89"/>
      <c r="F870" s="89"/>
      <c r="G870" s="89"/>
      <c r="H870" s="89"/>
      <c r="I870" s="89"/>
      <c r="J870" s="89"/>
      <c r="K870" s="89"/>
    </row>
    <row r="871" spans="1:11" s="50" customFormat="1" ht="12.75" customHeight="1">
      <c r="A871" s="89"/>
      <c r="B871" s="89"/>
      <c r="C871" s="89"/>
      <c r="D871" s="89"/>
      <c r="E871" s="89"/>
      <c r="F871" s="89"/>
      <c r="G871" s="89"/>
      <c r="H871" s="89"/>
      <c r="I871" s="89"/>
      <c r="J871" s="89"/>
      <c r="K871" s="89"/>
    </row>
    <row r="872" spans="1:11" s="50" customFormat="1" ht="12.75" customHeight="1">
      <c r="A872" s="89"/>
      <c r="B872" s="89"/>
      <c r="C872" s="89"/>
      <c r="D872" s="89"/>
      <c r="E872" s="89"/>
      <c r="F872" s="89"/>
      <c r="G872" s="89"/>
      <c r="H872" s="89"/>
      <c r="I872" s="89"/>
      <c r="J872" s="89"/>
      <c r="K872" s="89"/>
    </row>
    <row r="873" spans="1:11" s="50" customFormat="1" ht="12.75" customHeight="1">
      <c r="A873" s="89"/>
      <c r="B873" s="89"/>
      <c r="C873" s="89"/>
      <c r="D873" s="89"/>
      <c r="E873" s="89"/>
      <c r="F873" s="89"/>
      <c r="G873" s="89"/>
      <c r="H873" s="89"/>
      <c r="I873" s="89"/>
      <c r="J873" s="89"/>
      <c r="K873" s="89"/>
    </row>
    <row r="874" spans="1:11" s="50" customFormat="1" ht="12.75" customHeight="1">
      <c r="A874" s="89"/>
      <c r="B874" s="89"/>
      <c r="C874" s="89"/>
      <c r="D874" s="89"/>
      <c r="E874" s="89"/>
      <c r="F874" s="89"/>
      <c r="G874" s="89"/>
      <c r="H874" s="89"/>
      <c r="I874" s="89"/>
      <c r="J874" s="89"/>
      <c r="K874" s="89"/>
    </row>
    <row r="875" spans="1:11" s="50" customFormat="1" ht="12.75" customHeight="1">
      <c r="A875" s="89"/>
      <c r="B875" s="89"/>
      <c r="C875" s="89"/>
      <c r="D875" s="89"/>
      <c r="E875" s="89"/>
      <c r="F875" s="89"/>
      <c r="G875" s="89"/>
      <c r="H875" s="89"/>
      <c r="I875" s="89"/>
      <c r="J875" s="89"/>
      <c r="K875" s="89"/>
    </row>
    <row r="876" spans="1:11" s="50" customFormat="1" ht="12.75" customHeight="1">
      <c r="A876" s="89"/>
      <c r="B876" s="89"/>
      <c r="C876" s="89"/>
      <c r="D876" s="89"/>
      <c r="E876" s="89"/>
      <c r="F876" s="89"/>
      <c r="G876" s="89"/>
      <c r="H876" s="89"/>
      <c r="I876" s="89"/>
      <c r="J876" s="89"/>
      <c r="K876" s="89"/>
    </row>
    <row r="877" spans="1:11" s="50" customFormat="1" ht="12.75" customHeight="1">
      <c r="A877" s="89"/>
      <c r="B877" s="89"/>
      <c r="C877" s="89"/>
      <c r="D877" s="89"/>
      <c r="E877" s="89"/>
      <c r="F877" s="89"/>
      <c r="G877" s="89"/>
      <c r="H877" s="89"/>
      <c r="I877" s="89"/>
      <c r="J877" s="89"/>
      <c r="K877" s="89"/>
    </row>
    <row r="878" spans="1:11" s="50" customFormat="1" ht="12.75" customHeight="1">
      <c r="A878" s="89"/>
      <c r="B878" s="89"/>
      <c r="C878" s="89"/>
      <c r="D878" s="89"/>
      <c r="E878" s="89"/>
      <c r="F878" s="89"/>
      <c r="G878" s="89"/>
      <c r="H878" s="89"/>
      <c r="I878" s="89"/>
      <c r="J878" s="89"/>
      <c r="K878" s="89"/>
    </row>
    <row r="879" spans="1:11" s="50" customFormat="1" ht="12.75" customHeight="1">
      <c r="A879" s="89"/>
      <c r="B879" s="89"/>
      <c r="C879" s="89"/>
      <c r="D879" s="89"/>
      <c r="E879" s="89"/>
      <c r="F879" s="89"/>
      <c r="G879" s="89"/>
      <c r="H879" s="89"/>
      <c r="I879" s="89"/>
      <c r="J879" s="89"/>
      <c r="K879" s="89"/>
    </row>
    <row r="880" spans="1:11" s="50" customFormat="1" ht="12.75" customHeight="1">
      <c r="A880" s="89"/>
      <c r="B880" s="89"/>
      <c r="C880" s="89"/>
      <c r="D880" s="89"/>
      <c r="E880" s="89"/>
      <c r="F880" s="89"/>
      <c r="G880" s="89"/>
      <c r="H880" s="89"/>
      <c r="I880" s="89"/>
      <c r="J880" s="89"/>
      <c r="K880" s="89"/>
    </row>
    <row r="881" spans="1:11" s="50" customFormat="1" ht="12.75" customHeight="1">
      <c r="A881" s="89"/>
      <c r="B881" s="89"/>
      <c r="C881" s="89"/>
      <c r="D881" s="89"/>
      <c r="E881" s="89"/>
      <c r="F881" s="89"/>
      <c r="G881" s="89"/>
      <c r="H881" s="89"/>
      <c r="I881" s="89"/>
      <c r="J881" s="89"/>
      <c r="K881" s="89"/>
    </row>
    <row r="882" spans="1:11" s="50" customFormat="1" ht="12.75" customHeight="1">
      <c r="A882" s="89"/>
      <c r="B882" s="89"/>
      <c r="C882" s="89"/>
      <c r="D882" s="89"/>
      <c r="E882" s="89"/>
      <c r="F882" s="89"/>
      <c r="G882" s="89"/>
      <c r="H882" s="89"/>
      <c r="I882" s="89"/>
      <c r="J882" s="89"/>
      <c r="K882" s="89"/>
    </row>
    <row r="883" spans="1:11" s="50" customFormat="1" ht="12.75" customHeight="1">
      <c r="A883" s="89"/>
      <c r="B883" s="89"/>
      <c r="C883" s="89"/>
      <c r="D883" s="89"/>
      <c r="E883" s="89"/>
      <c r="F883" s="89"/>
      <c r="G883" s="89"/>
      <c r="H883" s="89"/>
      <c r="I883" s="89"/>
      <c r="J883" s="89"/>
      <c r="K883" s="89"/>
    </row>
    <row r="884" spans="1:11" s="50" customFormat="1" ht="12.75" customHeight="1">
      <c r="A884" s="89"/>
      <c r="B884" s="89"/>
      <c r="C884" s="89"/>
      <c r="D884" s="89"/>
      <c r="E884" s="89"/>
      <c r="F884" s="89"/>
      <c r="G884" s="89"/>
      <c r="H884" s="89"/>
      <c r="I884" s="89"/>
      <c r="J884" s="89"/>
      <c r="K884" s="89"/>
    </row>
    <row r="885" spans="1:11" s="50" customFormat="1" ht="12.75" customHeight="1">
      <c r="A885" s="89"/>
      <c r="B885" s="89"/>
      <c r="C885" s="89"/>
      <c r="D885" s="89"/>
      <c r="E885" s="89"/>
      <c r="F885" s="89"/>
      <c r="G885" s="89"/>
      <c r="H885" s="89"/>
      <c r="I885" s="89"/>
      <c r="J885" s="89"/>
      <c r="K885" s="89"/>
    </row>
    <row r="886" spans="1:11" s="50" customFormat="1" ht="12.75" customHeight="1">
      <c r="A886" s="89"/>
      <c r="B886" s="89"/>
      <c r="C886" s="89"/>
      <c r="D886" s="89"/>
      <c r="E886" s="89"/>
      <c r="F886" s="89"/>
      <c r="G886" s="89"/>
      <c r="H886" s="89"/>
      <c r="I886" s="89"/>
      <c r="J886" s="89"/>
      <c r="K886" s="89"/>
    </row>
    <row r="887" spans="1:11" s="50" customFormat="1" ht="12.75" customHeight="1">
      <c r="A887" s="89"/>
      <c r="B887" s="89"/>
      <c r="C887" s="89"/>
      <c r="D887" s="89"/>
      <c r="E887" s="89"/>
      <c r="F887" s="89"/>
      <c r="G887" s="89"/>
      <c r="H887" s="89"/>
      <c r="I887" s="89"/>
      <c r="J887" s="89"/>
      <c r="K887" s="89"/>
    </row>
    <row r="888" spans="1:11" s="50" customFormat="1" ht="12.75" customHeight="1">
      <c r="A888" s="89"/>
      <c r="B888" s="89"/>
      <c r="C888" s="89"/>
      <c r="D888" s="89"/>
      <c r="E888" s="89"/>
      <c r="F888" s="89"/>
      <c r="G888" s="89"/>
      <c r="H888" s="89"/>
      <c r="I888" s="89"/>
      <c r="J888" s="89"/>
      <c r="K888" s="89"/>
    </row>
    <row r="889" spans="1:11" s="50" customFormat="1" ht="12.75" customHeight="1">
      <c r="A889" s="89"/>
      <c r="B889" s="89"/>
      <c r="C889" s="89"/>
      <c r="D889" s="89"/>
      <c r="E889" s="89"/>
      <c r="F889" s="89"/>
      <c r="G889" s="89"/>
      <c r="H889" s="89"/>
      <c r="I889" s="89"/>
      <c r="J889" s="89"/>
      <c r="K889" s="89"/>
    </row>
    <row r="890" spans="1:11" s="50" customFormat="1" ht="12.75" customHeight="1">
      <c r="A890" s="89"/>
      <c r="B890" s="89"/>
      <c r="C890" s="89"/>
      <c r="D890" s="89"/>
      <c r="E890" s="89"/>
      <c r="F890" s="89"/>
      <c r="G890" s="89"/>
      <c r="H890" s="89"/>
      <c r="I890" s="89"/>
      <c r="J890" s="89"/>
      <c r="K890" s="89"/>
    </row>
    <row r="891" spans="1:11" s="50" customFormat="1" ht="12.75" customHeight="1">
      <c r="A891" s="89"/>
      <c r="B891" s="89"/>
      <c r="C891" s="89"/>
      <c r="D891" s="89"/>
      <c r="E891" s="89"/>
      <c r="F891" s="89"/>
      <c r="G891" s="89"/>
      <c r="H891" s="89"/>
      <c r="I891" s="89"/>
      <c r="J891" s="89"/>
      <c r="K891" s="89"/>
    </row>
    <row r="892" spans="1:11" s="50" customFormat="1" ht="12.75" customHeight="1">
      <c r="A892" s="89"/>
      <c r="B892" s="89"/>
      <c r="C892" s="89"/>
      <c r="D892" s="89"/>
      <c r="E892" s="89"/>
      <c r="F892" s="89"/>
      <c r="G892" s="89"/>
      <c r="H892" s="89"/>
      <c r="I892" s="89"/>
      <c r="J892" s="89"/>
      <c r="K892" s="89"/>
    </row>
    <row r="893" spans="1:11" s="50" customFormat="1" ht="12.75" customHeight="1">
      <c r="A893" s="89"/>
      <c r="B893" s="89"/>
      <c r="C893" s="89"/>
      <c r="D893" s="89"/>
      <c r="E893" s="89"/>
      <c r="F893" s="89"/>
      <c r="G893" s="89"/>
      <c r="H893" s="89"/>
      <c r="I893" s="89"/>
      <c r="J893" s="89"/>
      <c r="K893" s="89"/>
    </row>
    <row r="894" spans="1:11" s="50" customFormat="1" ht="12.75" customHeight="1">
      <c r="A894" s="89"/>
      <c r="B894" s="89"/>
      <c r="C894" s="89"/>
      <c r="D894" s="89"/>
      <c r="E894" s="89"/>
      <c r="F894" s="89"/>
      <c r="G894" s="89"/>
      <c r="H894" s="89"/>
      <c r="I894" s="89"/>
      <c r="J894" s="89"/>
      <c r="K894" s="89"/>
    </row>
    <row r="895" spans="1:11" s="50" customFormat="1" ht="12.75" customHeight="1">
      <c r="A895" s="89"/>
      <c r="B895" s="89"/>
      <c r="C895" s="89"/>
      <c r="D895" s="89"/>
      <c r="E895" s="89"/>
      <c r="F895" s="89"/>
      <c r="G895" s="89"/>
      <c r="H895" s="89"/>
      <c r="I895" s="89"/>
      <c r="J895" s="89"/>
      <c r="K895" s="89"/>
    </row>
    <row r="896" spans="1:11" s="50" customFormat="1" ht="12.75" customHeight="1">
      <c r="A896" s="89"/>
      <c r="B896" s="89"/>
      <c r="C896" s="89"/>
      <c r="D896" s="89"/>
      <c r="E896" s="89"/>
      <c r="F896" s="89"/>
      <c r="G896" s="89"/>
      <c r="H896" s="89"/>
      <c r="I896" s="89"/>
      <c r="J896" s="89"/>
      <c r="K896" s="89"/>
    </row>
    <row r="897" spans="1:11" s="50" customFormat="1" ht="12.75" customHeight="1">
      <c r="A897" s="89"/>
      <c r="B897" s="89"/>
      <c r="C897" s="89"/>
      <c r="D897" s="89"/>
      <c r="E897" s="89"/>
      <c r="F897" s="89"/>
      <c r="G897" s="89"/>
      <c r="H897" s="89"/>
      <c r="I897" s="89"/>
      <c r="J897" s="89"/>
      <c r="K897" s="89"/>
    </row>
    <row r="898" spans="1:11" s="50" customFormat="1" ht="12.75" customHeight="1">
      <c r="A898" s="89"/>
      <c r="B898" s="89"/>
      <c r="C898" s="89"/>
      <c r="D898" s="89"/>
      <c r="E898" s="89"/>
      <c r="F898" s="89"/>
      <c r="G898" s="89"/>
      <c r="H898" s="89"/>
      <c r="I898" s="89"/>
      <c r="J898" s="89"/>
      <c r="K898" s="89"/>
    </row>
    <row r="899" spans="1:11" s="50" customFormat="1" ht="12.75" customHeight="1">
      <c r="A899" s="89"/>
      <c r="B899" s="89"/>
      <c r="C899" s="89"/>
      <c r="D899" s="89"/>
      <c r="E899" s="89"/>
      <c r="F899" s="89"/>
      <c r="G899" s="89"/>
      <c r="H899" s="89"/>
      <c r="I899" s="89"/>
      <c r="J899" s="89"/>
      <c r="K899" s="89"/>
    </row>
    <row r="900" spans="1:11" s="50" customFormat="1" ht="12.75" customHeight="1">
      <c r="A900" s="89"/>
      <c r="B900" s="89"/>
      <c r="C900" s="89"/>
      <c r="D900" s="89"/>
      <c r="E900" s="89"/>
      <c r="F900" s="89"/>
      <c r="G900" s="89"/>
      <c r="H900" s="89"/>
      <c r="I900" s="89"/>
      <c r="J900" s="89"/>
      <c r="K900" s="89"/>
    </row>
    <row r="901" spans="1:11" s="50" customFormat="1" ht="12.75" customHeight="1">
      <c r="A901" s="89"/>
      <c r="B901" s="89"/>
      <c r="C901" s="89"/>
      <c r="D901" s="89"/>
      <c r="E901" s="89"/>
      <c r="F901" s="89"/>
      <c r="G901" s="89"/>
      <c r="H901" s="89"/>
      <c r="I901" s="89"/>
      <c r="J901" s="89"/>
      <c r="K901" s="89"/>
    </row>
    <row r="902" spans="1:11" s="50" customFormat="1" ht="12.75" customHeight="1">
      <c r="A902" s="89"/>
      <c r="B902" s="89"/>
      <c r="C902" s="89"/>
      <c r="D902" s="89"/>
      <c r="E902" s="89"/>
      <c r="F902" s="89"/>
      <c r="G902" s="89"/>
      <c r="H902" s="89"/>
      <c r="I902" s="89"/>
      <c r="J902" s="89"/>
      <c r="K902" s="89"/>
    </row>
    <row r="903" spans="1:11" s="50" customFormat="1" ht="12.75" customHeight="1">
      <c r="A903" s="89"/>
      <c r="B903" s="89"/>
      <c r="C903" s="89"/>
      <c r="D903" s="89"/>
      <c r="E903" s="89"/>
      <c r="F903" s="89"/>
      <c r="G903" s="89"/>
      <c r="H903" s="89"/>
      <c r="I903" s="89"/>
      <c r="J903" s="89"/>
      <c r="K903" s="89"/>
    </row>
    <row r="904" spans="1:11" s="50" customFormat="1" ht="12.75" customHeight="1">
      <c r="A904" s="89"/>
      <c r="B904" s="89"/>
      <c r="C904" s="89"/>
      <c r="D904" s="89"/>
      <c r="E904" s="89"/>
      <c r="F904" s="89"/>
      <c r="G904" s="89"/>
      <c r="H904" s="89"/>
      <c r="I904" s="89"/>
      <c r="J904" s="89"/>
      <c r="K904" s="89"/>
    </row>
    <row r="905" spans="1:11" s="50" customFormat="1" ht="12.75" customHeight="1">
      <c r="A905" s="89"/>
      <c r="B905" s="89"/>
      <c r="C905" s="89"/>
      <c r="D905" s="89"/>
      <c r="E905" s="89"/>
      <c r="F905" s="89"/>
      <c r="G905" s="89"/>
      <c r="H905" s="89"/>
      <c r="I905" s="89"/>
      <c r="J905" s="89"/>
      <c r="K905" s="89"/>
    </row>
    <row r="906" spans="1:11" s="50" customFormat="1" ht="12.75" customHeight="1">
      <c r="A906" s="89"/>
      <c r="B906" s="89"/>
      <c r="C906" s="89"/>
      <c r="D906" s="89"/>
      <c r="E906" s="89"/>
      <c r="F906" s="89"/>
      <c r="G906" s="89"/>
      <c r="H906" s="89"/>
      <c r="I906" s="89"/>
      <c r="J906" s="89"/>
      <c r="K906" s="89"/>
    </row>
    <row r="907" spans="1:11" s="50" customFormat="1" ht="12.75" customHeight="1">
      <c r="A907" s="89"/>
      <c r="B907" s="89"/>
      <c r="C907" s="89"/>
      <c r="D907" s="89"/>
      <c r="E907" s="89"/>
      <c r="F907" s="89"/>
      <c r="G907" s="89"/>
      <c r="H907" s="89"/>
      <c r="I907" s="89"/>
      <c r="J907" s="89"/>
      <c r="K907" s="89"/>
    </row>
    <row r="908" spans="1:11" s="50" customFormat="1" ht="12.75" customHeight="1">
      <c r="A908" s="89"/>
      <c r="B908" s="89"/>
      <c r="C908" s="89"/>
      <c r="D908" s="89"/>
      <c r="E908" s="89"/>
      <c r="F908" s="89"/>
      <c r="G908" s="89"/>
      <c r="H908" s="89"/>
      <c r="I908" s="89"/>
      <c r="J908" s="89"/>
      <c r="K908" s="89"/>
    </row>
    <row r="909" spans="1:11" s="50" customFormat="1" ht="12.75" customHeight="1">
      <c r="A909" s="89"/>
      <c r="B909" s="89"/>
      <c r="C909" s="89"/>
      <c r="D909" s="89"/>
      <c r="E909" s="89"/>
      <c r="F909" s="89"/>
      <c r="G909" s="89"/>
      <c r="H909" s="89"/>
      <c r="I909" s="89"/>
      <c r="J909" s="89"/>
      <c r="K909" s="89"/>
    </row>
    <row r="910" spans="1:11" s="50" customFormat="1" ht="12.75" customHeight="1">
      <c r="A910" s="89"/>
      <c r="B910" s="89"/>
      <c r="C910" s="89"/>
      <c r="D910" s="89"/>
      <c r="E910" s="89"/>
      <c r="F910" s="89"/>
      <c r="G910" s="89"/>
      <c r="H910" s="89"/>
      <c r="I910" s="89"/>
      <c r="J910" s="89"/>
      <c r="K910" s="89"/>
    </row>
    <row r="911" spans="1:11" s="50" customFormat="1" ht="12.75" customHeight="1">
      <c r="A911" s="89"/>
      <c r="B911" s="89"/>
      <c r="C911" s="89"/>
      <c r="D911" s="89"/>
      <c r="E911" s="89"/>
      <c r="F911" s="89"/>
      <c r="G911" s="89"/>
      <c r="H911" s="89"/>
      <c r="I911" s="89"/>
      <c r="J911" s="89"/>
      <c r="K911" s="89"/>
    </row>
    <row r="912" spans="1:11" s="50" customFormat="1" ht="12.75" customHeight="1">
      <c r="A912" s="89"/>
      <c r="B912" s="89"/>
      <c r="C912" s="89"/>
      <c r="D912" s="89"/>
      <c r="E912" s="89"/>
      <c r="F912" s="89"/>
      <c r="G912" s="89"/>
      <c r="H912" s="89"/>
      <c r="I912" s="89"/>
      <c r="J912" s="89"/>
      <c r="K912" s="89"/>
    </row>
    <row r="913" spans="1:11" s="50" customFormat="1" ht="12.75" customHeight="1">
      <c r="A913" s="89"/>
      <c r="B913" s="89"/>
      <c r="C913" s="89"/>
      <c r="D913" s="89"/>
      <c r="E913" s="89"/>
      <c r="F913" s="89"/>
      <c r="G913" s="89"/>
      <c r="H913" s="89"/>
      <c r="I913" s="89"/>
      <c r="J913" s="89"/>
      <c r="K913" s="89"/>
    </row>
    <row r="914" spans="1:11" s="50" customFormat="1" ht="12.75" customHeight="1">
      <c r="A914" s="89"/>
      <c r="B914" s="89"/>
      <c r="C914" s="89"/>
      <c r="D914" s="89"/>
      <c r="E914" s="89"/>
      <c r="F914" s="89"/>
      <c r="G914" s="89"/>
      <c r="H914" s="89"/>
      <c r="I914" s="89"/>
      <c r="J914" s="89"/>
      <c r="K914" s="89"/>
    </row>
    <row r="915" spans="1:11" s="50" customFormat="1" ht="12.75" customHeight="1">
      <c r="A915" s="89"/>
      <c r="B915" s="89"/>
      <c r="C915" s="89"/>
      <c r="D915" s="89"/>
      <c r="E915" s="89"/>
      <c r="F915" s="89"/>
      <c r="G915" s="89"/>
      <c r="H915" s="89"/>
      <c r="I915" s="89"/>
      <c r="J915" s="89"/>
      <c r="K915" s="89"/>
    </row>
    <row r="916" spans="1:11" s="50" customFormat="1" ht="12.75" customHeight="1">
      <c r="A916" s="89"/>
      <c r="B916" s="89"/>
      <c r="C916" s="89"/>
      <c r="D916" s="89"/>
      <c r="E916" s="89"/>
      <c r="F916" s="89"/>
      <c r="G916" s="89"/>
      <c r="H916" s="89"/>
      <c r="I916" s="89"/>
      <c r="J916" s="89"/>
      <c r="K916" s="89"/>
    </row>
    <row r="917" spans="1:11" s="50" customFormat="1" ht="12.75" customHeight="1">
      <c r="A917" s="89"/>
      <c r="B917" s="89"/>
      <c r="C917" s="89"/>
      <c r="D917" s="89"/>
      <c r="E917" s="89"/>
      <c r="F917" s="89"/>
      <c r="G917" s="89"/>
      <c r="H917" s="89"/>
      <c r="I917" s="89"/>
      <c r="J917" s="89"/>
      <c r="K917" s="89"/>
    </row>
    <row r="918" spans="1:11" s="50" customFormat="1" ht="12.75" customHeight="1">
      <c r="A918" s="89"/>
      <c r="B918" s="89"/>
      <c r="C918" s="89"/>
      <c r="D918" s="89"/>
      <c r="E918" s="89"/>
      <c r="F918" s="89"/>
      <c r="G918" s="89"/>
      <c r="H918" s="89"/>
      <c r="I918" s="89"/>
      <c r="J918" s="89"/>
      <c r="K918" s="89"/>
    </row>
    <row r="919" spans="1:11" s="50" customFormat="1" ht="12.75" customHeight="1">
      <c r="A919" s="89"/>
      <c r="B919" s="89"/>
      <c r="C919" s="89"/>
      <c r="D919" s="89"/>
      <c r="E919" s="89"/>
      <c r="F919" s="89"/>
      <c r="G919" s="89"/>
      <c r="H919" s="89"/>
      <c r="I919" s="89"/>
      <c r="J919" s="89"/>
      <c r="K919" s="89"/>
    </row>
    <row r="920" spans="1:11" s="50" customFormat="1" ht="12.75" customHeight="1">
      <c r="A920" s="89"/>
      <c r="B920" s="89"/>
      <c r="C920" s="89"/>
      <c r="D920" s="89"/>
      <c r="E920" s="89"/>
      <c r="F920" s="89"/>
      <c r="G920" s="89"/>
      <c r="H920" s="89"/>
      <c r="I920" s="89"/>
      <c r="J920" s="89"/>
      <c r="K920" s="89"/>
    </row>
    <row r="921" spans="1:11" s="50" customFormat="1" ht="12.75" customHeight="1">
      <c r="A921" s="89"/>
      <c r="B921" s="89"/>
      <c r="C921" s="89"/>
      <c r="D921" s="89"/>
      <c r="E921" s="89"/>
      <c r="F921" s="89"/>
      <c r="G921" s="89"/>
      <c r="H921" s="89"/>
      <c r="I921" s="89"/>
      <c r="J921" s="89"/>
      <c r="K921" s="89"/>
    </row>
    <row r="922" spans="1:11" s="50" customFormat="1" ht="12.75" customHeight="1">
      <c r="A922" s="89"/>
      <c r="B922" s="89"/>
      <c r="C922" s="89"/>
      <c r="D922" s="89"/>
      <c r="E922" s="89"/>
      <c r="F922" s="89"/>
      <c r="G922" s="89"/>
      <c r="H922" s="89"/>
      <c r="I922" s="89"/>
      <c r="J922" s="89"/>
      <c r="K922" s="89"/>
    </row>
    <row r="923" spans="1:11" s="50" customFormat="1" ht="12.75" customHeight="1">
      <c r="A923" s="89"/>
      <c r="B923" s="89"/>
      <c r="C923" s="89"/>
      <c r="D923" s="89"/>
      <c r="E923" s="89"/>
      <c r="F923" s="89"/>
      <c r="G923" s="89"/>
      <c r="H923" s="89"/>
      <c r="I923" s="89"/>
      <c r="J923" s="89"/>
      <c r="K923" s="89"/>
    </row>
    <row r="924" spans="1:11" s="50" customFormat="1" ht="12.75" customHeight="1">
      <c r="A924" s="89"/>
      <c r="B924" s="89"/>
      <c r="C924" s="89"/>
      <c r="D924" s="89"/>
      <c r="E924" s="89"/>
      <c r="F924" s="89"/>
      <c r="G924" s="89"/>
      <c r="H924" s="89"/>
      <c r="I924" s="89"/>
      <c r="J924" s="89"/>
      <c r="K924" s="89"/>
    </row>
    <row r="925" spans="1:11" s="50" customFormat="1" ht="12.75" customHeight="1">
      <c r="A925" s="89"/>
      <c r="B925" s="89"/>
      <c r="C925" s="89"/>
      <c r="D925" s="89"/>
      <c r="E925" s="89"/>
      <c r="F925" s="89"/>
      <c r="G925" s="89"/>
      <c r="H925" s="89"/>
      <c r="I925" s="89"/>
      <c r="J925" s="89"/>
      <c r="K925" s="89"/>
    </row>
    <row r="926" spans="1:11" s="50" customFormat="1" ht="12.75" customHeight="1">
      <c r="A926" s="89"/>
      <c r="B926" s="89"/>
      <c r="C926" s="89"/>
      <c r="D926" s="89"/>
      <c r="E926" s="89"/>
      <c r="F926" s="89"/>
      <c r="G926" s="89"/>
      <c r="H926" s="89"/>
      <c r="I926" s="89"/>
      <c r="J926" s="89"/>
      <c r="K926" s="89"/>
    </row>
    <row r="927" spans="1:11" s="50" customFormat="1" ht="12.75" customHeight="1">
      <c r="A927" s="89"/>
      <c r="B927" s="89"/>
      <c r="C927" s="89"/>
      <c r="D927" s="89"/>
      <c r="E927" s="89"/>
      <c r="F927" s="89"/>
      <c r="G927" s="89"/>
      <c r="H927" s="89"/>
      <c r="I927" s="89"/>
      <c r="J927" s="89"/>
      <c r="K927" s="89"/>
    </row>
    <row r="928" spans="1:11" s="50" customFormat="1" ht="12.75" customHeight="1">
      <c r="A928" s="89"/>
      <c r="B928" s="89"/>
      <c r="C928" s="89"/>
      <c r="D928" s="89"/>
      <c r="E928" s="89"/>
      <c r="F928" s="89"/>
      <c r="G928" s="89"/>
      <c r="H928" s="89"/>
      <c r="I928" s="89"/>
      <c r="J928" s="89"/>
      <c r="K928" s="89"/>
    </row>
    <row r="929" spans="1:11" s="50" customFormat="1" ht="12.75" customHeight="1">
      <c r="A929" s="89"/>
      <c r="B929" s="89"/>
      <c r="C929" s="89"/>
      <c r="D929" s="89"/>
      <c r="E929" s="89"/>
      <c r="F929" s="89"/>
      <c r="G929" s="89"/>
      <c r="H929" s="89"/>
      <c r="I929" s="89"/>
      <c r="J929" s="89"/>
      <c r="K929" s="89"/>
    </row>
    <row r="930" spans="1:11" s="50" customFormat="1" ht="12.75" customHeight="1">
      <c r="A930" s="89"/>
      <c r="B930" s="89"/>
      <c r="C930" s="89"/>
      <c r="D930" s="89"/>
      <c r="E930" s="89"/>
      <c r="F930" s="89"/>
      <c r="G930" s="89"/>
      <c r="H930" s="89"/>
      <c r="I930" s="89"/>
      <c r="J930" s="89"/>
      <c r="K930" s="89"/>
    </row>
    <row r="931" spans="1:11" s="50" customFormat="1" ht="12.75" customHeight="1">
      <c r="A931" s="89"/>
      <c r="B931" s="89"/>
      <c r="C931" s="89"/>
      <c r="D931" s="89"/>
      <c r="E931" s="89"/>
      <c r="F931" s="89"/>
      <c r="G931" s="89"/>
      <c r="H931" s="89"/>
      <c r="I931" s="89"/>
      <c r="J931" s="89"/>
      <c r="K931" s="89"/>
    </row>
    <row r="932" spans="1:11" s="50" customFormat="1" ht="12.75" customHeight="1">
      <c r="A932" s="89"/>
      <c r="B932" s="89"/>
      <c r="C932" s="89"/>
      <c r="D932" s="89"/>
      <c r="E932" s="89"/>
      <c r="F932" s="89"/>
      <c r="G932" s="89"/>
      <c r="H932" s="89"/>
      <c r="I932" s="89"/>
      <c r="J932" s="89"/>
      <c r="K932" s="89"/>
    </row>
    <row r="933" spans="1:11" s="50" customFormat="1" ht="12.75" customHeight="1">
      <c r="A933" s="89"/>
      <c r="B933" s="89"/>
      <c r="C933" s="89"/>
      <c r="D933" s="89"/>
      <c r="E933" s="89"/>
      <c r="F933" s="89"/>
      <c r="G933" s="89"/>
      <c r="H933" s="89"/>
      <c r="I933" s="89"/>
      <c r="J933" s="89"/>
      <c r="K933" s="89"/>
    </row>
    <row r="934" spans="1:11" s="50" customFormat="1" ht="12.75" customHeight="1">
      <c r="A934" s="89"/>
      <c r="B934" s="89"/>
      <c r="C934" s="89"/>
      <c r="D934" s="89"/>
      <c r="E934" s="89"/>
      <c r="F934" s="89"/>
      <c r="G934" s="89"/>
      <c r="H934" s="89"/>
      <c r="I934" s="89"/>
      <c r="J934" s="89"/>
      <c r="K934" s="89"/>
    </row>
    <row r="935" spans="1:11" s="50" customFormat="1" ht="12.75" customHeight="1">
      <c r="A935" s="89"/>
      <c r="B935" s="89"/>
      <c r="C935" s="89"/>
      <c r="D935" s="89"/>
      <c r="E935" s="89"/>
      <c r="F935" s="89"/>
      <c r="G935" s="89"/>
      <c r="H935" s="89"/>
      <c r="I935" s="89"/>
      <c r="J935" s="89"/>
      <c r="K935" s="89"/>
    </row>
    <row r="936" spans="1:11" s="50" customFormat="1" ht="12.75" customHeight="1">
      <c r="A936" s="89"/>
      <c r="B936" s="89"/>
      <c r="C936" s="89"/>
      <c r="D936" s="89"/>
      <c r="E936" s="89"/>
      <c r="F936" s="89"/>
      <c r="G936" s="89"/>
      <c r="H936" s="89"/>
      <c r="I936" s="89"/>
      <c r="J936" s="89"/>
      <c r="K936" s="89"/>
    </row>
    <row r="937" spans="1:11" s="50" customFormat="1" ht="12.75" customHeight="1">
      <c r="A937" s="89"/>
      <c r="B937" s="89"/>
      <c r="C937" s="89"/>
      <c r="D937" s="89"/>
      <c r="E937" s="89"/>
      <c r="F937" s="89"/>
      <c r="G937" s="89"/>
      <c r="H937" s="89"/>
      <c r="I937" s="89"/>
      <c r="J937" s="89"/>
      <c r="K937" s="89"/>
    </row>
    <row r="938" spans="1:11" s="50" customFormat="1" ht="12.75" customHeight="1">
      <c r="A938" s="89"/>
      <c r="B938" s="89"/>
      <c r="C938" s="89"/>
      <c r="D938" s="89"/>
      <c r="E938" s="89"/>
      <c r="F938" s="89"/>
      <c r="G938" s="89"/>
      <c r="H938" s="89"/>
      <c r="I938" s="89"/>
      <c r="J938" s="89"/>
      <c r="K938" s="89"/>
    </row>
    <row r="939" spans="1:11" s="50" customFormat="1" ht="12.75" customHeight="1">
      <c r="A939" s="89"/>
      <c r="B939" s="89"/>
      <c r="C939" s="89"/>
      <c r="D939" s="89"/>
      <c r="E939" s="89"/>
      <c r="F939" s="89"/>
      <c r="G939" s="89"/>
      <c r="H939" s="89"/>
      <c r="I939" s="89"/>
      <c r="J939" s="89"/>
      <c r="K939" s="89"/>
    </row>
    <row r="940" spans="1:11" s="50" customFormat="1" ht="12.75" customHeight="1">
      <c r="A940" s="89"/>
      <c r="B940" s="89"/>
      <c r="C940" s="89"/>
      <c r="D940" s="89"/>
      <c r="E940" s="89"/>
      <c r="F940" s="89"/>
      <c r="G940" s="89"/>
      <c r="H940" s="89"/>
      <c r="I940" s="89"/>
      <c r="J940" s="89"/>
      <c r="K940" s="89"/>
    </row>
    <row r="941" spans="1:11" s="50" customFormat="1" ht="12.75" customHeight="1">
      <c r="A941" s="89"/>
      <c r="B941" s="89"/>
      <c r="C941" s="89"/>
      <c r="D941" s="89"/>
      <c r="E941" s="89"/>
      <c r="F941" s="89"/>
      <c r="G941" s="89"/>
      <c r="H941" s="89"/>
      <c r="I941" s="89"/>
      <c r="J941" s="89"/>
      <c r="K941" s="89"/>
    </row>
    <row r="942" spans="1:11" s="50" customFormat="1" ht="12.75" customHeight="1">
      <c r="A942" s="89"/>
      <c r="B942" s="89"/>
      <c r="C942" s="89"/>
      <c r="D942" s="89"/>
      <c r="E942" s="89"/>
      <c r="F942" s="89"/>
      <c r="G942" s="89"/>
      <c r="H942" s="89"/>
      <c r="I942" s="89"/>
      <c r="J942" s="89"/>
      <c r="K942" s="89"/>
    </row>
    <row r="943" spans="1:11" s="50" customFormat="1" ht="12.75" customHeight="1">
      <c r="A943" s="89"/>
      <c r="B943" s="89"/>
      <c r="C943" s="89"/>
      <c r="D943" s="89"/>
      <c r="E943" s="89"/>
      <c r="F943" s="89"/>
      <c r="G943" s="89"/>
      <c r="H943" s="89"/>
      <c r="I943" s="89"/>
      <c r="J943" s="89"/>
      <c r="K943" s="89"/>
    </row>
    <row r="944" spans="1:11" s="50" customFormat="1" ht="12.75" customHeight="1">
      <c r="A944" s="89"/>
      <c r="B944" s="89"/>
      <c r="C944" s="89"/>
      <c r="D944" s="89"/>
      <c r="E944" s="89"/>
      <c r="F944" s="89"/>
      <c r="G944" s="89"/>
      <c r="H944" s="89"/>
      <c r="I944" s="89"/>
      <c r="J944" s="89"/>
      <c r="K944" s="89"/>
    </row>
    <row r="945" spans="1:11" s="50" customFormat="1" ht="12.75" customHeight="1">
      <c r="A945" s="89"/>
      <c r="B945" s="89"/>
      <c r="C945" s="89"/>
      <c r="D945" s="89"/>
      <c r="E945" s="89"/>
      <c r="F945" s="89"/>
      <c r="G945" s="89"/>
      <c r="H945" s="89"/>
      <c r="I945" s="89"/>
      <c r="J945" s="89"/>
      <c r="K945" s="89"/>
    </row>
    <row r="946" spans="1:11" s="50" customFormat="1" ht="12.75" customHeight="1">
      <c r="A946" s="89"/>
      <c r="B946" s="89"/>
      <c r="C946" s="89"/>
      <c r="D946" s="89"/>
      <c r="E946" s="89"/>
      <c r="F946" s="89"/>
      <c r="G946" s="89"/>
      <c r="H946" s="89"/>
      <c r="I946" s="89"/>
      <c r="J946" s="89"/>
      <c r="K946" s="89"/>
    </row>
    <row r="947" spans="1:11" s="50" customFormat="1" ht="12.75" customHeight="1">
      <c r="A947" s="89"/>
      <c r="B947" s="89"/>
      <c r="C947" s="89"/>
      <c r="D947" s="89"/>
      <c r="E947" s="89"/>
      <c r="F947" s="89"/>
      <c r="G947" s="89"/>
      <c r="H947" s="89"/>
      <c r="I947" s="89"/>
      <c r="J947" s="89"/>
      <c r="K947" s="89"/>
    </row>
    <row r="948" spans="1:11" s="50" customFormat="1" ht="12.75" customHeight="1">
      <c r="A948" s="89"/>
      <c r="B948" s="89"/>
      <c r="C948" s="89"/>
      <c r="D948" s="89"/>
      <c r="E948" s="89"/>
      <c r="F948" s="89"/>
      <c r="G948" s="89"/>
      <c r="H948" s="89"/>
      <c r="I948" s="89"/>
      <c r="J948" s="89"/>
      <c r="K948" s="89"/>
    </row>
    <row r="949" spans="1:11" s="50" customFormat="1" ht="12.75" customHeight="1">
      <c r="A949" s="89"/>
      <c r="B949" s="89"/>
      <c r="C949" s="89"/>
      <c r="D949" s="89"/>
      <c r="E949" s="89"/>
      <c r="F949" s="89"/>
      <c r="G949" s="89"/>
      <c r="H949" s="89"/>
      <c r="I949" s="89"/>
      <c r="J949" s="89"/>
      <c r="K949" s="89"/>
    </row>
    <row r="950" spans="1:11" s="50" customFormat="1" ht="12.75" customHeight="1">
      <c r="A950" s="89"/>
      <c r="B950" s="89"/>
      <c r="C950" s="89"/>
      <c r="D950" s="89"/>
      <c r="E950" s="89"/>
      <c r="F950" s="89"/>
      <c r="G950" s="89"/>
      <c r="H950" s="89"/>
      <c r="I950" s="89"/>
      <c r="J950" s="89"/>
      <c r="K950" s="89"/>
    </row>
    <row r="951" spans="1:11" s="50" customFormat="1" ht="12.75" customHeight="1">
      <c r="A951" s="89"/>
      <c r="B951" s="89"/>
      <c r="C951" s="89"/>
      <c r="D951" s="89"/>
      <c r="E951" s="89"/>
      <c r="F951" s="89"/>
      <c r="G951" s="89"/>
      <c r="H951" s="89"/>
      <c r="I951" s="89"/>
      <c r="J951" s="89"/>
      <c r="K951" s="89"/>
    </row>
    <row r="952" spans="1:11" s="50" customFormat="1" ht="12.75" customHeight="1">
      <c r="A952" s="89"/>
      <c r="B952" s="89"/>
      <c r="C952" s="89"/>
      <c r="D952" s="89"/>
      <c r="E952" s="89"/>
      <c r="F952" s="89"/>
      <c r="G952" s="89"/>
      <c r="H952" s="89"/>
      <c r="I952" s="89"/>
      <c r="J952" s="89"/>
      <c r="K952" s="89"/>
    </row>
    <row r="953" spans="1:11" s="50" customFormat="1" ht="12.75" customHeight="1">
      <c r="A953" s="89"/>
      <c r="B953" s="89"/>
      <c r="C953" s="89"/>
      <c r="D953" s="89"/>
      <c r="E953" s="89"/>
      <c r="F953" s="89"/>
      <c r="G953" s="89"/>
      <c r="H953" s="89"/>
      <c r="I953" s="89"/>
      <c r="J953" s="89"/>
      <c r="K953" s="89"/>
    </row>
    <row r="954" spans="1:11" s="50" customFormat="1" ht="12.75" customHeight="1">
      <c r="A954" s="89"/>
      <c r="B954" s="89"/>
      <c r="C954" s="89"/>
      <c r="D954" s="89"/>
      <c r="E954" s="89"/>
      <c r="F954" s="89"/>
      <c r="G954" s="89"/>
      <c r="H954" s="89"/>
      <c r="I954" s="89"/>
      <c r="J954" s="89"/>
      <c r="K954" s="89"/>
    </row>
    <row r="955" spans="1:11" s="50" customFormat="1" ht="12.75" customHeight="1">
      <c r="A955" s="89"/>
      <c r="B955" s="89"/>
      <c r="C955" s="89"/>
      <c r="D955" s="89"/>
      <c r="E955" s="89"/>
      <c r="F955" s="89"/>
      <c r="G955" s="89"/>
      <c r="H955" s="89"/>
      <c r="I955" s="89"/>
      <c r="J955" s="89"/>
      <c r="K955" s="89"/>
    </row>
    <row r="956" spans="1:11" s="50" customFormat="1" ht="12.75" customHeight="1">
      <c r="A956" s="89"/>
      <c r="B956" s="89"/>
      <c r="C956" s="89"/>
      <c r="D956" s="89"/>
      <c r="E956" s="89"/>
      <c r="F956" s="89"/>
      <c r="G956" s="89"/>
      <c r="H956" s="89"/>
      <c r="I956" s="89"/>
      <c r="J956" s="89"/>
      <c r="K956" s="89"/>
    </row>
    <row r="957" spans="1:11" s="50" customFormat="1" ht="12.75" customHeight="1">
      <c r="A957" s="89"/>
      <c r="B957" s="89"/>
      <c r="C957" s="89"/>
      <c r="D957" s="89"/>
      <c r="E957" s="89"/>
      <c r="F957" s="89"/>
      <c r="G957" s="89"/>
      <c r="H957" s="89"/>
      <c r="I957" s="89"/>
      <c r="J957" s="89"/>
      <c r="K957" s="89"/>
    </row>
    <row r="958" spans="1:11" s="50" customFormat="1" ht="12.75" customHeight="1">
      <c r="A958" s="89"/>
      <c r="B958" s="89"/>
      <c r="C958" s="89"/>
      <c r="D958" s="89"/>
      <c r="E958" s="89"/>
      <c r="F958" s="89"/>
      <c r="G958" s="89"/>
      <c r="H958" s="89"/>
      <c r="I958" s="89"/>
      <c r="J958" s="89"/>
      <c r="K958" s="89"/>
    </row>
    <row r="959" spans="1:11" s="50" customFormat="1" ht="12.75" customHeight="1">
      <c r="A959" s="89"/>
      <c r="B959" s="89"/>
      <c r="C959" s="89"/>
      <c r="D959" s="89"/>
      <c r="E959" s="89"/>
      <c r="F959" s="89"/>
      <c r="G959" s="89"/>
      <c r="H959" s="89"/>
      <c r="I959" s="89"/>
      <c r="J959" s="89"/>
      <c r="K959" s="89"/>
    </row>
    <row r="960" spans="1:11" s="50" customFormat="1" ht="12.75" customHeight="1">
      <c r="A960" s="89"/>
      <c r="B960" s="89"/>
      <c r="C960" s="89"/>
      <c r="D960" s="89"/>
      <c r="E960" s="89"/>
      <c r="F960" s="89"/>
      <c r="G960" s="89"/>
      <c r="H960" s="89"/>
      <c r="I960" s="89"/>
      <c r="J960" s="89"/>
      <c r="K960" s="89"/>
    </row>
    <row r="961" spans="1:11" s="50" customFormat="1" ht="12.75" customHeight="1">
      <c r="A961" s="89"/>
      <c r="B961" s="89"/>
      <c r="C961" s="89"/>
      <c r="D961" s="89"/>
      <c r="E961" s="89"/>
      <c r="F961" s="89"/>
      <c r="G961" s="89"/>
      <c r="H961" s="89"/>
      <c r="I961" s="89"/>
      <c r="J961" s="89"/>
      <c r="K961" s="89"/>
    </row>
    <row r="962" spans="1:11" s="50" customFormat="1" ht="12.75" customHeight="1">
      <c r="A962" s="89"/>
      <c r="B962" s="89"/>
      <c r="C962" s="89"/>
      <c r="D962" s="89"/>
      <c r="E962" s="89"/>
      <c r="F962" s="89"/>
      <c r="G962" s="89"/>
      <c r="H962" s="89"/>
      <c r="I962" s="89"/>
      <c r="J962" s="89"/>
      <c r="K962" s="89"/>
    </row>
    <row r="963" spans="1:11" s="50" customFormat="1" ht="12.75" customHeight="1">
      <c r="A963" s="89"/>
      <c r="B963" s="89"/>
      <c r="C963" s="89"/>
      <c r="D963" s="89"/>
      <c r="E963" s="89"/>
      <c r="F963" s="89"/>
      <c r="G963" s="89"/>
      <c r="H963" s="89"/>
      <c r="I963" s="89"/>
      <c r="J963" s="89"/>
      <c r="K963" s="89"/>
    </row>
    <row r="964" spans="1:11" s="50" customFormat="1" ht="12.75" customHeight="1">
      <c r="A964" s="89"/>
      <c r="B964" s="89"/>
      <c r="C964" s="89"/>
      <c r="D964" s="89"/>
      <c r="E964" s="89"/>
      <c r="F964" s="89"/>
      <c r="G964" s="89"/>
      <c r="H964" s="89"/>
      <c r="I964" s="89"/>
      <c r="J964" s="89"/>
      <c r="K964" s="89"/>
    </row>
    <row r="965" spans="1:11" s="50" customFormat="1" ht="12.75" customHeight="1">
      <c r="A965" s="89"/>
      <c r="B965" s="89"/>
      <c r="C965" s="89"/>
      <c r="D965" s="89"/>
      <c r="E965" s="89"/>
      <c r="F965" s="89"/>
      <c r="G965" s="89"/>
      <c r="H965" s="89"/>
      <c r="I965" s="89"/>
      <c r="J965" s="89"/>
      <c r="K965" s="89"/>
    </row>
    <row r="966" spans="1:11" s="50" customFormat="1" ht="12.75" customHeight="1">
      <c r="A966" s="89"/>
      <c r="B966" s="89"/>
      <c r="C966" s="89"/>
      <c r="D966" s="89"/>
      <c r="E966" s="89"/>
      <c r="F966" s="89"/>
      <c r="G966" s="89"/>
      <c r="H966" s="89"/>
      <c r="I966" s="89"/>
      <c r="J966" s="89"/>
      <c r="K966" s="89"/>
    </row>
    <row r="967" spans="1:11" s="50" customFormat="1" ht="12.75" customHeight="1">
      <c r="A967" s="89"/>
      <c r="B967" s="89"/>
      <c r="C967" s="89"/>
      <c r="D967" s="89"/>
      <c r="E967" s="89"/>
      <c r="F967" s="89"/>
      <c r="G967" s="89"/>
      <c r="H967" s="89"/>
      <c r="I967" s="89"/>
      <c r="J967" s="89"/>
      <c r="K967" s="89"/>
    </row>
    <row r="968" spans="1:11" s="50" customFormat="1" ht="12.75" customHeight="1">
      <c r="A968" s="89"/>
      <c r="B968" s="89"/>
      <c r="C968" s="89"/>
      <c r="D968" s="89"/>
      <c r="E968" s="89"/>
      <c r="F968" s="89"/>
      <c r="G968" s="89"/>
      <c r="H968" s="89"/>
      <c r="I968" s="89"/>
      <c r="J968" s="89"/>
      <c r="K968" s="89"/>
    </row>
    <row r="969" spans="1:11" s="50" customFormat="1" ht="12.75" customHeight="1">
      <c r="A969" s="89"/>
      <c r="B969" s="89"/>
      <c r="C969" s="89"/>
      <c r="D969" s="89"/>
      <c r="E969" s="89"/>
      <c r="F969" s="89"/>
      <c r="G969" s="89"/>
      <c r="H969" s="89"/>
      <c r="I969" s="89"/>
      <c r="J969" s="89"/>
      <c r="K969" s="89"/>
    </row>
    <row r="970" spans="1:11" s="50" customFormat="1" ht="12.75" customHeight="1">
      <c r="A970" s="89"/>
      <c r="B970" s="89"/>
      <c r="C970" s="89"/>
      <c r="D970" s="89"/>
      <c r="E970" s="89"/>
      <c r="F970" s="89"/>
      <c r="G970" s="89"/>
      <c r="H970" s="89"/>
      <c r="I970" s="89"/>
      <c r="J970" s="89"/>
      <c r="K970" s="89"/>
    </row>
    <row r="971" spans="1:11" s="50" customFormat="1" ht="12.75" customHeight="1">
      <c r="A971" s="89"/>
      <c r="B971" s="89"/>
      <c r="C971" s="89"/>
      <c r="D971" s="89"/>
      <c r="E971" s="89"/>
      <c r="F971" s="89"/>
      <c r="G971" s="89"/>
      <c r="H971" s="89"/>
      <c r="I971" s="89"/>
      <c r="J971" s="89"/>
      <c r="K971" s="89"/>
    </row>
    <row r="972" spans="1:11" s="50" customFormat="1" ht="12.75" customHeight="1">
      <c r="A972" s="89"/>
      <c r="B972" s="89"/>
      <c r="C972" s="89"/>
      <c r="D972" s="89"/>
      <c r="E972" s="89"/>
      <c r="F972" s="89"/>
      <c r="G972" s="89"/>
      <c r="H972" s="89"/>
      <c r="I972" s="89"/>
      <c r="J972" s="89"/>
      <c r="K972" s="89"/>
    </row>
    <row r="973" spans="1:11" s="50" customFormat="1" ht="12.75" customHeight="1">
      <c r="A973" s="89"/>
      <c r="B973" s="89"/>
      <c r="C973" s="89"/>
      <c r="D973" s="89"/>
      <c r="E973" s="89"/>
      <c r="F973" s="89"/>
      <c r="G973" s="89"/>
      <c r="H973" s="89"/>
      <c r="I973" s="89"/>
      <c r="J973" s="89"/>
      <c r="K973" s="89"/>
    </row>
    <row r="974" spans="1:11" s="50" customFormat="1" ht="12.75" customHeight="1">
      <c r="A974" s="89"/>
      <c r="B974" s="89"/>
      <c r="C974" s="89"/>
      <c r="D974" s="89"/>
      <c r="E974" s="89"/>
      <c r="F974" s="89"/>
      <c r="G974" s="89"/>
      <c r="H974" s="89"/>
      <c r="I974" s="89"/>
      <c r="J974" s="89"/>
      <c r="K974" s="89"/>
    </row>
    <row r="975" spans="1:11" s="50" customFormat="1" ht="12.75" customHeight="1">
      <c r="A975" s="89"/>
      <c r="B975" s="89"/>
      <c r="C975" s="89"/>
      <c r="D975" s="89"/>
      <c r="E975" s="89"/>
      <c r="F975" s="89"/>
      <c r="G975" s="89"/>
      <c r="H975" s="89"/>
      <c r="I975" s="89"/>
      <c r="J975" s="89"/>
      <c r="K975" s="89"/>
    </row>
    <row r="976" spans="1:11" s="50" customFormat="1" ht="12.75" customHeight="1">
      <c r="A976" s="89"/>
      <c r="B976" s="89"/>
      <c r="C976" s="89"/>
      <c r="D976" s="89"/>
      <c r="E976" s="89"/>
      <c r="F976" s="89"/>
      <c r="G976" s="89"/>
      <c r="H976" s="89"/>
      <c r="I976" s="89"/>
      <c r="J976" s="89"/>
      <c r="K976" s="89"/>
    </row>
    <row r="977" spans="1:11" s="50" customFormat="1" ht="12.75" customHeight="1">
      <c r="A977" s="89"/>
      <c r="B977" s="89"/>
      <c r="C977" s="89"/>
      <c r="D977" s="89"/>
      <c r="E977" s="89"/>
      <c r="F977" s="89"/>
      <c r="G977" s="89"/>
      <c r="H977" s="89"/>
      <c r="I977" s="89"/>
      <c r="J977" s="89"/>
      <c r="K977" s="89"/>
    </row>
    <row r="978" spans="1:11" s="50" customFormat="1" ht="12.75" customHeight="1">
      <c r="A978" s="89"/>
      <c r="B978" s="89"/>
      <c r="C978" s="89"/>
      <c r="D978" s="89"/>
      <c r="E978" s="89"/>
      <c r="F978" s="89"/>
      <c r="G978" s="89"/>
      <c r="H978" s="89"/>
      <c r="I978" s="89"/>
      <c r="J978" s="89"/>
      <c r="K978" s="89"/>
    </row>
    <row r="979" spans="1:11" s="50" customFormat="1" ht="12.75" customHeight="1">
      <c r="A979" s="89"/>
      <c r="B979" s="89"/>
      <c r="C979" s="89"/>
      <c r="D979" s="89"/>
      <c r="E979" s="89"/>
      <c r="F979" s="89"/>
      <c r="G979" s="89"/>
      <c r="H979" s="89"/>
      <c r="I979" s="89"/>
      <c r="J979" s="89"/>
      <c r="K979" s="89"/>
    </row>
    <row r="980" spans="1:11" s="50" customFormat="1" ht="12.75" customHeight="1">
      <c r="A980" s="89"/>
      <c r="B980" s="89"/>
      <c r="C980" s="89"/>
      <c r="D980" s="89"/>
      <c r="E980" s="89"/>
      <c r="F980" s="89"/>
      <c r="G980" s="89"/>
      <c r="H980" s="89"/>
      <c r="I980" s="89"/>
      <c r="J980" s="89"/>
      <c r="K980" s="89"/>
    </row>
    <row r="981" spans="1:11" s="50" customFormat="1" ht="12.75" customHeight="1">
      <c r="A981" s="89"/>
      <c r="B981" s="89"/>
      <c r="C981" s="89"/>
      <c r="D981" s="89"/>
      <c r="E981" s="89"/>
      <c r="F981" s="89"/>
      <c r="G981" s="89"/>
      <c r="H981" s="89"/>
      <c r="I981" s="89"/>
      <c r="J981" s="89"/>
      <c r="K981" s="89"/>
    </row>
    <row r="982" spans="1:11" s="50" customFormat="1" ht="12.75" customHeight="1">
      <c r="A982" s="89"/>
      <c r="B982" s="89"/>
      <c r="C982" s="89"/>
      <c r="D982" s="89"/>
      <c r="E982" s="89"/>
      <c r="F982" s="89"/>
      <c r="G982" s="89"/>
      <c r="H982" s="89"/>
      <c r="I982" s="89"/>
      <c r="J982" s="89"/>
      <c r="K982" s="89"/>
    </row>
    <row r="983" spans="1:11" s="50" customFormat="1" ht="12.75" customHeight="1">
      <c r="A983" s="89"/>
      <c r="B983" s="89"/>
      <c r="C983" s="89"/>
      <c r="D983" s="89"/>
      <c r="E983" s="89"/>
      <c r="F983" s="89"/>
      <c r="G983" s="89"/>
      <c r="H983" s="89"/>
      <c r="I983" s="89"/>
      <c r="J983" s="89"/>
      <c r="K983" s="89"/>
    </row>
    <row r="984" spans="1:11" s="50" customFormat="1" ht="12.75" customHeight="1">
      <c r="A984" s="89"/>
      <c r="B984" s="89"/>
      <c r="C984" s="89"/>
      <c r="D984" s="89"/>
      <c r="E984" s="89"/>
      <c r="F984" s="89"/>
      <c r="G984" s="89"/>
      <c r="H984" s="89"/>
      <c r="I984" s="89"/>
      <c r="J984" s="89"/>
      <c r="K984" s="89"/>
    </row>
    <row r="985" spans="1:11" s="50" customFormat="1" ht="12.75" customHeight="1">
      <c r="A985" s="89"/>
      <c r="B985" s="89"/>
      <c r="C985" s="89"/>
      <c r="D985" s="89"/>
      <c r="E985" s="89"/>
      <c r="F985" s="89"/>
      <c r="G985" s="89"/>
      <c r="H985" s="89"/>
      <c r="I985" s="89"/>
      <c r="J985" s="89"/>
      <c r="K985" s="89"/>
    </row>
    <row r="986" spans="1:11" s="50" customFormat="1" ht="12.75" customHeight="1">
      <c r="A986" s="89"/>
      <c r="B986" s="89"/>
      <c r="C986" s="89"/>
      <c r="D986" s="89"/>
      <c r="E986" s="89"/>
      <c r="F986" s="89"/>
      <c r="G986" s="89"/>
      <c r="H986" s="89"/>
      <c r="I986" s="89"/>
      <c r="J986" s="89"/>
      <c r="K986" s="89"/>
    </row>
    <row r="987" spans="1:11" s="50" customFormat="1" ht="12.75" customHeight="1">
      <c r="A987" s="89"/>
      <c r="B987" s="89"/>
      <c r="C987" s="89"/>
      <c r="D987" s="89"/>
      <c r="E987" s="89"/>
      <c r="F987" s="89"/>
      <c r="G987" s="89"/>
      <c r="H987" s="89"/>
      <c r="I987" s="89"/>
      <c r="J987" s="89"/>
      <c r="K987" s="89"/>
    </row>
    <row r="988" spans="1:11" s="50" customFormat="1" ht="12.75" customHeight="1">
      <c r="A988" s="89"/>
      <c r="B988" s="89"/>
      <c r="C988" s="89"/>
      <c r="D988" s="89"/>
      <c r="E988" s="89"/>
      <c r="F988" s="89"/>
      <c r="G988" s="89"/>
      <c r="H988" s="89"/>
      <c r="I988" s="89"/>
      <c r="J988" s="89"/>
      <c r="K988" s="89"/>
    </row>
    <row r="989" spans="1:11" s="50" customFormat="1" ht="12.75" customHeight="1">
      <c r="A989" s="89"/>
      <c r="B989" s="89"/>
      <c r="C989" s="89"/>
      <c r="D989" s="89"/>
      <c r="E989" s="89"/>
      <c r="F989" s="89"/>
      <c r="G989" s="89"/>
      <c r="H989" s="89"/>
      <c r="I989" s="89"/>
      <c r="J989" s="89"/>
      <c r="K989" s="89"/>
    </row>
    <row r="990" spans="1:11" s="50" customFormat="1" ht="12.75" customHeight="1">
      <c r="A990" s="89"/>
      <c r="B990" s="89"/>
      <c r="C990" s="89"/>
      <c r="D990" s="89"/>
      <c r="E990" s="89"/>
      <c r="F990" s="89"/>
      <c r="G990" s="89"/>
      <c r="H990" s="89"/>
      <c r="I990" s="89"/>
      <c r="J990" s="89"/>
      <c r="K990" s="89"/>
    </row>
    <row r="991" spans="1:11" s="50" customFormat="1" ht="12.75" customHeight="1">
      <c r="A991" s="89"/>
      <c r="B991" s="89"/>
      <c r="C991" s="89"/>
      <c r="D991" s="89"/>
      <c r="E991" s="89"/>
      <c r="F991" s="89"/>
      <c r="G991" s="89"/>
      <c r="H991" s="89"/>
      <c r="I991" s="89"/>
      <c r="J991" s="89"/>
      <c r="K991" s="89"/>
    </row>
    <row r="992" spans="1:11" s="50" customFormat="1" ht="12.75" customHeight="1">
      <c r="A992" s="89"/>
      <c r="B992" s="89"/>
      <c r="C992" s="89"/>
      <c r="D992" s="89"/>
      <c r="E992" s="89"/>
      <c r="F992" s="89"/>
      <c r="G992" s="89"/>
      <c r="H992" s="89"/>
      <c r="I992" s="89"/>
      <c r="J992" s="89"/>
      <c r="K992" s="89"/>
    </row>
    <row r="993" spans="1:11" s="50" customFormat="1" ht="12.75" customHeight="1">
      <c r="A993" s="89"/>
      <c r="B993" s="89"/>
      <c r="C993" s="89"/>
      <c r="D993" s="89"/>
      <c r="E993" s="89"/>
      <c r="F993" s="89"/>
      <c r="G993" s="89"/>
      <c r="H993" s="89"/>
      <c r="I993" s="89"/>
      <c r="J993" s="89"/>
      <c r="K993" s="89"/>
    </row>
    <row r="994" spans="1:11" s="50" customFormat="1" ht="12.75" customHeight="1">
      <c r="A994" s="89"/>
      <c r="B994" s="89"/>
      <c r="C994" s="89"/>
      <c r="D994" s="89"/>
      <c r="E994" s="89"/>
      <c r="F994" s="89"/>
      <c r="G994" s="89"/>
      <c r="H994" s="89"/>
      <c r="I994" s="89"/>
      <c r="J994" s="89"/>
      <c r="K994" s="89"/>
    </row>
    <row r="995" spans="1:11" s="50" customFormat="1" ht="12.75" customHeight="1">
      <c r="A995" s="89"/>
      <c r="B995" s="89"/>
      <c r="C995" s="89"/>
      <c r="D995" s="89"/>
      <c r="E995" s="89"/>
      <c r="F995" s="89"/>
      <c r="G995" s="89"/>
      <c r="H995" s="89"/>
      <c r="I995" s="89"/>
      <c r="J995" s="89"/>
      <c r="K995" s="89"/>
    </row>
    <row r="996" spans="1:11" s="50" customFormat="1" ht="12.75" customHeight="1">
      <c r="A996" s="89"/>
      <c r="B996" s="89"/>
      <c r="C996" s="89"/>
      <c r="D996" s="89"/>
      <c r="E996" s="89"/>
      <c r="F996" s="89"/>
      <c r="G996" s="89"/>
      <c r="H996" s="89"/>
      <c r="I996" s="89"/>
      <c r="J996" s="89"/>
      <c r="K996" s="89"/>
    </row>
    <row r="997" spans="1:11" s="50" customFormat="1" ht="12.75" customHeight="1">
      <c r="A997" s="89"/>
      <c r="B997" s="89"/>
      <c r="C997" s="89"/>
      <c r="D997" s="89"/>
      <c r="E997" s="89"/>
      <c r="F997" s="89"/>
      <c r="G997" s="89"/>
      <c r="H997" s="89"/>
      <c r="I997" s="89"/>
      <c r="J997" s="89"/>
      <c r="K997" s="89"/>
    </row>
    <row r="998" spans="1:11" s="50" customFormat="1" ht="12.75" customHeight="1">
      <c r="A998" s="89"/>
      <c r="B998" s="89"/>
      <c r="C998" s="89"/>
      <c r="D998" s="89"/>
      <c r="E998" s="89"/>
      <c r="F998" s="89"/>
      <c r="G998" s="89"/>
      <c r="H998" s="89"/>
      <c r="I998" s="89"/>
      <c r="J998" s="89"/>
      <c r="K998" s="89"/>
    </row>
    <row r="999" spans="1:11" s="50" customFormat="1" ht="12.75" customHeight="1">
      <c r="A999" s="89"/>
      <c r="B999" s="89"/>
      <c r="C999" s="89"/>
      <c r="D999" s="89"/>
      <c r="E999" s="89"/>
      <c r="F999" s="89"/>
      <c r="G999" s="89"/>
      <c r="H999" s="89"/>
      <c r="I999" s="89"/>
      <c r="J999" s="89"/>
      <c r="K999" s="89"/>
    </row>
  </sheetData>
  <mergeCells count="579">
    <mergeCell ref="A495:K495"/>
    <mergeCell ref="A496:K496"/>
    <mergeCell ref="A497:K497"/>
    <mergeCell ref="A498:K498"/>
    <mergeCell ref="A499:K499"/>
    <mergeCell ref="A489:K489"/>
    <mergeCell ref="A490:K490"/>
    <mergeCell ref="A491:K491"/>
    <mergeCell ref="A492:K492"/>
    <mergeCell ref="A493:K493"/>
    <mergeCell ref="A494:K494"/>
    <mergeCell ref="A483:K483"/>
    <mergeCell ref="A484:K484"/>
    <mergeCell ref="A485:K485"/>
    <mergeCell ref="A486:K486"/>
    <mergeCell ref="A487:K487"/>
    <mergeCell ref="A488:K488"/>
    <mergeCell ref="A477:K477"/>
    <mergeCell ref="A478:K478"/>
    <mergeCell ref="A479:K479"/>
    <mergeCell ref="A480:K480"/>
    <mergeCell ref="A481:K481"/>
    <mergeCell ref="A482:K482"/>
    <mergeCell ref="A471:K471"/>
    <mergeCell ref="A472:K472"/>
    <mergeCell ref="A473:K473"/>
    <mergeCell ref="A474:K474"/>
    <mergeCell ref="A475:K475"/>
    <mergeCell ref="A476:K476"/>
    <mergeCell ref="A465:K465"/>
    <mergeCell ref="A466:K466"/>
    <mergeCell ref="A467:K467"/>
    <mergeCell ref="A468:K468"/>
    <mergeCell ref="A469:K469"/>
    <mergeCell ref="A470:K470"/>
    <mergeCell ref="A459:K459"/>
    <mergeCell ref="A460:K460"/>
    <mergeCell ref="A461:K461"/>
    <mergeCell ref="A462:K462"/>
    <mergeCell ref="A463:K463"/>
    <mergeCell ref="A464:K464"/>
    <mergeCell ref="A453:K453"/>
    <mergeCell ref="A454:K454"/>
    <mergeCell ref="A455:K455"/>
    <mergeCell ref="A456:K456"/>
    <mergeCell ref="A457:K457"/>
    <mergeCell ref="A458:K458"/>
    <mergeCell ref="A447:K447"/>
    <mergeCell ref="A448:K448"/>
    <mergeCell ref="A449:K449"/>
    <mergeCell ref="A450:K450"/>
    <mergeCell ref="A451:K451"/>
    <mergeCell ref="A452:K452"/>
    <mergeCell ref="A441:K441"/>
    <mergeCell ref="A442:K442"/>
    <mergeCell ref="A443:K443"/>
    <mergeCell ref="A444:K444"/>
    <mergeCell ref="A445:K445"/>
    <mergeCell ref="A446:K446"/>
    <mergeCell ref="A435:K435"/>
    <mergeCell ref="A436:K436"/>
    <mergeCell ref="A437:K437"/>
    <mergeCell ref="A438:K438"/>
    <mergeCell ref="A439:K439"/>
    <mergeCell ref="A440:K440"/>
    <mergeCell ref="A429:K429"/>
    <mergeCell ref="A430:K430"/>
    <mergeCell ref="A431:K431"/>
    <mergeCell ref="A432:K432"/>
    <mergeCell ref="A433:K433"/>
    <mergeCell ref="A434:K434"/>
    <mergeCell ref="A423:K423"/>
    <mergeCell ref="A424:K424"/>
    <mergeCell ref="A425:K425"/>
    <mergeCell ref="A426:K426"/>
    <mergeCell ref="A427:K427"/>
    <mergeCell ref="A428:K428"/>
    <mergeCell ref="A417:K417"/>
    <mergeCell ref="A418:K418"/>
    <mergeCell ref="A419:K419"/>
    <mergeCell ref="A420:K420"/>
    <mergeCell ref="A421:K421"/>
    <mergeCell ref="A422:K422"/>
    <mergeCell ref="A411:K411"/>
    <mergeCell ref="A412:K412"/>
    <mergeCell ref="A413:K413"/>
    <mergeCell ref="A414:K414"/>
    <mergeCell ref="A415:K415"/>
    <mergeCell ref="A416:K416"/>
    <mergeCell ref="A405:K405"/>
    <mergeCell ref="A406:K406"/>
    <mergeCell ref="A407:K407"/>
    <mergeCell ref="A408:K408"/>
    <mergeCell ref="A409:K409"/>
    <mergeCell ref="A410:K410"/>
    <mergeCell ref="A399:K399"/>
    <mergeCell ref="A400:K400"/>
    <mergeCell ref="A401:K401"/>
    <mergeCell ref="A402:K402"/>
    <mergeCell ref="A403:K403"/>
    <mergeCell ref="A404:K404"/>
    <mergeCell ref="A393:K393"/>
    <mergeCell ref="A394:K394"/>
    <mergeCell ref="A395:K395"/>
    <mergeCell ref="A396:K396"/>
    <mergeCell ref="A397:K397"/>
    <mergeCell ref="A398:K398"/>
    <mergeCell ref="A387:K387"/>
    <mergeCell ref="A388:K388"/>
    <mergeCell ref="A389:K389"/>
    <mergeCell ref="A390:K390"/>
    <mergeCell ref="A391:K391"/>
    <mergeCell ref="A392:K392"/>
    <mergeCell ref="A381:K381"/>
    <mergeCell ref="A382:K382"/>
    <mergeCell ref="A383:K383"/>
    <mergeCell ref="A384:K384"/>
    <mergeCell ref="A385:K385"/>
    <mergeCell ref="A386:K386"/>
    <mergeCell ref="A375:K375"/>
    <mergeCell ref="A376:K376"/>
    <mergeCell ref="A377:K377"/>
    <mergeCell ref="A378:K378"/>
    <mergeCell ref="A379:K379"/>
    <mergeCell ref="A380:K380"/>
    <mergeCell ref="A369:K369"/>
    <mergeCell ref="A370:K370"/>
    <mergeCell ref="A371:K371"/>
    <mergeCell ref="A372:K372"/>
    <mergeCell ref="A373:K373"/>
    <mergeCell ref="A374:K374"/>
    <mergeCell ref="A363:K363"/>
    <mergeCell ref="A364:K364"/>
    <mergeCell ref="A365:K365"/>
    <mergeCell ref="A366:K366"/>
    <mergeCell ref="A367:K367"/>
    <mergeCell ref="A368:K368"/>
    <mergeCell ref="A357:K357"/>
    <mergeCell ref="A358:K358"/>
    <mergeCell ref="A359:K359"/>
    <mergeCell ref="A360:K360"/>
    <mergeCell ref="A361:K361"/>
    <mergeCell ref="A362:K362"/>
    <mergeCell ref="A351:K351"/>
    <mergeCell ref="A352:K352"/>
    <mergeCell ref="A353:K353"/>
    <mergeCell ref="A354:K354"/>
    <mergeCell ref="A355:K355"/>
    <mergeCell ref="A356:K356"/>
    <mergeCell ref="A345:K345"/>
    <mergeCell ref="A346:K346"/>
    <mergeCell ref="A347:K347"/>
    <mergeCell ref="A348:K348"/>
    <mergeCell ref="A349:K349"/>
    <mergeCell ref="A350:K350"/>
    <mergeCell ref="A339:K339"/>
    <mergeCell ref="A340:K340"/>
    <mergeCell ref="A341:K341"/>
    <mergeCell ref="A342:K342"/>
    <mergeCell ref="A343:K343"/>
    <mergeCell ref="A344:K344"/>
    <mergeCell ref="A333:K333"/>
    <mergeCell ref="A334:K334"/>
    <mergeCell ref="A335:K335"/>
    <mergeCell ref="A336:K336"/>
    <mergeCell ref="A337:K337"/>
    <mergeCell ref="A338:K338"/>
    <mergeCell ref="A327:K327"/>
    <mergeCell ref="A328:K328"/>
    <mergeCell ref="A329:K329"/>
    <mergeCell ref="A330:K330"/>
    <mergeCell ref="A331:K331"/>
    <mergeCell ref="A332:K332"/>
    <mergeCell ref="A321:K321"/>
    <mergeCell ref="A322:K322"/>
    <mergeCell ref="A323:K323"/>
    <mergeCell ref="A324:K324"/>
    <mergeCell ref="A325:K325"/>
    <mergeCell ref="A326:K326"/>
    <mergeCell ref="A315:K315"/>
    <mergeCell ref="A316:K316"/>
    <mergeCell ref="A317:K317"/>
    <mergeCell ref="A318:K318"/>
    <mergeCell ref="A319:K319"/>
    <mergeCell ref="A320:K320"/>
    <mergeCell ref="A309:K309"/>
    <mergeCell ref="A310:K310"/>
    <mergeCell ref="A311:K311"/>
    <mergeCell ref="A312:K312"/>
    <mergeCell ref="A313:K313"/>
    <mergeCell ref="A314:K314"/>
    <mergeCell ref="A303:K303"/>
    <mergeCell ref="A304:K304"/>
    <mergeCell ref="A305:K305"/>
    <mergeCell ref="A306:K306"/>
    <mergeCell ref="A307:K307"/>
    <mergeCell ref="A308:K308"/>
    <mergeCell ref="A297:K297"/>
    <mergeCell ref="A298:K298"/>
    <mergeCell ref="A299:K299"/>
    <mergeCell ref="A300:K300"/>
    <mergeCell ref="A301:K301"/>
    <mergeCell ref="A302:K302"/>
    <mergeCell ref="A291:K291"/>
    <mergeCell ref="A292:K292"/>
    <mergeCell ref="A293:K293"/>
    <mergeCell ref="A294:K294"/>
    <mergeCell ref="A295:K295"/>
    <mergeCell ref="A296:K296"/>
    <mergeCell ref="A285:K285"/>
    <mergeCell ref="A286:K286"/>
    <mergeCell ref="A287:K287"/>
    <mergeCell ref="A288:K288"/>
    <mergeCell ref="A289:K289"/>
    <mergeCell ref="A290:K290"/>
    <mergeCell ref="A279:K279"/>
    <mergeCell ref="A280:K280"/>
    <mergeCell ref="A281:K281"/>
    <mergeCell ref="A282:K282"/>
    <mergeCell ref="A283:K283"/>
    <mergeCell ref="A284:K284"/>
    <mergeCell ref="A273:K273"/>
    <mergeCell ref="A274:K274"/>
    <mergeCell ref="A275:K275"/>
    <mergeCell ref="A276:K276"/>
    <mergeCell ref="A277:K277"/>
    <mergeCell ref="A278:K278"/>
    <mergeCell ref="A267:K267"/>
    <mergeCell ref="A268:K268"/>
    <mergeCell ref="A269:K269"/>
    <mergeCell ref="A270:K270"/>
    <mergeCell ref="A271:K271"/>
    <mergeCell ref="A272:K272"/>
    <mergeCell ref="A261:K261"/>
    <mergeCell ref="A262:K262"/>
    <mergeCell ref="A263:K263"/>
    <mergeCell ref="A264:K264"/>
    <mergeCell ref="A265:K265"/>
    <mergeCell ref="A266:K266"/>
    <mergeCell ref="A255:K255"/>
    <mergeCell ref="A256:K256"/>
    <mergeCell ref="A257:K257"/>
    <mergeCell ref="A258:K258"/>
    <mergeCell ref="A259:K259"/>
    <mergeCell ref="A260:K260"/>
    <mergeCell ref="A249:K249"/>
    <mergeCell ref="A250:K250"/>
    <mergeCell ref="A251:K251"/>
    <mergeCell ref="A252:K252"/>
    <mergeCell ref="A253:K253"/>
    <mergeCell ref="A254:K254"/>
    <mergeCell ref="A243:K243"/>
    <mergeCell ref="A244:K244"/>
    <mergeCell ref="A245:K245"/>
    <mergeCell ref="A246:K246"/>
    <mergeCell ref="A247:K247"/>
    <mergeCell ref="A248:K248"/>
    <mergeCell ref="A237:K237"/>
    <mergeCell ref="A238:K238"/>
    <mergeCell ref="A239:K239"/>
    <mergeCell ref="A240:K240"/>
    <mergeCell ref="A241:K241"/>
    <mergeCell ref="A242:K242"/>
    <mergeCell ref="A231:K231"/>
    <mergeCell ref="A232:K232"/>
    <mergeCell ref="A233:K233"/>
    <mergeCell ref="A234:K234"/>
    <mergeCell ref="A235:K235"/>
    <mergeCell ref="A236:K236"/>
    <mergeCell ref="A225:K225"/>
    <mergeCell ref="A226:K226"/>
    <mergeCell ref="A227:K227"/>
    <mergeCell ref="A228:K228"/>
    <mergeCell ref="A229:K229"/>
    <mergeCell ref="A230:K230"/>
    <mergeCell ref="A219:K219"/>
    <mergeCell ref="A220:K220"/>
    <mergeCell ref="A221:K221"/>
    <mergeCell ref="A222:K222"/>
    <mergeCell ref="A223:K223"/>
    <mergeCell ref="A224:K224"/>
    <mergeCell ref="A213:K213"/>
    <mergeCell ref="A214:K214"/>
    <mergeCell ref="A215:K215"/>
    <mergeCell ref="A216:K216"/>
    <mergeCell ref="A217:K217"/>
    <mergeCell ref="A218:K218"/>
    <mergeCell ref="A207:K207"/>
    <mergeCell ref="A208:K208"/>
    <mergeCell ref="A209:K209"/>
    <mergeCell ref="A210:K210"/>
    <mergeCell ref="A211:K211"/>
    <mergeCell ref="A212:K212"/>
    <mergeCell ref="A201:K201"/>
    <mergeCell ref="A202:K202"/>
    <mergeCell ref="A203:K203"/>
    <mergeCell ref="A204:K204"/>
    <mergeCell ref="A205:K205"/>
    <mergeCell ref="A206:K206"/>
    <mergeCell ref="A195:K195"/>
    <mergeCell ref="A196:K196"/>
    <mergeCell ref="A197:K197"/>
    <mergeCell ref="A198:K198"/>
    <mergeCell ref="A199:K199"/>
    <mergeCell ref="A200:K200"/>
    <mergeCell ref="A189:K189"/>
    <mergeCell ref="A190:K190"/>
    <mergeCell ref="A191:K191"/>
    <mergeCell ref="A192:K192"/>
    <mergeCell ref="A193:K193"/>
    <mergeCell ref="A194:K194"/>
    <mergeCell ref="A183:K183"/>
    <mergeCell ref="A184:K184"/>
    <mergeCell ref="A185:K185"/>
    <mergeCell ref="A186:K186"/>
    <mergeCell ref="A187:K187"/>
    <mergeCell ref="A188:K188"/>
    <mergeCell ref="A177:K177"/>
    <mergeCell ref="A178:K178"/>
    <mergeCell ref="A179:K179"/>
    <mergeCell ref="A180:K180"/>
    <mergeCell ref="A181:K181"/>
    <mergeCell ref="A182:K182"/>
    <mergeCell ref="A171:K171"/>
    <mergeCell ref="A172:K172"/>
    <mergeCell ref="A173:K173"/>
    <mergeCell ref="A174:K174"/>
    <mergeCell ref="A175:K175"/>
    <mergeCell ref="A176:K176"/>
    <mergeCell ref="A165:K165"/>
    <mergeCell ref="A166:K166"/>
    <mergeCell ref="A167:K167"/>
    <mergeCell ref="A168:K168"/>
    <mergeCell ref="A169:K169"/>
    <mergeCell ref="A170:K170"/>
    <mergeCell ref="A159:K159"/>
    <mergeCell ref="A160:K160"/>
    <mergeCell ref="A161:K161"/>
    <mergeCell ref="A162:K162"/>
    <mergeCell ref="A163:K163"/>
    <mergeCell ref="A164:K164"/>
    <mergeCell ref="A153:K153"/>
    <mergeCell ref="A154:K154"/>
    <mergeCell ref="A155:K155"/>
    <mergeCell ref="A156:K156"/>
    <mergeCell ref="A157:K157"/>
    <mergeCell ref="A158:K158"/>
    <mergeCell ref="A147:K147"/>
    <mergeCell ref="A148:K148"/>
    <mergeCell ref="A149:K149"/>
    <mergeCell ref="A150:K150"/>
    <mergeCell ref="A151:K151"/>
    <mergeCell ref="A152:K152"/>
    <mergeCell ref="A141:K141"/>
    <mergeCell ref="A142:K142"/>
    <mergeCell ref="A143:K143"/>
    <mergeCell ref="A144:K144"/>
    <mergeCell ref="A145:K145"/>
    <mergeCell ref="A146:K146"/>
    <mergeCell ref="A135:K135"/>
    <mergeCell ref="A136:K136"/>
    <mergeCell ref="A137:K137"/>
    <mergeCell ref="A138:K138"/>
    <mergeCell ref="A139:K139"/>
    <mergeCell ref="A140:K140"/>
    <mergeCell ref="A129:K129"/>
    <mergeCell ref="A130:K130"/>
    <mergeCell ref="A131:K131"/>
    <mergeCell ref="A132:K132"/>
    <mergeCell ref="A133:K133"/>
    <mergeCell ref="A134:K134"/>
    <mergeCell ref="A123:K123"/>
    <mergeCell ref="A124:K124"/>
    <mergeCell ref="A125:K125"/>
    <mergeCell ref="A126:K126"/>
    <mergeCell ref="A127:K127"/>
    <mergeCell ref="A128:K128"/>
    <mergeCell ref="A117:K117"/>
    <mergeCell ref="A118:K118"/>
    <mergeCell ref="A119:K119"/>
    <mergeCell ref="A120:K120"/>
    <mergeCell ref="A121:K121"/>
    <mergeCell ref="A122:K122"/>
    <mergeCell ref="A111:K111"/>
    <mergeCell ref="A112:K112"/>
    <mergeCell ref="A113:K113"/>
    <mergeCell ref="A114:K114"/>
    <mergeCell ref="A115:K115"/>
    <mergeCell ref="A116:K116"/>
    <mergeCell ref="A105:K105"/>
    <mergeCell ref="A106:K106"/>
    <mergeCell ref="A107:K107"/>
    <mergeCell ref="A108:K108"/>
    <mergeCell ref="A109:K109"/>
    <mergeCell ref="A110:K110"/>
    <mergeCell ref="A99:K99"/>
    <mergeCell ref="A100:K100"/>
    <mergeCell ref="A101:K101"/>
    <mergeCell ref="A102:K102"/>
    <mergeCell ref="A103:K103"/>
    <mergeCell ref="A104:K104"/>
    <mergeCell ref="A93:K93"/>
    <mergeCell ref="A94:K94"/>
    <mergeCell ref="A95:K95"/>
    <mergeCell ref="A96:K96"/>
    <mergeCell ref="A97:K97"/>
    <mergeCell ref="A98:K98"/>
    <mergeCell ref="A87:K87"/>
    <mergeCell ref="A88:K88"/>
    <mergeCell ref="A89:K89"/>
    <mergeCell ref="A90:K90"/>
    <mergeCell ref="A91:K91"/>
    <mergeCell ref="A92:K92"/>
    <mergeCell ref="A81:K81"/>
    <mergeCell ref="A82:K82"/>
    <mergeCell ref="A83:K83"/>
    <mergeCell ref="A84:K84"/>
    <mergeCell ref="A85:K85"/>
    <mergeCell ref="A86:K86"/>
    <mergeCell ref="B79:C79"/>
    <mergeCell ref="D79:E79"/>
    <mergeCell ref="F79:G79"/>
    <mergeCell ref="H79:I79"/>
    <mergeCell ref="J79:K79"/>
    <mergeCell ref="B80:C80"/>
    <mergeCell ref="D80:E80"/>
    <mergeCell ref="F80:G80"/>
    <mergeCell ref="H80:I80"/>
    <mergeCell ref="J80:K80"/>
    <mergeCell ref="B77:C77"/>
    <mergeCell ref="D77:E77"/>
    <mergeCell ref="F77:G77"/>
    <mergeCell ref="H77:I77"/>
    <mergeCell ref="J77:K77"/>
    <mergeCell ref="B78:C78"/>
    <mergeCell ref="D78:E78"/>
    <mergeCell ref="F78:G78"/>
    <mergeCell ref="H78:I78"/>
    <mergeCell ref="J78:K78"/>
    <mergeCell ref="B75:C75"/>
    <mergeCell ref="D75:E75"/>
    <mergeCell ref="F75:G75"/>
    <mergeCell ref="H75:I75"/>
    <mergeCell ref="J75:K75"/>
    <mergeCell ref="B76:C76"/>
    <mergeCell ref="D76:E76"/>
    <mergeCell ref="F76:G76"/>
    <mergeCell ref="H76:I76"/>
    <mergeCell ref="J76:K76"/>
    <mergeCell ref="B73:C73"/>
    <mergeCell ref="D73:E73"/>
    <mergeCell ref="F73:G73"/>
    <mergeCell ref="H73:I73"/>
    <mergeCell ref="J73:K73"/>
    <mergeCell ref="B74:C74"/>
    <mergeCell ref="D74:E74"/>
    <mergeCell ref="F74:G74"/>
    <mergeCell ref="H74:I74"/>
    <mergeCell ref="J74:K74"/>
    <mergeCell ref="B71:C71"/>
    <mergeCell ref="D71:E71"/>
    <mergeCell ref="F71:G71"/>
    <mergeCell ref="H71:I71"/>
    <mergeCell ref="J71:K71"/>
    <mergeCell ref="B72:C72"/>
    <mergeCell ref="D72:E72"/>
    <mergeCell ref="F72:G72"/>
    <mergeCell ref="H72:I72"/>
    <mergeCell ref="J72:K72"/>
    <mergeCell ref="B69:C69"/>
    <mergeCell ref="D69:E69"/>
    <mergeCell ref="F69:G69"/>
    <mergeCell ref="H69:I69"/>
    <mergeCell ref="J69:K69"/>
    <mergeCell ref="B70:C70"/>
    <mergeCell ref="D70:E70"/>
    <mergeCell ref="F70:G70"/>
    <mergeCell ref="H70:I70"/>
    <mergeCell ref="J70:K70"/>
    <mergeCell ref="B67:C67"/>
    <mergeCell ref="D67:E67"/>
    <mergeCell ref="F67:G67"/>
    <mergeCell ref="H67:I67"/>
    <mergeCell ref="J67:K67"/>
    <mergeCell ref="B68:C68"/>
    <mergeCell ref="D68:E68"/>
    <mergeCell ref="F68:G68"/>
    <mergeCell ref="H68:I68"/>
    <mergeCell ref="J68:K68"/>
    <mergeCell ref="B65:C65"/>
    <mergeCell ref="D65:E65"/>
    <mergeCell ref="F65:G65"/>
    <mergeCell ref="H65:I65"/>
    <mergeCell ref="J65:K65"/>
    <mergeCell ref="B66:C66"/>
    <mergeCell ref="D66:E66"/>
    <mergeCell ref="F66:G66"/>
    <mergeCell ref="H66:I66"/>
    <mergeCell ref="J66:K66"/>
    <mergeCell ref="B63:C63"/>
    <mergeCell ref="D63:E63"/>
    <mergeCell ref="F63:G63"/>
    <mergeCell ref="H63:I63"/>
    <mergeCell ref="J63:K63"/>
    <mergeCell ref="B64:C64"/>
    <mergeCell ref="D64:E64"/>
    <mergeCell ref="F64:G64"/>
    <mergeCell ref="H64:I64"/>
    <mergeCell ref="J64:K64"/>
    <mergeCell ref="A59:E59"/>
    <mergeCell ref="F59:K59"/>
    <mergeCell ref="A60:K60"/>
    <mergeCell ref="A61:K61"/>
    <mergeCell ref="B62:C62"/>
    <mergeCell ref="D62:E62"/>
    <mergeCell ref="F62:G62"/>
    <mergeCell ref="H62:I62"/>
    <mergeCell ref="J62:K62"/>
    <mergeCell ref="A56:B56"/>
    <mergeCell ref="F56:K56"/>
    <mergeCell ref="A57:D57"/>
    <mergeCell ref="F57:K57"/>
    <mergeCell ref="A58:B58"/>
    <mergeCell ref="F58:K58"/>
    <mergeCell ref="A48:K48"/>
    <mergeCell ref="A49:K49"/>
    <mergeCell ref="A50:K53"/>
    <mergeCell ref="A54:K54"/>
    <mergeCell ref="A55:E55"/>
    <mergeCell ref="F55:K55"/>
    <mergeCell ref="A42:J42"/>
    <mergeCell ref="A43:K43"/>
    <mergeCell ref="A44:K44"/>
    <mergeCell ref="A45:K45"/>
    <mergeCell ref="A46:J46"/>
    <mergeCell ref="A47:K47"/>
    <mergeCell ref="A37:H37"/>
    <mergeCell ref="J37:K37"/>
    <mergeCell ref="A38:J38"/>
    <mergeCell ref="A39:J39"/>
    <mergeCell ref="A40:J40"/>
    <mergeCell ref="A41:J41"/>
    <mergeCell ref="A31:K31"/>
    <mergeCell ref="A32:K32"/>
    <mergeCell ref="A33:K33"/>
    <mergeCell ref="A34:K34"/>
    <mergeCell ref="A35:K35"/>
    <mergeCell ref="A36:I36"/>
    <mergeCell ref="J36:K36"/>
    <mergeCell ref="A25:K25"/>
    <mergeCell ref="A26:K26"/>
    <mergeCell ref="A27:K27"/>
    <mergeCell ref="A28:K28"/>
    <mergeCell ref="A29:K29"/>
    <mergeCell ref="A30:K30"/>
    <mergeCell ref="A19:K19"/>
    <mergeCell ref="A20:K20"/>
    <mergeCell ref="A21:K21"/>
    <mergeCell ref="A22:K22"/>
    <mergeCell ref="A23:K23"/>
    <mergeCell ref="A24:K24"/>
    <mergeCell ref="A13:K13"/>
    <mergeCell ref="A14:K14"/>
    <mergeCell ref="A15:K15"/>
    <mergeCell ref="A16:K16"/>
    <mergeCell ref="A17:K17"/>
    <mergeCell ref="A18:K18"/>
    <mergeCell ref="A7:K7"/>
    <mergeCell ref="A8:K8"/>
    <mergeCell ref="A9:K9"/>
    <mergeCell ref="A10:K10"/>
    <mergeCell ref="A11:K11"/>
    <mergeCell ref="A12:K12"/>
    <mergeCell ref="A1:K1"/>
    <mergeCell ref="A2:K2"/>
    <mergeCell ref="A3:K3"/>
    <mergeCell ref="A4:K4"/>
    <mergeCell ref="A5:K5"/>
    <mergeCell ref="A6:K6"/>
  </mergeCells>
  <pageMargins left="0.78740157499999996" right="0.78740157499999996" top="0.984251969" bottom="0.984251969" header="0.49212598499999999" footer="0.49212598499999999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EC27"/>
  <sheetViews>
    <sheetView showGridLines="0" workbookViewId="0">
      <selection activeCell="C2" sqref="C2"/>
    </sheetView>
  </sheetViews>
  <sheetFormatPr defaultRowHeight="15.6"/>
  <cols>
    <col min="1" max="1" width="1.77734375" style="1" customWidth="1"/>
    <col min="2" max="2" width="8.88671875" style="1"/>
    <col min="3" max="8" width="17.77734375" style="1" customWidth="1"/>
    <col min="9" max="133" width="8.88671875" style="1"/>
  </cols>
  <sheetData>
    <row r="2" spans="2:7">
      <c r="C2" s="4" t="s">
        <v>121</v>
      </c>
      <c r="D2" s="4" t="s">
        <v>122</v>
      </c>
      <c r="E2" s="4" t="s">
        <v>123</v>
      </c>
      <c r="F2" s="4" t="s">
        <v>48</v>
      </c>
    </row>
    <row r="3" spans="2:7">
      <c r="B3" s="4">
        <v>0</v>
      </c>
      <c r="C3" s="13"/>
      <c r="D3" s="13"/>
      <c r="E3" s="13"/>
      <c r="F3" s="13"/>
      <c r="G3" s="13"/>
    </row>
    <row r="4" spans="2:7">
      <c r="B4" s="4">
        <v>1</v>
      </c>
      <c r="C4" s="13"/>
      <c r="D4" s="13"/>
      <c r="E4" s="13"/>
      <c r="F4" s="13"/>
      <c r="G4" s="13"/>
    </row>
    <row r="5" spans="2:7">
      <c r="B5" s="4">
        <v>2</v>
      </c>
      <c r="C5" s="13"/>
      <c r="D5" s="13"/>
      <c r="E5" s="13"/>
      <c r="F5" s="13"/>
      <c r="G5" s="13"/>
    </row>
    <row r="6" spans="2:7">
      <c r="B6" s="4">
        <v>3</v>
      </c>
      <c r="C6" s="13"/>
      <c r="D6" s="13"/>
      <c r="E6" s="13"/>
      <c r="F6" s="13"/>
      <c r="G6" s="13"/>
    </row>
    <row r="7" spans="2:7">
      <c r="B7" s="4">
        <v>4</v>
      </c>
      <c r="C7" s="13"/>
      <c r="D7" s="13"/>
      <c r="E7" s="13"/>
      <c r="F7" s="13"/>
      <c r="G7" s="13"/>
    </row>
    <row r="8" spans="2:7">
      <c r="B8" s="4">
        <v>5</v>
      </c>
      <c r="C8" s="13"/>
      <c r="D8" s="13"/>
      <c r="E8" s="13"/>
      <c r="F8" s="13"/>
      <c r="G8" s="13"/>
    </row>
    <row r="9" spans="2:7">
      <c r="B9" s="4">
        <v>6</v>
      </c>
      <c r="C9" s="13"/>
      <c r="D9" s="13"/>
      <c r="E9" s="13"/>
      <c r="F9" s="13"/>
      <c r="G9" s="13"/>
    </row>
    <row r="10" spans="2:7">
      <c r="B10" s="4">
        <v>7</v>
      </c>
      <c r="C10" s="13"/>
      <c r="D10" s="13"/>
      <c r="E10" s="13"/>
      <c r="F10" s="13"/>
      <c r="G10" s="13"/>
    </row>
    <row r="11" spans="2:7">
      <c r="B11" s="4">
        <v>8</v>
      </c>
      <c r="C11" s="13"/>
      <c r="D11" s="13"/>
      <c r="E11" s="13"/>
      <c r="F11" s="13"/>
      <c r="G11" s="13"/>
    </row>
    <row r="12" spans="2:7">
      <c r="B12" s="4">
        <v>9</v>
      </c>
      <c r="C12" s="13"/>
      <c r="D12" s="13"/>
      <c r="E12" s="13"/>
      <c r="F12" s="13"/>
      <c r="G12" s="13"/>
    </row>
    <row r="13" spans="2:7">
      <c r="B13" s="4">
        <v>10</v>
      </c>
      <c r="C13" s="13"/>
      <c r="D13" s="13"/>
      <c r="E13" s="13"/>
      <c r="F13" s="13"/>
      <c r="G13" s="13"/>
    </row>
    <row r="14" spans="2:7">
      <c r="B14" s="4">
        <v>11</v>
      </c>
      <c r="C14" s="13"/>
      <c r="D14" s="13"/>
      <c r="E14" s="13"/>
      <c r="F14" s="13"/>
      <c r="G14" s="13"/>
    </row>
    <row r="15" spans="2:7">
      <c r="B15" s="4">
        <v>12</v>
      </c>
      <c r="C15" s="13"/>
      <c r="D15" s="13"/>
      <c r="E15" s="13"/>
      <c r="F15" s="13"/>
      <c r="G15" s="13"/>
    </row>
    <row r="16" spans="2:7">
      <c r="B16" s="4">
        <v>13</v>
      </c>
      <c r="C16" s="13"/>
      <c r="D16" s="13"/>
      <c r="E16" s="13"/>
      <c r="F16" s="13"/>
      <c r="G16" s="13"/>
    </row>
    <row r="17" spans="2:7">
      <c r="B17" s="4">
        <v>14</v>
      </c>
      <c r="C17" s="13"/>
      <c r="D17" s="13"/>
      <c r="E17" s="13"/>
      <c r="F17" s="13"/>
      <c r="G17" s="13"/>
    </row>
    <row r="18" spans="2:7">
      <c r="B18" s="4">
        <v>15</v>
      </c>
      <c r="C18" s="13"/>
      <c r="D18" s="13"/>
      <c r="E18" s="13"/>
      <c r="F18" s="13"/>
      <c r="G18" s="13"/>
    </row>
    <row r="19" spans="2:7">
      <c r="B19" s="4">
        <v>16</v>
      </c>
      <c r="C19" s="13"/>
      <c r="D19" s="13"/>
      <c r="E19" s="13"/>
      <c r="F19" s="13"/>
      <c r="G19" s="13"/>
    </row>
    <row r="20" spans="2:7">
      <c r="B20" s="4">
        <v>17</v>
      </c>
      <c r="C20" s="13"/>
      <c r="D20" s="13"/>
      <c r="E20" s="13"/>
      <c r="F20" s="13"/>
      <c r="G20" s="13"/>
    </row>
    <row r="21" spans="2:7">
      <c r="B21" s="4">
        <v>18</v>
      </c>
      <c r="C21" s="13"/>
      <c r="D21" s="13"/>
      <c r="E21" s="13"/>
      <c r="F21" s="13"/>
      <c r="G21" s="13"/>
    </row>
    <row r="22" spans="2:7">
      <c r="B22" s="4">
        <v>19</v>
      </c>
      <c r="C22" s="13"/>
      <c r="D22" s="13"/>
      <c r="E22" s="13"/>
      <c r="F22" s="13"/>
      <c r="G22" s="13"/>
    </row>
    <row r="23" spans="2:7">
      <c r="B23" s="4">
        <v>20</v>
      </c>
      <c r="C23" s="13"/>
      <c r="D23" s="13"/>
      <c r="E23" s="13"/>
      <c r="F23" s="13"/>
      <c r="G23" s="13"/>
    </row>
    <row r="24" spans="2:7">
      <c r="B24" s="4">
        <v>21</v>
      </c>
      <c r="C24" s="13"/>
      <c r="D24" s="13"/>
      <c r="E24" s="13"/>
      <c r="F24" s="13"/>
      <c r="G24" s="13"/>
    </row>
    <row r="25" spans="2:7">
      <c r="B25" s="4">
        <v>22</v>
      </c>
      <c r="C25" s="13"/>
      <c r="D25" s="13"/>
      <c r="E25" s="13"/>
      <c r="F25" s="13"/>
      <c r="G25" s="13"/>
    </row>
    <row r="26" spans="2:7">
      <c r="B26" s="4">
        <v>23</v>
      </c>
      <c r="C26" s="13"/>
      <c r="D26" s="13"/>
      <c r="E26" s="13"/>
      <c r="F26" s="13"/>
      <c r="G26" s="13"/>
    </row>
    <row r="27" spans="2:7">
      <c r="B27" s="4">
        <v>24</v>
      </c>
      <c r="C27" s="13"/>
      <c r="D27" s="13"/>
      <c r="E27" s="13"/>
      <c r="F27" s="13"/>
      <c r="G27" s="13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Probabilidade</vt:lpstr>
      <vt:lpstr>Risco</vt:lpstr>
      <vt:lpstr>Cálculo</vt:lpstr>
      <vt:lpstr>VPL</vt:lpstr>
      <vt:lpstr>FINAME</vt:lpstr>
      <vt:lpstr>VPL_FINAME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Walther</dc:creator>
  <cp:lastModifiedBy>Darcy</cp:lastModifiedBy>
  <cp:lastPrinted>2012-10-15T15:41:34Z</cp:lastPrinted>
  <dcterms:created xsi:type="dcterms:W3CDTF">2012-10-15T01:03:06Z</dcterms:created>
  <dcterms:modified xsi:type="dcterms:W3CDTF">2020-10-26T03:54:04Z</dcterms:modified>
</cp:coreProperties>
</file>