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isa\Dropbox\2020\Contabilidade Avançada II\AtivoMantidoVenda\"/>
    </mc:Choice>
  </mc:AlternateContent>
  <bookViews>
    <workbookView xWindow="0" yWindow="0" windowWidth="20490" windowHeight="7020"/>
  </bookViews>
  <sheets>
    <sheet name="Plan1" sheetId="1" r:id="rId1"/>
    <sheet name="Plan2" sheetId="2" r:id="rId2"/>
    <sheet name="Plan3" sheetId="3" r:id="rId3"/>
  </sheets>
  <calcPr calcId="162913"/>
</workbook>
</file>

<file path=xl/calcChain.xml><?xml version="1.0" encoding="utf-8"?>
<calcChain xmlns="http://schemas.openxmlformats.org/spreadsheetml/2006/main">
  <c r="E77" i="1" l="1"/>
  <c r="C104" i="1" l="1"/>
  <c r="C109" i="1" s="1"/>
  <c r="D107" i="1"/>
  <c r="D106" i="1"/>
  <c r="D103" i="1"/>
  <c r="D102" i="1"/>
  <c r="D104" i="1" s="1"/>
  <c r="D109" i="1" s="1"/>
  <c r="C87" i="1"/>
  <c r="C99" i="1" s="1"/>
  <c r="B104" i="1"/>
  <c r="B109" i="1" s="1"/>
  <c r="F99" i="1"/>
  <c r="B99" i="1"/>
  <c r="E92" i="1"/>
  <c r="C71" i="1"/>
  <c r="C73" i="1" s="1"/>
  <c r="D71" i="1"/>
  <c r="E71" i="1" s="1"/>
  <c r="E73" i="1" s="1"/>
  <c r="C77" i="1"/>
  <c r="B73" i="1"/>
  <c r="B59" i="1"/>
  <c r="B65" i="1" s="1"/>
  <c r="C54" i="1"/>
  <c r="B54" i="1"/>
  <c r="E15" i="1"/>
  <c r="B27" i="1"/>
  <c r="B33" i="1"/>
  <c r="B34" i="1" s="1"/>
  <c r="F22" i="1"/>
  <c r="C22" i="1"/>
  <c r="B22" i="1"/>
  <c r="F54" i="1"/>
  <c r="D73" i="1"/>
  <c r="E11" i="1" l="1"/>
  <c r="B35" i="1"/>
  <c r="B66" i="1"/>
  <c r="E43" i="1" s="1"/>
  <c r="B67" i="1"/>
  <c r="B110" i="1"/>
  <c r="B111" i="1" s="1"/>
  <c r="C110" i="1"/>
  <c r="C111" i="1" s="1"/>
  <c r="E44" i="1" l="1"/>
  <c r="E48" i="1"/>
  <c r="E54" i="1" s="1"/>
  <c r="E55" i="1" s="1"/>
  <c r="E12" i="1"/>
  <c r="E16" i="1" s="1"/>
  <c r="D110" i="1"/>
  <c r="E22" i="1" l="1"/>
  <c r="E88" i="1"/>
  <c r="D111" i="1"/>
  <c r="E89" i="1" l="1"/>
  <c r="E93" i="1" l="1"/>
  <c r="E99" i="1" s="1"/>
</calcChain>
</file>

<file path=xl/sharedStrings.xml><?xml version="1.0" encoding="utf-8"?>
<sst xmlns="http://schemas.openxmlformats.org/spreadsheetml/2006/main" count="131" uniqueCount="59">
  <si>
    <t>Ativos não circulantes mantidos para venda</t>
  </si>
  <si>
    <t>ATIVO</t>
  </si>
  <si>
    <t>PASSIVO</t>
  </si>
  <si>
    <t>CIRCULANTE</t>
  </si>
  <si>
    <t>Caixa</t>
  </si>
  <si>
    <t>Clientes</t>
  </si>
  <si>
    <t>Fornecedores</t>
  </si>
  <si>
    <t>Contas a Pagar</t>
  </si>
  <si>
    <t>IR/CS a pagar</t>
  </si>
  <si>
    <t>Dividendos</t>
  </si>
  <si>
    <t>ANC</t>
  </si>
  <si>
    <t>Imobilizados</t>
  </si>
  <si>
    <t>Deprec.Acum</t>
  </si>
  <si>
    <t>PL</t>
  </si>
  <si>
    <t>Capital</t>
  </si>
  <si>
    <t>Reservas de Lucros</t>
  </si>
  <si>
    <t>DRE</t>
  </si>
  <si>
    <t>Receitas</t>
  </si>
  <si>
    <t>Custos</t>
  </si>
  <si>
    <t xml:space="preserve">LB </t>
  </si>
  <si>
    <t>Despesas</t>
  </si>
  <si>
    <t>Gerais</t>
  </si>
  <si>
    <t>IR/CS</t>
  </si>
  <si>
    <t>LAIR/CS</t>
  </si>
  <si>
    <t>LL</t>
  </si>
  <si>
    <t>Depreciação</t>
  </si>
  <si>
    <t>ANC mantido para venda</t>
  </si>
  <si>
    <t>31.12.X9</t>
  </si>
  <si>
    <t>31.12.X10</t>
  </si>
  <si>
    <t>31.12.X12</t>
  </si>
  <si>
    <t>31.12.X11</t>
  </si>
  <si>
    <t>Custo</t>
  </si>
  <si>
    <t>BALANÇO PATRIMONIAL antes da transferência</t>
  </si>
  <si>
    <t xml:space="preserve">BALANÇO PATRIMONIAL </t>
  </si>
  <si>
    <t>Equipamentos</t>
  </si>
  <si>
    <t>Máquinas</t>
  </si>
  <si>
    <t xml:space="preserve">1) A Cia fez, em 31.12.X10 um plano de venda para as máquinas, que têm valor justo menos </t>
  </si>
  <si>
    <t>despesas de vendas de $ 1.000. Não há como segregar as receitas proporcionadas por esses ativos.</t>
  </si>
  <si>
    <t>Como ficam as demonstrações depois da</t>
  </si>
  <si>
    <t>reclassificação?</t>
  </si>
  <si>
    <t>Deprec.Acumulada</t>
  </si>
  <si>
    <t>Valor justo</t>
  </si>
  <si>
    <t>Despesas de venda</t>
  </si>
  <si>
    <t>ANC mantido para venda (depreciaçaão 10% aa)</t>
  </si>
  <si>
    <t>2) Desistência da venda em 31.12.X12</t>
  </si>
  <si>
    <t>Máquina 1</t>
  </si>
  <si>
    <t>Máquina 2</t>
  </si>
  <si>
    <t>Total</t>
  </si>
  <si>
    <t>3) A Cia fez, em 31.12.X10 , um plano de venda para a máquina 2, cujo valor justo menos despesas de</t>
  </si>
  <si>
    <t>Como ficam as demonstrações com a inclusão do ANC  mantido para venda?</t>
  </si>
  <si>
    <t>4)</t>
  </si>
  <si>
    <t>A empresa pretende utilizar o valor justo como referencial para venda.</t>
  </si>
  <si>
    <t>As despesas de venda são de $ 1.000. Como é que fica a configuração contábil diante desse fato?</t>
  </si>
  <si>
    <t xml:space="preserve">Considere que no caso anterior, o desejo da empresa é o de vender o ativo por $ 30.000. </t>
  </si>
  <si>
    <t>LL das Oper.Continuadas</t>
  </si>
  <si>
    <t>Res.das Oper.Descontinuadas</t>
  </si>
  <si>
    <t>LL total</t>
  </si>
  <si>
    <t>Como é que fica a configuração contábil após a reclassificação, considerando que a vida útil remanescente é de 5 anos, a partir de 2011?</t>
  </si>
  <si>
    <t>venda é de $ 13.000. E, por este valor pretende realizá-lo.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</si>
</sst>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_-;\-* #,##0_-;_-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/>
    <xf numFmtId="0" fontId="2" fillId="0" borderId="1" xfId="0" applyFont="1" applyBorder="1"/>
    <xf numFmtId="0" fontId="0" fillId="0" borderId="1" xfId="0" applyBorder="1"/>
    <xf numFmtId="3" fontId="0" fillId="0" borderId="1" xfId="0" applyNumberFormat="1" applyBorder="1"/>
    <xf numFmtId="3" fontId="2" fillId="0" borderId="1" xfId="0" applyNumberFormat="1" applyFont="1" applyBorder="1"/>
    <xf numFmtId="3" fontId="1" fillId="0" borderId="1" xfId="1" applyNumberFormat="1" applyFont="1" applyBorder="1"/>
    <xf numFmtId="164" fontId="1" fillId="0" borderId="1" xfId="1" applyNumberFormat="1" applyFont="1" applyBorder="1"/>
    <xf numFmtId="0" fontId="2" fillId="0" borderId="1" xfId="0" applyFont="1" applyBorder="1" applyAlignment="1">
      <alignment horizontal="center"/>
    </xf>
    <xf numFmtId="164" fontId="0" fillId="0" borderId="1" xfId="0" applyNumberFormat="1" applyBorder="1"/>
    <xf numFmtId="164" fontId="0" fillId="0" borderId="0" xfId="0" applyNumberFormat="1"/>
    <xf numFmtId="0" fontId="0" fillId="0" borderId="1" xfId="0" applyBorder="1" applyAlignment="1">
      <alignment horizontal="center"/>
    </xf>
    <xf numFmtId="0" fontId="0" fillId="0" borderId="1" xfId="0" applyFont="1" applyBorder="1"/>
    <xf numFmtId="0" fontId="0" fillId="0" borderId="2" xfId="0" applyFill="1" applyBorder="1"/>
    <xf numFmtId="164" fontId="1" fillId="0" borderId="1" xfId="1" applyNumberFormat="1" applyFont="1" applyBorder="1"/>
    <xf numFmtId="164" fontId="1" fillId="0" borderId="0" xfId="1" applyNumberFormat="1" applyFont="1"/>
    <xf numFmtId="0" fontId="2" fillId="0" borderId="0" xfId="0" applyFont="1" applyFill="1" applyBorder="1"/>
    <xf numFmtId="3" fontId="0" fillId="0" borderId="3" xfId="0" applyNumberFormat="1" applyBorder="1"/>
    <xf numFmtId="164" fontId="1" fillId="0" borderId="1" xfId="1" applyNumberFormat="1" applyFont="1" applyBorder="1"/>
    <xf numFmtId="164" fontId="2" fillId="0" borderId="1" xfId="1" applyNumberFormat="1" applyFont="1" applyBorder="1"/>
    <xf numFmtId="0" fontId="2" fillId="0" borderId="0" xfId="0" applyFont="1" applyAlignment="1">
      <alignment horizont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20"/>
  <sheetViews>
    <sheetView tabSelected="1" topLeftCell="A80" zoomScale="172" zoomScaleNormal="172" workbookViewId="0">
      <selection activeCell="A82" sqref="A82"/>
    </sheetView>
  </sheetViews>
  <sheetFormatPr defaultRowHeight="15" x14ac:dyDescent="0.25"/>
  <cols>
    <col min="1" max="1" width="26.5703125" customWidth="1"/>
    <col min="2" max="2" width="10.7109375" bestFit="1" customWidth="1"/>
    <col min="3" max="3" width="10.5703125" bestFit="1" customWidth="1"/>
    <col min="4" max="4" width="18.5703125" customWidth="1"/>
    <col min="5" max="5" width="11.5703125" bestFit="1" customWidth="1"/>
    <col min="6" max="6" width="14" customWidth="1"/>
    <col min="8" max="8" width="14" customWidth="1"/>
  </cols>
  <sheetData>
    <row r="1" spans="1:6" x14ac:dyDescent="0.25">
      <c r="A1" s="1" t="s">
        <v>0</v>
      </c>
    </row>
    <row r="3" spans="1:6" x14ac:dyDescent="0.25">
      <c r="A3" t="s">
        <v>36</v>
      </c>
    </row>
    <row r="4" spans="1:6" x14ac:dyDescent="0.25">
      <c r="A4" t="s">
        <v>37</v>
      </c>
    </row>
    <row r="5" spans="1:6" x14ac:dyDescent="0.25">
      <c r="A5" t="s">
        <v>51</v>
      </c>
    </row>
    <row r="6" spans="1:6" x14ac:dyDescent="0.25">
      <c r="A6" s="20" t="s">
        <v>33</v>
      </c>
      <c r="B6" s="20"/>
      <c r="C6" s="20"/>
      <c r="D6" s="20"/>
      <c r="E6" s="20"/>
      <c r="F6" s="20"/>
    </row>
    <row r="7" spans="1:6" x14ac:dyDescent="0.25">
      <c r="A7" s="2" t="s">
        <v>1</v>
      </c>
      <c r="B7" s="8" t="s">
        <v>28</v>
      </c>
      <c r="C7" s="8" t="s">
        <v>27</v>
      </c>
      <c r="D7" s="2" t="s">
        <v>2</v>
      </c>
      <c r="E7" s="8" t="s">
        <v>28</v>
      </c>
      <c r="F7" s="8" t="s">
        <v>27</v>
      </c>
    </row>
    <row r="8" spans="1:6" x14ac:dyDescent="0.25">
      <c r="A8" s="2" t="s">
        <v>3</v>
      </c>
      <c r="B8" s="2"/>
      <c r="C8" s="2"/>
      <c r="D8" s="2" t="s">
        <v>3</v>
      </c>
      <c r="E8" s="2"/>
      <c r="F8" s="2"/>
    </row>
    <row r="9" spans="1:6" x14ac:dyDescent="0.25">
      <c r="A9" s="3" t="s">
        <v>4</v>
      </c>
      <c r="B9" s="4">
        <v>14000</v>
      </c>
      <c r="C9" s="4">
        <v>11000</v>
      </c>
      <c r="D9" s="3" t="s">
        <v>6</v>
      </c>
      <c r="E9" s="4">
        <v>2000</v>
      </c>
      <c r="F9" s="4">
        <v>1000</v>
      </c>
    </row>
    <row r="10" spans="1:6" x14ac:dyDescent="0.25">
      <c r="A10" s="3" t="s">
        <v>5</v>
      </c>
      <c r="B10" s="4">
        <v>24000</v>
      </c>
      <c r="C10" s="4">
        <v>22000</v>
      </c>
      <c r="D10" s="3" t="s">
        <v>7</v>
      </c>
      <c r="E10" s="4">
        <v>3000</v>
      </c>
      <c r="F10" s="4">
        <v>2000</v>
      </c>
    </row>
    <row r="11" spans="1:6" x14ac:dyDescent="0.25">
      <c r="A11" s="3"/>
      <c r="B11" s="3"/>
      <c r="C11" s="3"/>
      <c r="D11" s="3" t="s">
        <v>8</v>
      </c>
      <c r="E11" s="4">
        <f>-B34</f>
        <v>2040.0000000000002</v>
      </c>
      <c r="F11" s="4">
        <v>3000</v>
      </c>
    </row>
    <row r="12" spans="1:6" x14ac:dyDescent="0.25">
      <c r="A12" s="3"/>
      <c r="B12" s="3"/>
      <c r="C12" s="3"/>
      <c r="D12" s="3" t="s">
        <v>9</v>
      </c>
      <c r="E12" s="7">
        <f>+B35*0.25</f>
        <v>990</v>
      </c>
      <c r="F12" s="4">
        <v>4000</v>
      </c>
    </row>
    <row r="13" spans="1:6" x14ac:dyDescent="0.25">
      <c r="A13" s="3"/>
      <c r="B13" s="3"/>
      <c r="C13" s="3"/>
      <c r="D13" s="3"/>
      <c r="E13" s="3"/>
      <c r="F13" s="3"/>
    </row>
    <row r="14" spans="1:6" x14ac:dyDescent="0.25">
      <c r="A14" s="2" t="s">
        <v>10</v>
      </c>
      <c r="B14" s="3"/>
      <c r="C14" s="3"/>
      <c r="D14" s="2" t="s">
        <v>13</v>
      </c>
      <c r="E14" s="3"/>
      <c r="F14" s="3"/>
    </row>
    <row r="15" spans="1:6" x14ac:dyDescent="0.25">
      <c r="A15" s="2" t="s">
        <v>11</v>
      </c>
      <c r="B15" s="4"/>
      <c r="C15" s="4"/>
      <c r="D15" s="3" t="s">
        <v>14</v>
      </c>
      <c r="E15" s="4">
        <f>+F15</f>
        <v>30000</v>
      </c>
      <c r="F15" s="4">
        <v>30000</v>
      </c>
    </row>
    <row r="16" spans="1:6" x14ac:dyDescent="0.25">
      <c r="A16" s="12" t="s">
        <v>34</v>
      </c>
      <c r="B16" s="4">
        <v>10000</v>
      </c>
      <c r="C16" s="4">
        <v>10000</v>
      </c>
      <c r="D16" s="3" t="s">
        <v>15</v>
      </c>
      <c r="E16" s="4">
        <f>+F16+B35-E12</f>
        <v>7970</v>
      </c>
      <c r="F16" s="4">
        <v>5000</v>
      </c>
    </row>
    <row r="17" spans="1:6" x14ac:dyDescent="0.25">
      <c r="A17" s="3" t="s">
        <v>12</v>
      </c>
      <c r="B17" s="4">
        <v>-4000</v>
      </c>
      <c r="C17" s="4">
        <v>-2000</v>
      </c>
      <c r="D17" s="3"/>
      <c r="E17" s="3"/>
      <c r="F17" s="3"/>
    </row>
    <row r="18" spans="1:6" x14ac:dyDescent="0.25">
      <c r="A18" s="3" t="s">
        <v>35</v>
      </c>
      <c r="B18" s="4">
        <v>20000</v>
      </c>
      <c r="C18" s="4">
        <v>20000</v>
      </c>
      <c r="D18" s="3"/>
      <c r="E18" s="3"/>
      <c r="F18" s="3"/>
    </row>
    <row r="19" spans="1:6" x14ac:dyDescent="0.25">
      <c r="A19" s="3" t="s">
        <v>12</v>
      </c>
      <c r="B19" s="4">
        <v>-18000</v>
      </c>
      <c r="C19" s="4">
        <v>-16000</v>
      </c>
      <c r="D19" s="3"/>
      <c r="E19" s="3"/>
      <c r="F19" s="3"/>
    </row>
    <row r="20" spans="1:6" x14ac:dyDescent="0.25">
      <c r="A20" s="3"/>
      <c r="B20" s="4"/>
      <c r="C20" s="4"/>
      <c r="D20" s="3"/>
      <c r="E20" s="3"/>
      <c r="F20" s="3"/>
    </row>
    <row r="21" spans="1:6" x14ac:dyDescent="0.25">
      <c r="A21" s="3"/>
      <c r="B21" s="3"/>
      <c r="C21" s="3"/>
      <c r="D21" s="3"/>
      <c r="E21" s="3"/>
      <c r="F21" s="3"/>
    </row>
    <row r="22" spans="1:6" x14ac:dyDescent="0.25">
      <c r="A22" s="3"/>
      <c r="B22" s="7">
        <f>SUM(B8:B21)</f>
        <v>46000</v>
      </c>
      <c r="C22" s="7">
        <f>SUM(C8:C21)</f>
        <v>45000</v>
      </c>
      <c r="D22" s="7"/>
      <c r="E22" s="7">
        <f>SUM(E8:E21)</f>
        <v>46000</v>
      </c>
      <c r="F22" s="7">
        <f>SUM(F8:F21)</f>
        <v>45000</v>
      </c>
    </row>
    <row r="24" spans="1:6" x14ac:dyDescent="0.25">
      <c r="A24" s="1" t="s">
        <v>16</v>
      </c>
    </row>
    <row r="25" spans="1:6" x14ac:dyDescent="0.25">
      <c r="A25" s="3" t="s">
        <v>17</v>
      </c>
      <c r="B25" s="4">
        <v>60000</v>
      </c>
    </row>
    <row r="26" spans="1:6" x14ac:dyDescent="0.25">
      <c r="A26" s="3" t="s">
        <v>18</v>
      </c>
      <c r="B26" s="4">
        <v>-37000</v>
      </c>
      <c r="D26" t="s">
        <v>38</v>
      </c>
    </row>
    <row r="27" spans="1:6" x14ac:dyDescent="0.25">
      <c r="A27" s="2" t="s">
        <v>19</v>
      </c>
      <c r="B27" s="5">
        <f>+B25+B26</f>
        <v>23000</v>
      </c>
      <c r="D27" t="s">
        <v>39</v>
      </c>
    </row>
    <row r="28" spans="1:6" x14ac:dyDescent="0.25">
      <c r="A28" s="2" t="s">
        <v>20</v>
      </c>
      <c r="B28" s="5"/>
    </row>
    <row r="29" spans="1:6" x14ac:dyDescent="0.25">
      <c r="A29" s="3" t="s">
        <v>21</v>
      </c>
      <c r="B29" s="4">
        <v>-13000</v>
      </c>
    </row>
    <row r="30" spans="1:6" x14ac:dyDescent="0.25">
      <c r="A30" s="3" t="s">
        <v>25</v>
      </c>
      <c r="B30" s="4">
        <v>-4000</v>
      </c>
    </row>
    <row r="31" spans="1:6" x14ac:dyDescent="0.25">
      <c r="A31" s="3"/>
      <c r="B31" s="4"/>
    </row>
    <row r="32" spans="1:6" x14ac:dyDescent="0.25">
      <c r="A32" s="3"/>
      <c r="B32" s="4"/>
    </row>
    <row r="33" spans="1:6" x14ac:dyDescent="0.25">
      <c r="A33" s="2" t="s">
        <v>23</v>
      </c>
      <c r="B33" s="5">
        <f>SUM(B27:B32)</f>
        <v>6000</v>
      </c>
    </row>
    <row r="34" spans="1:6" x14ac:dyDescent="0.25">
      <c r="A34" s="3" t="s">
        <v>22</v>
      </c>
      <c r="B34" s="6">
        <f>(-0.34*B33)</f>
        <v>-2040.0000000000002</v>
      </c>
    </row>
    <row r="35" spans="1:6" x14ac:dyDescent="0.25">
      <c r="A35" s="2" t="s">
        <v>24</v>
      </c>
      <c r="B35" s="5">
        <f>+B33+B34</f>
        <v>3960</v>
      </c>
    </row>
    <row r="37" spans="1:6" x14ac:dyDescent="0.25">
      <c r="A37" s="1" t="s">
        <v>44</v>
      </c>
    </row>
    <row r="38" spans="1:6" x14ac:dyDescent="0.25">
      <c r="A38" s="20" t="s">
        <v>32</v>
      </c>
      <c r="B38" s="20"/>
      <c r="C38" s="20"/>
      <c r="D38" s="20"/>
      <c r="E38" s="20"/>
      <c r="F38" s="20"/>
    </row>
    <row r="39" spans="1:6" x14ac:dyDescent="0.25">
      <c r="A39" s="2" t="s">
        <v>1</v>
      </c>
      <c r="B39" s="8" t="s">
        <v>29</v>
      </c>
      <c r="C39" s="8" t="s">
        <v>30</v>
      </c>
      <c r="D39" s="2" t="s">
        <v>2</v>
      </c>
      <c r="E39" s="8" t="s">
        <v>29</v>
      </c>
      <c r="F39" s="8" t="s">
        <v>30</v>
      </c>
    </row>
    <row r="40" spans="1:6" x14ac:dyDescent="0.25">
      <c r="A40" s="2" t="s">
        <v>3</v>
      </c>
      <c r="B40" s="2"/>
      <c r="C40" s="2"/>
      <c r="D40" s="2" t="s">
        <v>3</v>
      </c>
      <c r="E40" s="2"/>
      <c r="F40" s="2"/>
    </row>
    <row r="41" spans="1:6" x14ac:dyDescent="0.25">
      <c r="A41" s="3" t="s">
        <v>4</v>
      </c>
      <c r="B41" s="4">
        <v>29850</v>
      </c>
      <c r="C41" s="4">
        <v>15355</v>
      </c>
      <c r="D41" s="3" t="s">
        <v>6</v>
      </c>
      <c r="E41" s="4">
        <v>4000</v>
      </c>
      <c r="F41" s="4">
        <v>3500</v>
      </c>
    </row>
    <row r="42" spans="1:6" x14ac:dyDescent="0.25">
      <c r="A42" s="3" t="s">
        <v>5</v>
      </c>
      <c r="B42" s="4">
        <v>8000</v>
      </c>
      <c r="C42" s="4">
        <v>6500</v>
      </c>
      <c r="D42" s="3" t="s">
        <v>7</v>
      </c>
      <c r="E42" s="4">
        <v>5000</v>
      </c>
      <c r="F42" s="4">
        <v>2000</v>
      </c>
    </row>
    <row r="43" spans="1:6" x14ac:dyDescent="0.25">
      <c r="A43" s="3" t="s">
        <v>26</v>
      </c>
      <c r="B43" s="4">
        <v>13500</v>
      </c>
      <c r="C43" s="4">
        <v>13500</v>
      </c>
      <c r="D43" s="3" t="s">
        <v>8</v>
      </c>
      <c r="E43" s="4">
        <f>-B66</f>
        <v>3400.0000000000005</v>
      </c>
      <c r="F43" s="4">
        <v>340</v>
      </c>
    </row>
    <row r="44" spans="1:6" x14ac:dyDescent="0.25">
      <c r="A44" s="3"/>
      <c r="B44" s="3"/>
      <c r="C44" s="3"/>
      <c r="D44" s="3" t="s">
        <v>9</v>
      </c>
      <c r="E44" s="7">
        <f>+B67*0.25</f>
        <v>1650</v>
      </c>
      <c r="F44" s="7">
        <v>165</v>
      </c>
    </row>
    <row r="45" spans="1:6" x14ac:dyDescent="0.25">
      <c r="A45" s="3"/>
      <c r="B45" s="3"/>
      <c r="C45" s="3"/>
      <c r="D45" s="3"/>
      <c r="E45" s="3"/>
      <c r="F45" s="3"/>
    </row>
    <row r="46" spans="1:6" x14ac:dyDescent="0.25">
      <c r="A46" s="2" t="s">
        <v>10</v>
      </c>
      <c r="B46" s="3"/>
      <c r="C46" s="3"/>
      <c r="D46" s="2" t="s">
        <v>13</v>
      </c>
      <c r="E46" s="3"/>
      <c r="F46" s="3"/>
    </row>
    <row r="47" spans="1:6" x14ac:dyDescent="0.25">
      <c r="A47" s="2" t="s">
        <v>11</v>
      </c>
      <c r="B47" s="4"/>
      <c r="C47" s="4"/>
      <c r="D47" s="3" t="s">
        <v>14</v>
      </c>
      <c r="E47" s="4">
        <v>40000</v>
      </c>
      <c r="F47" s="4">
        <v>40000</v>
      </c>
    </row>
    <row r="48" spans="1:6" x14ac:dyDescent="0.25">
      <c r="A48" s="13" t="s">
        <v>35</v>
      </c>
      <c r="B48" s="3">
        <v>20000</v>
      </c>
      <c r="C48" s="4">
        <v>20000</v>
      </c>
      <c r="D48" s="3" t="s">
        <v>15</v>
      </c>
      <c r="E48" s="9">
        <f>+F48+B67-E44</f>
        <v>21300</v>
      </c>
      <c r="F48" s="9">
        <v>16350</v>
      </c>
    </row>
    <row r="49" spans="1:6" x14ac:dyDescent="0.25">
      <c r="A49" s="3" t="s">
        <v>12</v>
      </c>
      <c r="B49" s="4">
        <v>-4000</v>
      </c>
      <c r="C49" s="4">
        <v>-2000</v>
      </c>
      <c r="D49" s="3"/>
      <c r="E49" s="3"/>
      <c r="F49" s="3"/>
    </row>
    <row r="50" spans="1:6" x14ac:dyDescent="0.25">
      <c r="A50" s="13" t="s">
        <v>34</v>
      </c>
      <c r="B50" s="4">
        <v>10000</v>
      </c>
      <c r="C50" s="4">
        <v>10000</v>
      </c>
      <c r="D50" s="3"/>
      <c r="E50" s="3"/>
      <c r="F50" s="3"/>
    </row>
    <row r="51" spans="1:6" x14ac:dyDescent="0.25">
      <c r="A51" s="3" t="s">
        <v>12</v>
      </c>
      <c r="B51" s="3">
        <v>-2000</v>
      </c>
      <c r="C51" s="14">
        <v>-1000</v>
      </c>
      <c r="D51" s="3"/>
      <c r="E51" s="3"/>
      <c r="F51" s="3"/>
    </row>
    <row r="52" spans="1:6" x14ac:dyDescent="0.25">
      <c r="B52" s="3"/>
      <c r="C52" s="4"/>
      <c r="D52" s="3"/>
      <c r="E52" s="3"/>
      <c r="F52" s="3"/>
    </row>
    <row r="53" spans="1:6" x14ac:dyDescent="0.25">
      <c r="A53" s="3"/>
      <c r="B53" s="3"/>
      <c r="C53" s="3"/>
      <c r="D53" s="3"/>
      <c r="E53" s="3"/>
      <c r="F53" s="3"/>
    </row>
    <row r="54" spans="1:6" x14ac:dyDescent="0.25">
      <c r="A54" s="3"/>
      <c r="B54" s="7">
        <f>SUM(B40:B53)</f>
        <v>75350</v>
      </c>
      <c r="C54" s="7">
        <f>SUM(C40:C53)</f>
        <v>62355</v>
      </c>
      <c r="D54" s="7"/>
      <c r="E54" s="7">
        <f>SUM(E40:E53)</f>
        <v>75350</v>
      </c>
      <c r="F54" s="7">
        <f>SUM(F40:F53)</f>
        <v>62355</v>
      </c>
    </row>
    <row r="55" spans="1:6" x14ac:dyDescent="0.25">
      <c r="E55" s="10">
        <f>+E54-B54</f>
        <v>0</v>
      </c>
    </row>
    <row r="56" spans="1:6" x14ac:dyDescent="0.25">
      <c r="A56" s="1" t="s">
        <v>16</v>
      </c>
    </row>
    <row r="57" spans="1:6" x14ac:dyDescent="0.25">
      <c r="A57" s="3" t="s">
        <v>17</v>
      </c>
      <c r="B57" s="4">
        <v>80000</v>
      </c>
    </row>
    <row r="58" spans="1:6" x14ac:dyDescent="0.25">
      <c r="A58" s="3" t="s">
        <v>18</v>
      </c>
      <c r="B58" s="4">
        <v>-53000</v>
      </c>
    </row>
    <row r="59" spans="1:6" x14ac:dyDescent="0.25">
      <c r="A59" s="2" t="s">
        <v>19</v>
      </c>
      <c r="B59" s="5">
        <f>+B57+B58</f>
        <v>27000</v>
      </c>
    </row>
    <row r="60" spans="1:6" x14ac:dyDescent="0.25">
      <c r="A60" s="2" t="s">
        <v>20</v>
      </c>
      <c r="B60" s="5"/>
    </row>
    <row r="61" spans="1:6" x14ac:dyDescent="0.25">
      <c r="A61" s="3" t="s">
        <v>21</v>
      </c>
      <c r="B61" s="4">
        <v>-14000</v>
      </c>
    </row>
    <row r="62" spans="1:6" x14ac:dyDescent="0.25">
      <c r="A62" s="3" t="s">
        <v>25</v>
      </c>
      <c r="B62" s="4">
        <v>-3000</v>
      </c>
    </row>
    <row r="63" spans="1:6" x14ac:dyDescent="0.25">
      <c r="A63" s="3"/>
      <c r="B63" s="4">
        <v>0</v>
      </c>
    </row>
    <row r="64" spans="1:6" x14ac:dyDescent="0.25">
      <c r="A64" s="3"/>
      <c r="B64" s="4"/>
    </row>
    <row r="65" spans="1:5" x14ac:dyDescent="0.25">
      <c r="A65" s="2" t="s">
        <v>23</v>
      </c>
      <c r="B65" s="5">
        <f>SUM(B59:B64)</f>
        <v>10000</v>
      </c>
    </row>
    <row r="66" spans="1:5" x14ac:dyDescent="0.25">
      <c r="A66" s="3" t="s">
        <v>22</v>
      </c>
      <c r="B66" s="6">
        <f>(-0.34*(B65-B63))</f>
        <v>-3400.0000000000005</v>
      </c>
    </row>
    <row r="67" spans="1:5" x14ac:dyDescent="0.25">
      <c r="A67" s="2" t="s">
        <v>24</v>
      </c>
      <c r="B67" s="5">
        <f>+B65+B66</f>
        <v>6600</v>
      </c>
    </row>
    <row r="69" spans="1:5" x14ac:dyDescent="0.25">
      <c r="A69" t="s">
        <v>43</v>
      </c>
    </row>
    <row r="70" spans="1:5" x14ac:dyDescent="0.25">
      <c r="A70" s="3"/>
      <c r="B70" s="11" t="s">
        <v>27</v>
      </c>
      <c r="C70" s="11" t="s">
        <v>28</v>
      </c>
      <c r="D70" s="11" t="s">
        <v>30</v>
      </c>
      <c r="E70" s="11" t="s">
        <v>29</v>
      </c>
    </row>
    <row r="71" spans="1:5" x14ac:dyDescent="0.25">
      <c r="A71" s="3" t="s">
        <v>31</v>
      </c>
      <c r="B71" s="14">
        <v>50000</v>
      </c>
      <c r="C71" s="9">
        <f>+B71</f>
        <v>50000</v>
      </c>
      <c r="D71" s="9">
        <f>+C71</f>
        <v>50000</v>
      </c>
      <c r="E71" s="9">
        <f>+D71</f>
        <v>50000</v>
      </c>
    </row>
    <row r="72" spans="1:5" x14ac:dyDescent="0.25">
      <c r="A72" s="3" t="s">
        <v>40</v>
      </c>
      <c r="B72" s="14">
        <v>-25000</v>
      </c>
      <c r="C72" s="4">
        <v>-30000</v>
      </c>
      <c r="D72" s="4">
        <v>-35000</v>
      </c>
      <c r="E72" s="4">
        <v>-40000</v>
      </c>
    </row>
    <row r="73" spans="1:5" x14ac:dyDescent="0.25">
      <c r="A73" s="3"/>
      <c r="B73" s="14">
        <f>SUM(B71:B72)</f>
        <v>25000</v>
      </c>
      <c r="C73" s="14">
        <f>SUM(C71:C72)</f>
        <v>20000</v>
      </c>
      <c r="D73" s="14">
        <f>SUM(D71:D72)</f>
        <v>15000</v>
      </c>
      <c r="E73" s="14">
        <f>SUM(E71:E72)</f>
        <v>10000</v>
      </c>
    </row>
    <row r="74" spans="1:5" x14ac:dyDescent="0.25">
      <c r="B74" s="15"/>
    </row>
    <row r="75" spans="1:5" x14ac:dyDescent="0.25">
      <c r="A75" s="3" t="s">
        <v>41</v>
      </c>
      <c r="C75" s="14">
        <v>16000</v>
      </c>
      <c r="E75" s="4">
        <v>6000</v>
      </c>
    </row>
    <row r="76" spans="1:5" x14ac:dyDescent="0.25">
      <c r="A76" s="3" t="s">
        <v>42</v>
      </c>
      <c r="C76" s="14">
        <v>-2500</v>
      </c>
      <c r="E76" s="4">
        <v>-2000</v>
      </c>
    </row>
    <row r="77" spans="1:5" x14ac:dyDescent="0.25">
      <c r="A77" s="3"/>
      <c r="C77" s="14">
        <f>SUM(C75:C76)</f>
        <v>13500</v>
      </c>
      <c r="E77" s="4">
        <f>+E75+E76</f>
        <v>4000</v>
      </c>
    </row>
    <row r="79" spans="1:5" x14ac:dyDescent="0.25">
      <c r="A79" t="s">
        <v>57</v>
      </c>
    </row>
    <row r="81" spans="1:6" x14ac:dyDescent="0.25">
      <c r="A81" t="s">
        <v>48</v>
      </c>
    </row>
    <row r="82" spans="1:6" x14ac:dyDescent="0.25">
      <c r="A82" t="s">
        <v>58</v>
      </c>
    </row>
    <row r="83" spans="1:6" x14ac:dyDescent="0.25">
      <c r="A83" s="20" t="s">
        <v>33</v>
      </c>
      <c r="B83" s="20"/>
      <c r="C83" s="20"/>
      <c r="D83" s="20"/>
      <c r="E83" s="20"/>
      <c r="F83" s="20"/>
    </row>
    <row r="84" spans="1:6" x14ac:dyDescent="0.25">
      <c r="A84" s="2" t="s">
        <v>1</v>
      </c>
      <c r="B84" s="8" t="s">
        <v>28</v>
      </c>
      <c r="C84" s="8" t="s">
        <v>27</v>
      </c>
      <c r="D84" s="2" t="s">
        <v>2</v>
      </c>
      <c r="E84" s="8" t="s">
        <v>28</v>
      </c>
      <c r="F84" s="8" t="s">
        <v>27</v>
      </c>
    </row>
    <row r="85" spans="1:6" x14ac:dyDescent="0.25">
      <c r="A85" s="2" t="s">
        <v>3</v>
      </c>
      <c r="B85" s="2"/>
      <c r="C85" s="2"/>
      <c r="D85" s="2" t="s">
        <v>3</v>
      </c>
      <c r="E85" s="2"/>
      <c r="F85" s="2"/>
    </row>
    <row r="86" spans="1:6" x14ac:dyDescent="0.25">
      <c r="A86" s="3" t="s">
        <v>4</v>
      </c>
      <c r="B86" s="4">
        <v>14000</v>
      </c>
      <c r="C86" s="4">
        <v>22000</v>
      </c>
      <c r="D86" s="3" t="s">
        <v>6</v>
      </c>
      <c r="E86" s="4">
        <v>4000</v>
      </c>
      <c r="F86" s="4">
        <v>2000</v>
      </c>
    </row>
    <row r="87" spans="1:6" x14ac:dyDescent="0.25">
      <c r="A87" s="3" t="s">
        <v>5</v>
      </c>
      <c r="B87" s="4">
        <v>48000</v>
      </c>
      <c r="C87" s="4">
        <f>44000-17000</f>
        <v>27000</v>
      </c>
      <c r="D87" s="3" t="s">
        <v>7</v>
      </c>
      <c r="E87" s="4">
        <v>6000</v>
      </c>
      <c r="F87" s="4">
        <v>4000</v>
      </c>
    </row>
    <row r="88" spans="1:6" x14ac:dyDescent="0.25">
      <c r="A88" s="3"/>
      <c r="B88" s="3"/>
      <c r="C88" s="3"/>
      <c r="D88" s="3" t="s">
        <v>8</v>
      </c>
      <c r="E88" s="4">
        <f>-D110</f>
        <v>5780.0000000000009</v>
      </c>
      <c r="F88" s="4">
        <v>6000</v>
      </c>
    </row>
    <row r="89" spans="1:6" x14ac:dyDescent="0.25">
      <c r="A89" s="3"/>
      <c r="B89" s="3"/>
      <c r="C89" s="3"/>
      <c r="D89" s="3" t="s">
        <v>9</v>
      </c>
      <c r="E89" s="14">
        <f>+D111*0.25</f>
        <v>2805</v>
      </c>
      <c r="F89" s="4">
        <v>8000</v>
      </c>
    </row>
    <row r="90" spans="1:6" x14ac:dyDescent="0.25">
      <c r="A90" s="3"/>
      <c r="B90" s="3"/>
      <c r="C90" s="3"/>
      <c r="D90" s="3"/>
      <c r="E90" s="3"/>
      <c r="F90" s="3"/>
    </row>
    <row r="91" spans="1:6" x14ac:dyDescent="0.25">
      <c r="A91" s="2" t="s">
        <v>10</v>
      </c>
      <c r="B91" s="3"/>
      <c r="C91" s="3"/>
      <c r="D91" s="2" t="s">
        <v>13</v>
      </c>
      <c r="E91" s="3"/>
      <c r="F91" s="3"/>
    </row>
    <row r="92" spans="1:6" x14ac:dyDescent="0.25">
      <c r="A92" s="2" t="s">
        <v>11</v>
      </c>
      <c r="B92" s="4"/>
      <c r="C92" s="4"/>
      <c r="D92" s="3" t="s">
        <v>14</v>
      </c>
      <c r="E92" s="4">
        <f>+F92</f>
        <v>60000</v>
      </c>
      <c r="F92" s="4">
        <v>60000</v>
      </c>
    </row>
    <row r="93" spans="1:6" x14ac:dyDescent="0.25">
      <c r="A93" s="12" t="s">
        <v>45</v>
      </c>
      <c r="B93" s="4">
        <v>20000</v>
      </c>
      <c r="C93" s="4">
        <v>20000</v>
      </c>
      <c r="D93" s="3" t="s">
        <v>15</v>
      </c>
      <c r="E93" s="4">
        <f>+F93+D111-E89</f>
        <v>18415</v>
      </c>
      <c r="F93" s="4">
        <v>10000</v>
      </c>
    </row>
    <row r="94" spans="1:6" x14ac:dyDescent="0.25">
      <c r="A94" s="3" t="s">
        <v>12</v>
      </c>
      <c r="B94" s="4">
        <v>-6000</v>
      </c>
      <c r="C94" s="4">
        <v>-4000</v>
      </c>
      <c r="D94" s="3"/>
      <c r="E94" s="3"/>
      <c r="F94" s="3"/>
    </row>
    <row r="95" spans="1:6" x14ac:dyDescent="0.25">
      <c r="A95" s="3" t="s">
        <v>46</v>
      </c>
      <c r="B95" s="4">
        <v>40000</v>
      </c>
      <c r="C95" s="4">
        <v>40000</v>
      </c>
      <c r="D95" s="3"/>
      <c r="E95" s="3"/>
      <c r="F95" s="3"/>
    </row>
    <row r="96" spans="1:6" x14ac:dyDescent="0.25">
      <c r="A96" s="3" t="s">
        <v>12</v>
      </c>
      <c r="B96" s="4">
        <v>-19000</v>
      </c>
      <c r="C96" s="4">
        <v>-15000</v>
      </c>
      <c r="D96" s="3"/>
      <c r="E96" s="3"/>
      <c r="F96" s="3"/>
    </row>
    <row r="97" spans="1:6" x14ac:dyDescent="0.25">
      <c r="A97" s="3"/>
      <c r="B97" s="4"/>
      <c r="C97" s="4"/>
      <c r="D97" s="3"/>
      <c r="E97" s="3"/>
      <c r="F97" s="3"/>
    </row>
    <row r="98" spans="1:6" x14ac:dyDescent="0.25">
      <c r="A98" s="3"/>
      <c r="B98" s="3"/>
      <c r="C98" s="3"/>
      <c r="D98" s="3"/>
      <c r="E98" s="3"/>
      <c r="F98" s="3"/>
    </row>
    <row r="99" spans="1:6" x14ac:dyDescent="0.25">
      <c r="A99" s="3"/>
      <c r="B99" s="14">
        <f>SUM(B85:B98)</f>
        <v>97000</v>
      </c>
      <c r="C99" s="14">
        <f>SUM(C85:C98)</f>
        <v>90000</v>
      </c>
      <c r="D99" s="14"/>
      <c r="E99" s="14">
        <f>SUM(E85:E98)</f>
        <v>97000</v>
      </c>
      <c r="F99" s="14">
        <f>SUM(F85:F98)</f>
        <v>90000</v>
      </c>
    </row>
    <row r="101" spans="1:6" x14ac:dyDescent="0.25">
      <c r="A101" s="1" t="s">
        <v>16</v>
      </c>
      <c r="B101" s="2" t="s">
        <v>45</v>
      </c>
      <c r="C101" s="2" t="s">
        <v>46</v>
      </c>
      <c r="D101" s="8" t="s">
        <v>47</v>
      </c>
    </row>
    <row r="102" spans="1:6" x14ac:dyDescent="0.25">
      <c r="A102" s="3" t="s">
        <v>17</v>
      </c>
      <c r="B102" s="17">
        <v>50000</v>
      </c>
      <c r="C102" s="18">
        <v>70000</v>
      </c>
      <c r="D102" s="18">
        <f>+B102+C102</f>
        <v>120000</v>
      </c>
    </row>
    <row r="103" spans="1:6" x14ac:dyDescent="0.25">
      <c r="A103" s="3" t="s">
        <v>18</v>
      </c>
      <c r="B103" s="4">
        <v>-24000</v>
      </c>
      <c r="C103" s="18">
        <v>-50000</v>
      </c>
      <c r="D103" s="18">
        <f>+B103+C103</f>
        <v>-74000</v>
      </c>
    </row>
    <row r="104" spans="1:6" x14ac:dyDescent="0.25">
      <c r="A104" s="2" t="s">
        <v>19</v>
      </c>
      <c r="B104" s="5">
        <f>+B102+B103</f>
        <v>26000</v>
      </c>
      <c r="C104" s="19">
        <f>SUM(C102:C103)</f>
        <v>20000</v>
      </c>
      <c r="D104" s="19">
        <f>+D102+D103</f>
        <v>46000</v>
      </c>
    </row>
    <row r="105" spans="1:6" x14ac:dyDescent="0.25">
      <c r="A105" s="2" t="s">
        <v>20</v>
      </c>
      <c r="B105" s="5"/>
      <c r="C105" s="18"/>
      <c r="D105" s="18"/>
    </row>
    <row r="106" spans="1:6" x14ac:dyDescent="0.25">
      <c r="A106" s="3" t="s">
        <v>21</v>
      </c>
      <c r="B106" s="4">
        <v>-13000</v>
      </c>
      <c r="C106" s="18">
        <v>-10000</v>
      </c>
      <c r="D106" s="18">
        <f>+B106+C106</f>
        <v>-23000</v>
      </c>
    </row>
    <row r="107" spans="1:6" x14ac:dyDescent="0.25">
      <c r="A107" s="3" t="s">
        <v>25</v>
      </c>
      <c r="B107" s="4">
        <v>-2000</v>
      </c>
      <c r="C107" s="18">
        <v>-4000</v>
      </c>
      <c r="D107" s="18">
        <f>+B107+C107</f>
        <v>-6000</v>
      </c>
    </row>
    <row r="108" spans="1:6" x14ac:dyDescent="0.25">
      <c r="A108" s="3"/>
      <c r="B108" s="4"/>
      <c r="C108" s="18"/>
      <c r="D108" s="18"/>
    </row>
    <row r="109" spans="1:6" x14ac:dyDescent="0.25">
      <c r="A109" s="2" t="s">
        <v>23</v>
      </c>
      <c r="B109" s="5">
        <f>SUM(B104:B108)</f>
        <v>11000</v>
      </c>
      <c r="C109" s="19">
        <f>SUM(C104:C108)</f>
        <v>6000</v>
      </c>
      <c r="D109" s="19">
        <f>SUM(D104:D108)</f>
        <v>17000</v>
      </c>
    </row>
    <row r="110" spans="1:6" x14ac:dyDescent="0.25">
      <c r="A110" s="3" t="s">
        <v>22</v>
      </c>
      <c r="B110" s="6">
        <f>(-0.34*B109)</f>
        <v>-3740.0000000000005</v>
      </c>
      <c r="C110" s="14">
        <f>(-0.34*C109)</f>
        <v>-2040.0000000000002</v>
      </c>
      <c r="D110" s="18">
        <f>+B110+C110</f>
        <v>-5780.0000000000009</v>
      </c>
    </row>
    <row r="111" spans="1:6" x14ac:dyDescent="0.25">
      <c r="A111" s="2" t="s">
        <v>54</v>
      </c>
      <c r="B111" s="5">
        <f>+B109+B110</f>
        <v>7260</v>
      </c>
      <c r="C111" s="19">
        <f>+C109+C110</f>
        <v>3960</v>
      </c>
      <c r="D111" s="19">
        <f>+D109+D110</f>
        <v>11220</v>
      </c>
    </row>
    <row r="112" spans="1:6" x14ac:dyDescent="0.25">
      <c r="A112" s="2" t="s">
        <v>55</v>
      </c>
      <c r="B112" s="5"/>
      <c r="C112" s="19"/>
      <c r="D112" s="19"/>
    </row>
    <row r="113" spans="1:4" x14ac:dyDescent="0.25">
      <c r="A113" s="2" t="s">
        <v>56</v>
      </c>
      <c r="B113" s="5"/>
      <c r="C113" s="19"/>
      <c r="D113" s="19"/>
    </row>
    <row r="115" spans="1:4" x14ac:dyDescent="0.25">
      <c r="A115" s="16" t="s">
        <v>49</v>
      </c>
    </row>
    <row r="118" spans="1:4" x14ac:dyDescent="0.25">
      <c r="A118" t="s">
        <v>50</v>
      </c>
    </row>
    <row r="119" spans="1:4" x14ac:dyDescent="0.25">
      <c r="A119" t="s">
        <v>53</v>
      </c>
    </row>
    <row r="120" spans="1:4" x14ac:dyDescent="0.25">
      <c r="A120" t="s">
        <v>52</v>
      </c>
    </row>
  </sheetData>
  <mergeCells count="3">
    <mergeCell ref="A6:F6"/>
    <mergeCell ref="A38:F38"/>
    <mergeCell ref="A83:F83"/>
  </mergeCells>
  <pageMargins left="0.51181102362204722" right="0.51181102362204722" top="0.78740157480314965" bottom="0.78740157480314965" header="0.31496062992125984" footer="0.31496062992125984"/>
  <pageSetup paperSize="9" scale="42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Maisa</dc:creator>
  <cp:lastModifiedBy>Maisa</cp:lastModifiedBy>
  <cp:lastPrinted>2011-06-07T16:01:04Z</cp:lastPrinted>
  <dcterms:created xsi:type="dcterms:W3CDTF">2011-06-07T12:05:56Z</dcterms:created>
  <dcterms:modified xsi:type="dcterms:W3CDTF">2020-04-17T19:31:52Z</dcterms:modified>
</cp:coreProperties>
</file>