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drawings/drawing2.xml" ContentType="application/vnd.openxmlformats-officedocument.drawing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drawings/drawing3.xml" ContentType="application/vnd.openxmlformats-officedocument.drawing+xml"/>
  <Override PartName="/xl/ink/ink35.xml" ContentType="application/inkml+xml"/>
  <Override PartName="/xl/ink/ink36.xml" ContentType="application/inkml+xml"/>
  <Override PartName="/xl/ink/ink37.xml" ContentType="application/inkml+xml"/>
  <Override PartName="/xl/ink/ink38.xml" ContentType="application/inkml+xml"/>
  <Override PartName="/xl/ink/ink39.xml" ContentType="application/inkml+xml"/>
  <Override PartName="/xl/ink/ink40.xml" ContentType="application/inkml+xml"/>
  <Override PartName="/xl/ink/ink41.xml" ContentType="application/inkml+xml"/>
  <Override PartName="/xl/ink/ink42.xml" ContentType="application/inkml+xml"/>
  <Override PartName="/xl/ink/ink43.xml" ContentType="application/inkml+xml"/>
  <Override PartName="/xl/drawings/drawing4.xml" ContentType="application/vnd.openxmlformats-officedocument.drawing+xml"/>
  <Override PartName="/xl/ink/ink44.xml" ContentType="application/inkml+xml"/>
  <Override PartName="/xl/ink/ink45.xml" ContentType="application/inkml+xml"/>
  <Override PartName="/xl/ink/ink46.xml" ContentType="application/inkml+xml"/>
  <Override PartName="/xl/ink/ink47.xml" ContentType="application/inkml+xml"/>
  <Override PartName="/xl/ink/ink48.xml" ContentType="application/inkml+xml"/>
  <Override PartName="/xl/ink/ink49.xml" ContentType="application/inkml+xml"/>
  <Override PartName="/xl/ink/ink50.xml" ContentType="application/inkml+xml"/>
  <Override PartName="/xl/ink/ink51.xml" ContentType="application/inkml+xml"/>
  <Override PartName="/xl/ink/ink52.xml" ContentType="application/inkml+xml"/>
  <Override PartName="/xl/ink/ink53.xml" ContentType="application/inkml+xml"/>
  <Override PartName="/xl/ink/ink54.xml" ContentType="application/inkml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AULAS\POLI\PNV 3421\"/>
    </mc:Choice>
  </mc:AlternateContent>
  <xr:revisionPtr revIDLastSave="0" documentId="13_ncr:1_{BDBE0664-1A1B-46D6-81C3-13D76ED6CACF}" xr6:coauthVersionLast="45" xr6:coauthVersionMax="45" xr10:uidLastSave="{00000000-0000-0000-0000-000000000000}"/>
  <bookViews>
    <workbookView xWindow="-108" yWindow="-108" windowWidth="23256" windowHeight="12576" activeTab="7" xr2:uid="{0EE4C203-58D3-4AB1-8C99-209E23015BC6}"/>
  </bookViews>
  <sheets>
    <sheet name="Ingenuo" sheetId="1" r:id="rId1"/>
    <sheet name="MediaSimples" sheetId="2" r:id="rId2"/>
    <sheet name="MediaMovel" sheetId="3" r:id="rId3"/>
    <sheet name="SuavizamentoExponencial" sheetId="4" r:id="rId4"/>
    <sheet name="Exercicio" sheetId="5" r:id="rId5"/>
    <sheet name="Planilha1" sheetId="6" r:id="rId6"/>
    <sheet name="Planilha2" sheetId="7" r:id="rId7"/>
    <sheet name="Planilha3" sheetId="8" r:id="rId8"/>
  </sheets>
  <definedNames>
    <definedName name="solver_adj" localSheetId="4" hidden="1">Exercicio!$AU$18</definedName>
    <definedName name="solver_adj" localSheetId="3" hidden="1">SuavizamentoExponencial!$C$3</definedName>
    <definedName name="solver_cvg" localSheetId="4" hidden="1">0.0001</definedName>
    <definedName name="solver_cvg" localSheetId="3" hidden="1">0.0001</definedName>
    <definedName name="solver_drv" localSheetId="4" hidden="1">1</definedName>
    <definedName name="solver_drv" localSheetId="3" hidden="1">1</definedName>
    <definedName name="solver_eng" localSheetId="4" hidden="1">1</definedName>
    <definedName name="solver_eng" localSheetId="3" hidden="1">1</definedName>
    <definedName name="solver_est" localSheetId="4" hidden="1">1</definedName>
    <definedName name="solver_est" localSheetId="3" hidden="1">1</definedName>
    <definedName name="solver_itr" localSheetId="4" hidden="1">2147483647</definedName>
    <definedName name="solver_itr" localSheetId="3" hidden="1">2147483647</definedName>
    <definedName name="solver_lhs1" localSheetId="4" hidden="1">Exercicio!$AU$18</definedName>
    <definedName name="solver_lhs1" localSheetId="3" hidden="1">SuavizamentoExponencial!$C$3</definedName>
    <definedName name="solver_lhs2" localSheetId="4" hidden="1">Exercicio!$AU$18</definedName>
    <definedName name="solver_lhs2" localSheetId="3" hidden="1">SuavizamentoExponencial!$C$3</definedName>
    <definedName name="solver_mip" localSheetId="4" hidden="1">2147483647</definedName>
    <definedName name="solver_mip" localSheetId="3" hidden="1">2147483647</definedName>
    <definedName name="solver_mni" localSheetId="4" hidden="1">30</definedName>
    <definedName name="solver_mni" localSheetId="3" hidden="1">30</definedName>
    <definedName name="solver_mrt" localSheetId="4" hidden="1">0.075</definedName>
    <definedName name="solver_mrt" localSheetId="3" hidden="1">0.075</definedName>
    <definedName name="solver_msl" localSheetId="4" hidden="1">2</definedName>
    <definedName name="solver_msl" localSheetId="3" hidden="1">2</definedName>
    <definedName name="solver_neg" localSheetId="4" hidden="1">1</definedName>
    <definedName name="solver_neg" localSheetId="3" hidden="1">1</definedName>
    <definedName name="solver_nod" localSheetId="4" hidden="1">2147483647</definedName>
    <definedName name="solver_nod" localSheetId="3" hidden="1">2147483647</definedName>
    <definedName name="solver_num" localSheetId="4" hidden="1">2</definedName>
    <definedName name="solver_num" localSheetId="3" hidden="1">2</definedName>
    <definedName name="solver_nwt" localSheetId="4" hidden="1">1</definedName>
    <definedName name="solver_nwt" localSheetId="3" hidden="1">1</definedName>
    <definedName name="solver_opt" localSheetId="4" hidden="1">Exercicio!$AV$58</definedName>
    <definedName name="solver_opt" localSheetId="3" hidden="1">SuavizamentoExponencial!$H$36</definedName>
    <definedName name="solver_pre" localSheetId="4" hidden="1">0.000001</definedName>
    <definedName name="solver_pre" localSheetId="3" hidden="1">0.000001</definedName>
    <definedName name="solver_rbv" localSheetId="4" hidden="1">1</definedName>
    <definedName name="solver_rbv" localSheetId="3" hidden="1">1</definedName>
    <definedName name="solver_rel1" localSheetId="4" hidden="1">1</definedName>
    <definedName name="solver_rel1" localSheetId="3" hidden="1">1</definedName>
    <definedName name="solver_rel2" localSheetId="4" hidden="1">3</definedName>
    <definedName name="solver_rel2" localSheetId="3" hidden="1">3</definedName>
    <definedName name="solver_rhs1" localSheetId="4" hidden="1">1</definedName>
    <definedName name="solver_rhs1" localSheetId="3" hidden="1">1</definedName>
    <definedName name="solver_rhs2" localSheetId="4" hidden="1">0</definedName>
    <definedName name="solver_rhs2" localSheetId="3" hidden="1">0</definedName>
    <definedName name="solver_rlx" localSheetId="4" hidden="1">2</definedName>
    <definedName name="solver_rlx" localSheetId="3" hidden="1">2</definedName>
    <definedName name="solver_rsd" localSheetId="4" hidden="1">0</definedName>
    <definedName name="solver_rsd" localSheetId="3" hidden="1">0</definedName>
    <definedName name="solver_scl" localSheetId="4" hidden="1">1</definedName>
    <definedName name="solver_scl" localSheetId="3" hidden="1">1</definedName>
    <definedName name="solver_sho" localSheetId="4" hidden="1">2</definedName>
    <definedName name="solver_sho" localSheetId="3" hidden="1">2</definedName>
    <definedName name="solver_ssz" localSheetId="4" hidden="1">100</definedName>
    <definedName name="solver_ssz" localSheetId="3" hidden="1">100</definedName>
    <definedName name="solver_tim" localSheetId="4" hidden="1">2147483647</definedName>
    <definedName name="solver_tim" localSheetId="3" hidden="1">2147483647</definedName>
    <definedName name="solver_tol" localSheetId="4" hidden="1">0.01</definedName>
    <definedName name="solver_tol" localSheetId="3" hidden="1">0.01</definedName>
    <definedName name="solver_typ" localSheetId="4" hidden="1">2</definedName>
    <definedName name="solver_typ" localSheetId="3" hidden="1">2</definedName>
    <definedName name="solver_val" localSheetId="4" hidden="1">0</definedName>
    <definedName name="solver_val" localSheetId="3" hidden="1">0</definedName>
    <definedName name="solver_ver" localSheetId="4" hidden="1">3</definedName>
    <definedName name="solver_ver" localSheetId="3" hidden="1">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22" i="5" l="1"/>
  <c r="AU22" i="5"/>
  <c r="AW22" i="5" s="1"/>
  <c r="AV22" i="5"/>
  <c r="AX22" i="5"/>
  <c r="AS22" i="5"/>
  <c r="AR22" i="5"/>
  <c r="AR23" i="5" s="1"/>
  <c r="AR24" i="5" s="1"/>
  <c r="AS25" i="5" s="1"/>
  <c r="AR21" i="5"/>
  <c r="AG25" i="5"/>
  <c r="AG26" i="5"/>
  <c r="AG27" i="5"/>
  <c r="AG28" i="5"/>
  <c r="AG29" i="5"/>
  <c r="AG30" i="5"/>
  <c r="AG31" i="5"/>
  <c r="AH32" i="5" s="1"/>
  <c r="AI32" i="5" s="1"/>
  <c r="AG32" i="5"/>
  <c r="AH33" i="5" s="1"/>
  <c r="AI33" i="5" s="1"/>
  <c r="AG33" i="5"/>
  <c r="AG34" i="5"/>
  <c r="AG35" i="5"/>
  <c r="AG36" i="5"/>
  <c r="AG37" i="5"/>
  <c r="AG38" i="5"/>
  <c r="AG39" i="5"/>
  <c r="AH40" i="5" s="1"/>
  <c r="AI40" i="5" s="1"/>
  <c r="AG40" i="5"/>
  <c r="AH41" i="5" s="1"/>
  <c r="AI41" i="5" s="1"/>
  <c r="AG41" i="5"/>
  <c r="AG42" i="5"/>
  <c r="AG43" i="5"/>
  <c r="AG44" i="5"/>
  <c r="AG45" i="5"/>
  <c r="AG46" i="5"/>
  <c r="AG47" i="5"/>
  <c r="AH48" i="5" s="1"/>
  <c r="AI48" i="5" s="1"/>
  <c r="AG48" i="5"/>
  <c r="AH49" i="5" s="1"/>
  <c r="AI49" i="5" s="1"/>
  <c r="AG49" i="5"/>
  <c r="AG50" i="5"/>
  <c r="AG51" i="5"/>
  <c r="AG52" i="5"/>
  <c r="AH53" i="5" s="1"/>
  <c r="AI53" i="5" s="1"/>
  <c r="AG53" i="5"/>
  <c r="AG54" i="5"/>
  <c r="AG55" i="5"/>
  <c r="AH56" i="5" s="1"/>
  <c r="AI56" i="5" s="1"/>
  <c r="AG56" i="5"/>
  <c r="AH57" i="5" s="1"/>
  <c r="AG24" i="5"/>
  <c r="AH25" i="5" s="1"/>
  <c r="AI25" i="5" s="1"/>
  <c r="AH55" i="5"/>
  <c r="AI55" i="5" s="1"/>
  <c r="AH54" i="5"/>
  <c r="AI54" i="5" s="1"/>
  <c r="AH52" i="5"/>
  <c r="AI52" i="5" s="1"/>
  <c r="AH51" i="5"/>
  <c r="AI51" i="5" s="1"/>
  <c r="AH50" i="5"/>
  <c r="AI50" i="5" s="1"/>
  <c r="AH47" i="5"/>
  <c r="AI47" i="5" s="1"/>
  <c r="AH46" i="5"/>
  <c r="AI46" i="5" s="1"/>
  <c r="AH45" i="5"/>
  <c r="AI45" i="5" s="1"/>
  <c r="AH44" i="5"/>
  <c r="AI44" i="5" s="1"/>
  <c r="AH43" i="5"/>
  <c r="AI43" i="5" s="1"/>
  <c r="AH42" i="5"/>
  <c r="AI42" i="5" s="1"/>
  <c r="AH39" i="5"/>
  <c r="AI39" i="5" s="1"/>
  <c r="AH38" i="5"/>
  <c r="AI38" i="5" s="1"/>
  <c r="AH37" i="5"/>
  <c r="AI37" i="5" s="1"/>
  <c r="AH36" i="5"/>
  <c r="AI36" i="5" s="1"/>
  <c r="AH35" i="5"/>
  <c r="AI35" i="5" s="1"/>
  <c r="AH34" i="5"/>
  <c r="AI34" i="5" s="1"/>
  <c r="AH31" i="5"/>
  <c r="AI31" i="5" s="1"/>
  <c r="AH30" i="5"/>
  <c r="AI30" i="5" s="1"/>
  <c r="AH29" i="5"/>
  <c r="AI29" i="5" s="1"/>
  <c r="AH28" i="5"/>
  <c r="AI28" i="5" s="1"/>
  <c r="AH27" i="5"/>
  <c r="AI27" i="5" s="1"/>
  <c r="AH26" i="5"/>
  <c r="AI26" i="5" s="1"/>
  <c r="W28" i="5"/>
  <c r="X29" i="5" s="1"/>
  <c r="Y29" i="5" s="1"/>
  <c r="W27" i="5"/>
  <c r="W26" i="5"/>
  <c r="W25" i="5"/>
  <c r="W24" i="5"/>
  <c r="W29" i="5"/>
  <c r="W30" i="5"/>
  <c r="X31" i="5" s="1"/>
  <c r="Y31" i="5" s="1"/>
  <c r="W31" i="5"/>
  <c r="X32" i="5" s="1"/>
  <c r="Y32" i="5" s="1"/>
  <c r="W32" i="5"/>
  <c r="W33" i="5"/>
  <c r="W34" i="5"/>
  <c r="W35" i="5"/>
  <c r="W36" i="5"/>
  <c r="W37" i="5"/>
  <c r="W38" i="5"/>
  <c r="X39" i="5" s="1"/>
  <c r="Y39" i="5" s="1"/>
  <c r="W39" i="5"/>
  <c r="X40" i="5" s="1"/>
  <c r="Y40" i="5" s="1"/>
  <c r="W40" i="5"/>
  <c r="W41" i="5"/>
  <c r="W42" i="5"/>
  <c r="W43" i="5"/>
  <c r="W44" i="5"/>
  <c r="W45" i="5"/>
  <c r="W46" i="5"/>
  <c r="X47" i="5" s="1"/>
  <c r="Y47" i="5" s="1"/>
  <c r="W47" i="5"/>
  <c r="X48" i="5" s="1"/>
  <c r="Y48" i="5" s="1"/>
  <c r="W48" i="5"/>
  <c r="W49" i="5"/>
  <c r="W50" i="5"/>
  <c r="W51" i="5"/>
  <c r="W52" i="5"/>
  <c r="W53" i="5"/>
  <c r="W54" i="5"/>
  <c r="X55" i="5" s="1"/>
  <c r="Y55" i="5" s="1"/>
  <c r="W55" i="5"/>
  <c r="X56" i="5" s="1"/>
  <c r="Y56" i="5" s="1"/>
  <c r="W56" i="5"/>
  <c r="X57" i="5" s="1"/>
  <c r="W23" i="5"/>
  <c r="X24" i="5" s="1"/>
  <c r="Y24" i="5" s="1"/>
  <c r="X54" i="5"/>
  <c r="Y54" i="5" s="1"/>
  <c r="X53" i="5"/>
  <c r="Y53" i="5" s="1"/>
  <c r="X52" i="5"/>
  <c r="Y52" i="5" s="1"/>
  <c r="X51" i="5"/>
  <c r="Y51" i="5" s="1"/>
  <c r="X50" i="5"/>
  <c r="Y50" i="5" s="1"/>
  <c r="X49" i="5"/>
  <c r="Y49" i="5" s="1"/>
  <c r="X46" i="5"/>
  <c r="Y46" i="5" s="1"/>
  <c r="X45" i="5"/>
  <c r="Y45" i="5" s="1"/>
  <c r="X44" i="5"/>
  <c r="Y44" i="5" s="1"/>
  <c r="X43" i="5"/>
  <c r="Y43" i="5" s="1"/>
  <c r="X42" i="5"/>
  <c r="Y42" i="5" s="1"/>
  <c r="X41" i="5"/>
  <c r="Y41" i="5" s="1"/>
  <c r="X38" i="5"/>
  <c r="Y38" i="5" s="1"/>
  <c r="X37" i="5"/>
  <c r="Y37" i="5" s="1"/>
  <c r="X36" i="5"/>
  <c r="Y36" i="5" s="1"/>
  <c r="X35" i="5"/>
  <c r="Y35" i="5" s="1"/>
  <c r="X34" i="5"/>
  <c r="Y34" i="5" s="1"/>
  <c r="X33" i="5"/>
  <c r="Y33" i="5" s="1"/>
  <c r="X30" i="5"/>
  <c r="Y30" i="5" s="1"/>
  <c r="X28" i="5"/>
  <c r="Y28" i="5" s="1"/>
  <c r="X27" i="5"/>
  <c r="Y27" i="5" s="1"/>
  <c r="X26" i="5"/>
  <c r="Y26" i="5" s="1"/>
  <c r="X25" i="5"/>
  <c r="Y25" i="5" s="1"/>
  <c r="O22" i="5"/>
  <c r="N23" i="5"/>
  <c r="N24" i="5"/>
  <c r="N25" i="5"/>
  <c r="N26" i="5"/>
  <c r="N27" i="5"/>
  <c r="N28" i="5"/>
  <c r="N29" i="5"/>
  <c r="N30" i="5"/>
  <c r="O30" i="5" s="1"/>
  <c r="S30" i="5" s="1"/>
  <c r="N31" i="5"/>
  <c r="N32" i="5"/>
  <c r="N33" i="5"/>
  <c r="N34" i="5"/>
  <c r="N35" i="5"/>
  <c r="N36" i="5"/>
  <c r="N37" i="5"/>
  <c r="N38" i="5"/>
  <c r="O38" i="5" s="1"/>
  <c r="S38" i="5" s="1"/>
  <c r="N39" i="5"/>
  <c r="N40" i="5"/>
  <c r="N41" i="5"/>
  <c r="N42" i="5"/>
  <c r="N43" i="5"/>
  <c r="N44" i="5"/>
  <c r="N45" i="5"/>
  <c r="N46" i="5"/>
  <c r="O46" i="5" s="1"/>
  <c r="S46" i="5" s="1"/>
  <c r="N47" i="5"/>
  <c r="N48" i="5"/>
  <c r="N49" i="5"/>
  <c r="N50" i="5"/>
  <c r="N51" i="5"/>
  <c r="N52" i="5"/>
  <c r="O52" i="5" s="1"/>
  <c r="N53" i="5"/>
  <c r="N54" i="5"/>
  <c r="O54" i="5" s="1"/>
  <c r="S54" i="5" s="1"/>
  <c r="N55" i="5"/>
  <c r="N56" i="5"/>
  <c r="N57" i="5"/>
  <c r="N22" i="5"/>
  <c r="S22" i="5" s="1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23" i="5"/>
  <c r="M22" i="5"/>
  <c r="M21" i="5"/>
  <c r="O56" i="5"/>
  <c r="Q56" i="5" s="1"/>
  <c r="O55" i="5"/>
  <c r="O53" i="5"/>
  <c r="O51" i="5"/>
  <c r="O50" i="5"/>
  <c r="S50" i="5" s="1"/>
  <c r="O49" i="5"/>
  <c r="O48" i="5"/>
  <c r="Q48" i="5" s="1"/>
  <c r="O47" i="5"/>
  <c r="O45" i="5"/>
  <c r="O44" i="5"/>
  <c r="O43" i="5"/>
  <c r="O42" i="5"/>
  <c r="S42" i="5" s="1"/>
  <c r="O41" i="5"/>
  <c r="O40" i="5"/>
  <c r="Q40" i="5" s="1"/>
  <c r="O39" i="5"/>
  <c r="O37" i="5"/>
  <c r="O36" i="5"/>
  <c r="O35" i="5"/>
  <c r="O34" i="5"/>
  <c r="S34" i="5" s="1"/>
  <c r="O33" i="5"/>
  <c r="O32" i="5"/>
  <c r="Q32" i="5" s="1"/>
  <c r="O31" i="5"/>
  <c r="O29" i="5"/>
  <c r="O28" i="5"/>
  <c r="O27" i="5"/>
  <c r="O26" i="5"/>
  <c r="S26" i="5" s="1"/>
  <c r="O25" i="5"/>
  <c r="O24" i="5"/>
  <c r="Q24" i="5" s="1"/>
  <c r="O23" i="5"/>
  <c r="E23" i="5"/>
  <c r="F23" i="5" s="1"/>
  <c r="H23" i="5" s="1"/>
  <c r="E27" i="5"/>
  <c r="I27" i="5" s="1"/>
  <c r="E37" i="5"/>
  <c r="G37" i="5" s="1"/>
  <c r="E38" i="5"/>
  <c r="G38" i="5" s="1"/>
  <c r="E43" i="5"/>
  <c r="I43" i="5" s="1"/>
  <c r="E44" i="5"/>
  <c r="F44" i="5" s="1"/>
  <c r="H44" i="5" s="1"/>
  <c r="E47" i="5"/>
  <c r="F47" i="5" s="1"/>
  <c r="H47" i="5" s="1"/>
  <c r="E51" i="5"/>
  <c r="I51" i="5" s="1"/>
  <c r="D23" i="5"/>
  <c r="D24" i="5"/>
  <c r="E24" i="5" s="1"/>
  <c r="D25" i="5"/>
  <c r="E25" i="5" s="1"/>
  <c r="D26" i="5"/>
  <c r="E26" i="5" s="1"/>
  <c r="F26" i="5" s="1"/>
  <c r="H26" i="5" s="1"/>
  <c r="D27" i="5"/>
  <c r="D28" i="5"/>
  <c r="E28" i="5" s="1"/>
  <c r="D29" i="5"/>
  <c r="E29" i="5" s="1"/>
  <c r="D30" i="5"/>
  <c r="E30" i="5" s="1"/>
  <c r="D31" i="5"/>
  <c r="E31" i="5" s="1"/>
  <c r="D32" i="5"/>
  <c r="E32" i="5" s="1"/>
  <c r="D33" i="5"/>
  <c r="E33" i="5" s="1"/>
  <c r="D34" i="5"/>
  <c r="E34" i="5" s="1"/>
  <c r="F34" i="5" s="1"/>
  <c r="H34" i="5" s="1"/>
  <c r="D35" i="5"/>
  <c r="E35" i="5" s="1"/>
  <c r="D36" i="5"/>
  <c r="E36" i="5" s="1"/>
  <c r="D37" i="5"/>
  <c r="D38" i="5"/>
  <c r="D39" i="5"/>
  <c r="E39" i="5" s="1"/>
  <c r="D40" i="5"/>
  <c r="E40" i="5" s="1"/>
  <c r="D41" i="5"/>
  <c r="E41" i="5" s="1"/>
  <c r="D42" i="5"/>
  <c r="E42" i="5" s="1"/>
  <c r="F42" i="5" s="1"/>
  <c r="H42" i="5" s="1"/>
  <c r="D43" i="5"/>
  <c r="D44" i="5"/>
  <c r="D45" i="5"/>
  <c r="E45" i="5" s="1"/>
  <c r="G45" i="5" s="1"/>
  <c r="D46" i="5"/>
  <c r="E46" i="5" s="1"/>
  <c r="D47" i="5"/>
  <c r="D48" i="5"/>
  <c r="E48" i="5" s="1"/>
  <c r="D49" i="5"/>
  <c r="E49" i="5" s="1"/>
  <c r="D50" i="5"/>
  <c r="E50" i="5" s="1"/>
  <c r="F50" i="5" s="1"/>
  <c r="H50" i="5" s="1"/>
  <c r="D51" i="5"/>
  <c r="D52" i="5"/>
  <c r="E52" i="5" s="1"/>
  <c r="D53" i="5"/>
  <c r="E53" i="5" s="1"/>
  <c r="D54" i="5"/>
  <c r="E54" i="5" s="1"/>
  <c r="D55" i="5"/>
  <c r="E55" i="5" s="1"/>
  <c r="D56" i="5"/>
  <c r="E56" i="5" s="1"/>
  <c r="D57" i="5"/>
  <c r="D22" i="5"/>
  <c r="E22" i="5" s="1"/>
  <c r="D8" i="4"/>
  <c r="E9" i="4" s="1"/>
  <c r="F9" i="4" s="1"/>
  <c r="I8" i="4"/>
  <c r="J8" i="4"/>
  <c r="H8" i="4"/>
  <c r="G8" i="4"/>
  <c r="F8" i="4"/>
  <c r="E8" i="4"/>
  <c r="D7" i="4"/>
  <c r="Y12" i="3"/>
  <c r="Z12" i="3"/>
  <c r="Y13" i="3"/>
  <c r="Z13" i="3"/>
  <c r="Y14" i="3"/>
  <c r="Z14" i="3"/>
  <c r="Y15" i="3"/>
  <c r="Z15" i="3"/>
  <c r="Y16" i="3"/>
  <c r="Z16" i="3"/>
  <c r="Y17" i="3"/>
  <c r="Z17" i="3"/>
  <c r="Y18" i="3"/>
  <c r="Z18" i="3"/>
  <c r="Y19" i="3"/>
  <c r="Z19" i="3"/>
  <c r="Y20" i="3"/>
  <c r="Z20" i="3"/>
  <c r="Y21" i="3"/>
  <c r="Z21" i="3"/>
  <c r="Y22" i="3"/>
  <c r="Z22" i="3"/>
  <c r="Y23" i="3"/>
  <c r="Z23" i="3"/>
  <c r="Y24" i="3"/>
  <c r="Z24" i="3"/>
  <c r="Y25" i="3"/>
  <c r="Z25" i="3"/>
  <c r="Y26" i="3"/>
  <c r="Z26" i="3"/>
  <c r="Y27" i="3"/>
  <c r="Z27" i="3"/>
  <c r="Y28" i="3"/>
  <c r="Z28" i="3"/>
  <c r="Y29" i="3"/>
  <c r="Z29" i="3"/>
  <c r="Y30" i="3"/>
  <c r="Z30" i="3"/>
  <c r="Y31" i="3"/>
  <c r="Z31" i="3"/>
  <c r="Y32" i="3"/>
  <c r="Z32" i="3"/>
  <c r="Y33" i="3"/>
  <c r="Z33" i="3"/>
  <c r="Y34" i="3"/>
  <c r="Z34" i="3"/>
  <c r="V11" i="3"/>
  <c r="W11" i="3"/>
  <c r="Y11" i="3" s="1"/>
  <c r="Z11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10" i="3"/>
  <c r="AS24" i="5" l="1"/>
  <c r="AT24" i="5" s="1"/>
  <c r="AU24" i="5" s="1"/>
  <c r="AW24" i="5" s="1"/>
  <c r="AS23" i="5"/>
  <c r="AT23" i="5" s="1"/>
  <c r="AR25" i="5"/>
  <c r="AS26" i="5" s="1"/>
  <c r="AT25" i="5"/>
  <c r="AX25" i="5" s="1"/>
  <c r="AM28" i="5"/>
  <c r="AK28" i="5"/>
  <c r="AJ28" i="5"/>
  <c r="AL28" i="5" s="1"/>
  <c r="AM26" i="5"/>
  <c r="AJ26" i="5"/>
  <c r="AL26" i="5" s="1"/>
  <c r="AK26" i="5"/>
  <c r="AM34" i="5"/>
  <c r="AJ34" i="5"/>
  <c r="AL34" i="5" s="1"/>
  <c r="AK34" i="5"/>
  <c r="AM42" i="5"/>
  <c r="AJ42" i="5"/>
  <c r="AL42" i="5" s="1"/>
  <c r="AK42" i="5"/>
  <c r="AM50" i="5"/>
  <c r="AJ50" i="5"/>
  <c r="AL50" i="5" s="1"/>
  <c r="AK50" i="5"/>
  <c r="AM27" i="5"/>
  <c r="AK27" i="5"/>
  <c r="AJ27" i="5"/>
  <c r="AL27" i="5" s="1"/>
  <c r="AM35" i="5"/>
  <c r="AK35" i="5"/>
  <c r="AJ35" i="5"/>
  <c r="AL35" i="5" s="1"/>
  <c r="AM43" i="5"/>
  <c r="AK43" i="5"/>
  <c r="AJ43" i="5"/>
  <c r="AL43" i="5" s="1"/>
  <c r="AM51" i="5"/>
  <c r="AK51" i="5"/>
  <c r="AJ51" i="5"/>
  <c r="AL51" i="5" s="1"/>
  <c r="AM44" i="5"/>
  <c r="AK44" i="5"/>
  <c r="AJ44" i="5"/>
  <c r="AL44" i="5" s="1"/>
  <c r="AM37" i="5"/>
  <c r="AK37" i="5"/>
  <c r="AJ37" i="5"/>
  <c r="AL37" i="5" s="1"/>
  <c r="AM45" i="5"/>
  <c r="AK45" i="5"/>
  <c r="AJ45" i="5"/>
  <c r="AL45" i="5" s="1"/>
  <c r="AJ30" i="5"/>
  <c r="AL30" i="5" s="1"/>
  <c r="AM30" i="5"/>
  <c r="AK30" i="5"/>
  <c r="AK38" i="5"/>
  <c r="AM38" i="5"/>
  <c r="AJ38" i="5"/>
  <c r="AL38" i="5" s="1"/>
  <c r="AK46" i="5"/>
  <c r="AJ46" i="5"/>
  <c r="AL46" i="5" s="1"/>
  <c r="AM46" i="5"/>
  <c r="AK54" i="5"/>
  <c r="AJ54" i="5"/>
  <c r="AL54" i="5" s="1"/>
  <c r="AM54" i="5"/>
  <c r="AM52" i="5"/>
  <c r="AK52" i="5"/>
  <c r="AJ52" i="5"/>
  <c r="AL52" i="5" s="1"/>
  <c r="AM29" i="5"/>
  <c r="AK29" i="5"/>
  <c r="AJ29" i="5"/>
  <c r="AL29" i="5" s="1"/>
  <c r="AM53" i="5"/>
  <c r="AJ53" i="5"/>
  <c r="AL53" i="5" s="1"/>
  <c r="AK53" i="5"/>
  <c r="AJ31" i="5"/>
  <c r="AL31" i="5" s="1"/>
  <c r="AK31" i="5"/>
  <c r="AM31" i="5"/>
  <c r="AJ39" i="5"/>
  <c r="AL39" i="5" s="1"/>
  <c r="AK39" i="5"/>
  <c r="AM39" i="5"/>
  <c r="AJ47" i="5"/>
  <c r="AL47" i="5" s="1"/>
  <c r="AK47" i="5"/>
  <c r="AM47" i="5"/>
  <c r="AJ55" i="5"/>
  <c r="AL55" i="5" s="1"/>
  <c r="AK55" i="5"/>
  <c r="AM55" i="5"/>
  <c r="AM36" i="5"/>
  <c r="AK36" i="5"/>
  <c r="AJ36" i="5"/>
  <c r="AL36" i="5" s="1"/>
  <c r="AI58" i="5"/>
  <c r="AK32" i="5"/>
  <c r="AJ32" i="5"/>
  <c r="AL32" i="5" s="1"/>
  <c r="AM32" i="5"/>
  <c r="AK40" i="5"/>
  <c r="AM40" i="5"/>
  <c r="AJ40" i="5"/>
  <c r="AL40" i="5" s="1"/>
  <c r="AK48" i="5"/>
  <c r="AJ48" i="5"/>
  <c r="AL48" i="5" s="1"/>
  <c r="AM48" i="5"/>
  <c r="AK56" i="5"/>
  <c r="AJ56" i="5"/>
  <c r="AL56" i="5" s="1"/>
  <c r="AM56" i="5"/>
  <c r="AM25" i="5"/>
  <c r="AK25" i="5"/>
  <c r="AJ25" i="5"/>
  <c r="AL25" i="5" s="1"/>
  <c r="AK33" i="5"/>
  <c r="AM33" i="5"/>
  <c r="AJ33" i="5"/>
  <c r="AL33" i="5" s="1"/>
  <c r="AK41" i="5"/>
  <c r="AM41" i="5"/>
  <c r="AJ41" i="5"/>
  <c r="AL41" i="5" s="1"/>
  <c r="AM49" i="5"/>
  <c r="AK49" i="5"/>
  <c r="AJ49" i="5"/>
  <c r="AL49" i="5" s="1"/>
  <c r="AC43" i="5"/>
  <c r="AA43" i="5"/>
  <c r="Z43" i="5"/>
  <c r="AB43" i="5" s="1"/>
  <c r="Z28" i="5"/>
  <c r="AB28" i="5" s="1"/>
  <c r="AA28" i="5"/>
  <c r="AC28" i="5"/>
  <c r="AC29" i="5"/>
  <c r="AA29" i="5"/>
  <c r="Z29" i="5"/>
  <c r="AB29" i="5" s="1"/>
  <c r="AC37" i="5"/>
  <c r="AA37" i="5"/>
  <c r="Z37" i="5"/>
  <c r="AB37" i="5" s="1"/>
  <c r="AA45" i="5"/>
  <c r="AC45" i="5"/>
  <c r="Z45" i="5"/>
  <c r="AB45" i="5" s="1"/>
  <c r="AA53" i="5"/>
  <c r="AC53" i="5"/>
  <c r="Z53" i="5"/>
  <c r="AB53" i="5" s="1"/>
  <c r="AC35" i="5"/>
  <c r="Z35" i="5"/>
  <c r="AB35" i="5" s="1"/>
  <c r="AA35" i="5"/>
  <c r="Z52" i="5"/>
  <c r="AB52" i="5" s="1"/>
  <c r="AC52" i="5"/>
  <c r="AA52" i="5"/>
  <c r="AC30" i="5"/>
  <c r="AA30" i="5"/>
  <c r="Z30" i="5"/>
  <c r="AB30" i="5" s="1"/>
  <c r="AA48" i="5"/>
  <c r="Z48" i="5"/>
  <c r="AB48" i="5" s="1"/>
  <c r="AC48" i="5"/>
  <c r="AA56" i="5"/>
  <c r="Z56" i="5"/>
  <c r="AB56" i="5" s="1"/>
  <c r="AC56" i="5"/>
  <c r="AC51" i="5"/>
  <c r="AA51" i="5"/>
  <c r="Z51" i="5"/>
  <c r="AB51" i="5" s="1"/>
  <c r="Z36" i="5"/>
  <c r="AB36" i="5" s="1"/>
  <c r="AC36" i="5"/>
  <c r="AA36" i="5"/>
  <c r="Y58" i="5"/>
  <c r="Z54" i="5"/>
  <c r="AB54" i="5" s="1"/>
  <c r="AC54" i="5"/>
  <c r="AA54" i="5"/>
  <c r="Z31" i="5"/>
  <c r="AB31" i="5" s="1"/>
  <c r="AC31" i="5"/>
  <c r="AA31" i="5"/>
  <c r="Z47" i="5"/>
  <c r="AB47" i="5" s="1"/>
  <c r="AC47" i="5"/>
  <c r="AA47" i="5"/>
  <c r="AA24" i="5"/>
  <c r="Z24" i="5"/>
  <c r="AB24" i="5" s="1"/>
  <c r="AC24" i="5"/>
  <c r="AA32" i="5"/>
  <c r="Z32" i="5"/>
  <c r="AB32" i="5" s="1"/>
  <c r="AC32" i="5"/>
  <c r="AA40" i="5"/>
  <c r="Z40" i="5"/>
  <c r="AB40" i="5" s="1"/>
  <c r="AC40" i="5"/>
  <c r="AC25" i="5"/>
  <c r="AA25" i="5"/>
  <c r="Z25" i="5"/>
  <c r="AB25" i="5" s="1"/>
  <c r="AA33" i="5"/>
  <c r="Z33" i="5"/>
  <c r="AB33" i="5" s="1"/>
  <c r="AC33" i="5"/>
  <c r="AC41" i="5"/>
  <c r="AA41" i="5"/>
  <c r="Z41" i="5"/>
  <c r="AB41" i="5" s="1"/>
  <c r="AA49" i="5"/>
  <c r="Z49" i="5"/>
  <c r="AB49" i="5" s="1"/>
  <c r="AC49" i="5"/>
  <c r="AC27" i="5"/>
  <c r="AA27" i="5"/>
  <c r="Z27" i="5"/>
  <c r="AB27" i="5" s="1"/>
  <c r="AC44" i="5"/>
  <c r="Z44" i="5"/>
  <c r="AB44" i="5" s="1"/>
  <c r="AA44" i="5"/>
  <c r="Z38" i="5"/>
  <c r="AB38" i="5" s="1"/>
  <c r="AC38" i="5"/>
  <c r="AA38" i="5"/>
  <c r="AC46" i="5"/>
  <c r="AA46" i="5"/>
  <c r="Z46" i="5"/>
  <c r="AB46" i="5" s="1"/>
  <c r="AA39" i="5"/>
  <c r="Z39" i="5"/>
  <c r="AB39" i="5" s="1"/>
  <c r="AC39" i="5"/>
  <c r="AA55" i="5"/>
  <c r="AC55" i="5"/>
  <c r="Z55" i="5"/>
  <c r="AB55" i="5" s="1"/>
  <c r="Z26" i="5"/>
  <c r="AB26" i="5" s="1"/>
  <c r="AA26" i="5"/>
  <c r="AC26" i="5"/>
  <c r="AC34" i="5"/>
  <c r="AA34" i="5"/>
  <c r="Z34" i="5"/>
  <c r="AB34" i="5" s="1"/>
  <c r="AC42" i="5"/>
  <c r="AA42" i="5"/>
  <c r="Z42" i="5"/>
  <c r="AB42" i="5" s="1"/>
  <c r="AC50" i="5"/>
  <c r="AA50" i="5"/>
  <c r="Z50" i="5"/>
  <c r="AB50" i="5" s="1"/>
  <c r="Q44" i="5"/>
  <c r="S44" i="5"/>
  <c r="F49" i="5"/>
  <c r="H49" i="5" s="1"/>
  <c r="I49" i="5"/>
  <c r="G49" i="5"/>
  <c r="F41" i="5"/>
  <c r="H41" i="5" s="1"/>
  <c r="G41" i="5"/>
  <c r="I41" i="5"/>
  <c r="G33" i="5"/>
  <c r="F33" i="5"/>
  <c r="H33" i="5" s="1"/>
  <c r="I33" i="5"/>
  <c r="F25" i="5"/>
  <c r="H25" i="5" s="1"/>
  <c r="I25" i="5"/>
  <c r="G25" i="5"/>
  <c r="I22" i="5"/>
  <c r="G22" i="5"/>
  <c r="F22" i="5"/>
  <c r="H22" i="5" s="1"/>
  <c r="E58" i="5"/>
  <c r="I48" i="5"/>
  <c r="F48" i="5"/>
  <c r="H48" i="5" s="1"/>
  <c r="G48" i="5"/>
  <c r="I40" i="5"/>
  <c r="G40" i="5"/>
  <c r="F40" i="5"/>
  <c r="H40" i="5" s="1"/>
  <c r="I24" i="5"/>
  <c r="F24" i="5"/>
  <c r="H24" i="5" s="1"/>
  <c r="G24" i="5"/>
  <c r="Q52" i="5"/>
  <c r="S52" i="5"/>
  <c r="F39" i="5"/>
  <c r="H39" i="5" s="1"/>
  <c r="I39" i="5"/>
  <c r="G54" i="5"/>
  <c r="F54" i="5"/>
  <c r="H54" i="5" s="1"/>
  <c r="I54" i="5"/>
  <c r="Q28" i="5"/>
  <c r="S28" i="5"/>
  <c r="I56" i="5"/>
  <c r="G56" i="5"/>
  <c r="F56" i="5"/>
  <c r="H56" i="5" s="1"/>
  <c r="I32" i="5"/>
  <c r="F32" i="5"/>
  <c r="H32" i="5" s="1"/>
  <c r="G32" i="5"/>
  <c r="F55" i="5"/>
  <c r="H55" i="5" s="1"/>
  <c r="I55" i="5"/>
  <c r="F31" i="5"/>
  <c r="H31" i="5" s="1"/>
  <c r="I31" i="5"/>
  <c r="G46" i="5"/>
  <c r="F46" i="5"/>
  <c r="H46" i="5" s="1"/>
  <c r="I46" i="5"/>
  <c r="G30" i="5"/>
  <c r="F30" i="5"/>
  <c r="H30" i="5" s="1"/>
  <c r="I30" i="5"/>
  <c r="G53" i="5"/>
  <c r="F53" i="5"/>
  <c r="H53" i="5" s="1"/>
  <c r="G29" i="5"/>
  <c r="F29" i="5"/>
  <c r="H29" i="5" s="1"/>
  <c r="F52" i="5"/>
  <c r="H52" i="5" s="1"/>
  <c r="G52" i="5"/>
  <c r="I52" i="5"/>
  <c r="F36" i="5"/>
  <c r="H36" i="5" s="1"/>
  <c r="G36" i="5"/>
  <c r="I36" i="5"/>
  <c r="G28" i="5"/>
  <c r="I28" i="5"/>
  <c r="F28" i="5"/>
  <c r="H28" i="5" s="1"/>
  <c r="Q36" i="5"/>
  <c r="S36" i="5"/>
  <c r="I35" i="5"/>
  <c r="G35" i="5"/>
  <c r="G43" i="5"/>
  <c r="F37" i="5"/>
  <c r="H37" i="5" s="1"/>
  <c r="S48" i="5"/>
  <c r="S40" i="5"/>
  <c r="G51" i="5"/>
  <c r="I38" i="5"/>
  <c r="G27" i="5"/>
  <c r="S32" i="5"/>
  <c r="I44" i="5"/>
  <c r="I47" i="5"/>
  <c r="G44" i="5"/>
  <c r="F38" i="5"/>
  <c r="H38" i="5" s="1"/>
  <c r="I23" i="5"/>
  <c r="S24" i="5"/>
  <c r="S56" i="5"/>
  <c r="P35" i="5"/>
  <c r="R35" i="5" s="1"/>
  <c r="S35" i="5"/>
  <c r="Q35" i="5"/>
  <c r="S53" i="5"/>
  <c r="Q53" i="5"/>
  <c r="P53" i="5"/>
  <c r="R53" i="5" s="1"/>
  <c r="P27" i="5"/>
  <c r="R27" i="5" s="1"/>
  <c r="Q27" i="5"/>
  <c r="S27" i="5"/>
  <c r="Q45" i="5"/>
  <c r="S45" i="5"/>
  <c r="P45" i="5"/>
  <c r="R45" i="5" s="1"/>
  <c r="P31" i="5"/>
  <c r="R31" i="5" s="1"/>
  <c r="Q31" i="5"/>
  <c r="S31" i="5"/>
  <c r="P23" i="5"/>
  <c r="R23" i="5" s="1"/>
  <c r="Q23" i="5"/>
  <c r="S23" i="5"/>
  <c r="S41" i="5"/>
  <c r="Q41" i="5"/>
  <c r="P41" i="5"/>
  <c r="R41" i="5" s="1"/>
  <c r="P55" i="5"/>
  <c r="R55" i="5" s="1"/>
  <c r="Q55" i="5"/>
  <c r="S55" i="5"/>
  <c r="S37" i="5"/>
  <c r="Q37" i="5"/>
  <c r="P37" i="5"/>
  <c r="R37" i="5" s="1"/>
  <c r="P51" i="5"/>
  <c r="R51" i="5" s="1"/>
  <c r="Q51" i="5"/>
  <c r="S51" i="5"/>
  <c r="S33" i="5"/>
  <c r="Q33" i="5"/>
  <c r="P33" i="5"/>
  <c r="R33" i="5" s="1"/>
  <c r="P47" i="5"/>
  <c r="R47" i="5" s="1"/>
  <c r="Q47" i="5"/>
  <c r="S47" i="5"/>
  <c r="S49" i="5"/>
  <c r="Q49" i="5"/>
  <c r="P49" i="5"/>
  <c r="R49" i="5" s="1"/>
  <c r="S29" i="5"/>
  <c r="Q29" i="5"/>
  <c r="P29" i="5"/>
  <c r="R29" i="5" s="1"/>
  <c r="P43" i="5"/>
  <c r="R43" i="5" s="1"/>
  <c r="Q43" i="5"/>
  <c r="S43" i="5"/>
  <c r="Q25" i="5"/>
  <c r="S25" i="5"/>
  <c r="P25" i="5"/>
  <c r="R25" i="5" s="1"/>
  <c r="P39" i="5"/>
  <c r="R39" i="5" s="1"/>
  <c r="Q39" i="5"/>
  <c r="S39" i="5"/>
  <c r="P22" i="5"/>
  <c r="P26" i="5"/>
  <c r="R26" i="5" s="1"/>
  <c r="P42" i="5"/>
  <c r="R42" i="5" s="1"/>
  <c r="Q22" i="5"/>
  <c r="Q26" i="5"/>
  <c r="Q30" i="5"/>
  <c r="Q34" i="5"/>
  <c r="Q38" i="5"/>
  <c r="Q42" i="5"/>
  <c r="Q46" i="5"/>
  <c r="Q50" i="5"/>
  <c r="Q54" i="5"/>
  <c r="O58" i="5"/>
  <c r="P30" i="5"/>
  <c r="R30" i="5" s="1"/>
  <c r="P34" i="5"/>
  <c r="R34" i="5" s="1"/>
  <c r="P38" i="5"/>
  <c r="R38" i="5" s="1"/>
  <c r="P46" i="5"/>
  <c r="R46" i="5" s="1"/>
  <c r="P50" i="5"/>
  <c r="R50" i="5" s="1"/>
  <c r="P54" i="5"/>
  <c r="R54" i="5" s="1"/>
  <c r="P24" i="5"/>
  <c r="R24" i="5" s="1"/>
  <c r="P28" i="5"/>
  <c r="R28" i="5" s="1"/>
  <c r="P32" i="5"/>
  <c r="R32" i="5" s="1"/>
  <c r="P36" i="5"/>
  <c r="R36" i="5" s="1"/>
  <c r="P40" i="5"/>
  <c r="R40" i="5" s="1"/>
  <c r="P44" i="5"/>
  <c r="R44" i="5" s="1"/>
  <c r="P48" i="5"/>
  <c r="R48" i="5" s="1"/>
  <c r="P52" i="5"/>
  <c r="R52" i="5" s="1"/>
  <c r="P56" i="5"/>
  <c r="R56" i="5" s="1"/>
  <c r="F51" i="5"/>
  <c r="H51" i="5" s="1"/>
  <c r="F43" i="5"/>
  <c r="H43" i="5" s="1"/>
  <c r="F35" i="5"/>
  <c r="H35" i="5" s="1"/>
  <c r="F27" i="5"/>
  <c r="H27" i="5" s="1"/>
  <c r="I42" i="5"/>
  <c r="I34" i="5"/>
  <c r="I26" i="5"/>
  <c r="G55" i="5"/>
  <c r="I53" i="5"/>
  <c r="G47" i="5"/>
  <c r="I45" i="5"/>
  <c r="G39" i="5"/>
  <c r="I37" i="5"/>
  <c r="G31" i="5"/>
  <c r="I29" i="5"/>
  <c r="G23" i="5"/>
  <c r="I50" i="5"/>
  <c r="G50" i="5"/>
  <c r="G42" i="5"/>
  <c r="G34" i="5"/>
  <c r="G26" i="5"/>
  <c r="F45" i="5"/>
  <c r="H45" i="5" s="1"/>
  <c r="G9" i="4"/>
  <c r="H9" i="4"/>
  <c r="J9" i="4"/>
  <c r="D9" i="4"/>
  <c r="E10" i="4" s="1"/>
  <c r="F10" i="4" s="1"/>
  <c r="J10" i="4" s="1"/>
  <c r="Q61" i="3"/>
  <c r="R61" i="3"/>
  <c r="S61" i="3"/>
  <c r="T61" i="3"/>
  <c r="P61" i="3"/>
  <c r="P49" i="3"/>
  <c r="Q49" i="3" s="1"/>
  <c r="S49" i="3" s="1"/>
  <c r="P50" i="3"/>
  <c r="T50" i="3" s="1"/>
  <c r="Q50" i="3"/>
  <c r="S50" i="3" s="1"/>
  <c r="R50" i="3"/>
  <c r="P51" i="3"/>
  <c r="Q51" i="3"/>
  <c r="S51" i="3" s="1"/>
  <c r="R51" i="3"/>
  <c r="T51" i="3"/>
  <c r="P52" i="3"/>
  <c r="Q52" i="3" s="1"/>
  <c r="S52" i="3" s="1"/>
  <c r="P53" i="3"/>
  <c r="Q53" i="3" s="1"/>
  <c r="S53" i="3" s="1"/>
  <c r="R53" i="3"/>
  <c r="T53" i="3"/>
  <c r="P54" i="3"/>
  <c r="Q54" i="3" s="1"/>
  <c r="S54" i="3" s="1"/>
  <c r="R54" i="3"/>
  <c r="T54" i="3"/>
  <c r="P55" i="3"/>
  <c r="R55" i="3" s="1"/>
  <c r="Q55" i="3"/>
  <c r="S55" i="3" s="1"/>
  <c r="P56" i="3"/>
  <c r="R56" i="3" s="1"/>
  <c r="Q56" i="3"/>
  <c r="S56" i="3"/>
  <c r="T56" i="3"/>
  <c r="P57" i="3"/>
  <c r="Q57" i="3" s="1"/>
  <c r="S57" i="3" s="1"/>
  <c r="T57" i="3"/>
  <c r="T48" i="3"/>
  <c r="S48" i="3"/>
  <c r="R48" i="3"/>
  <c r="Q48" i="3"/>
  <c r="P48" i="3"/>
  <c r="O60" i="3"/>
  <c r="O59" i="3"/>
  <c r="O49" i="3"/>
  <c r="O50" i="3"/>
  <c r="O51" i="3"/>
  <c r="O52" i="3"/>
  <c r="O53" i="3"/>
  <c r="O54" i="3"/>
  <c r="O55" i="3"/>
  <c r="O56" i="3"/>
  <c r="O57" i="3"/>
  <c r="O58" i="3"/>
  <c r="O48" i="3"/>
  <c r="M48" i="3"/>
  <c r="N48" i="3"/>
  <c r="M49" i="3"/>
  <c r="N49" i="3"/>
  <c r="M50" i="3"/>
  <c r="N50" i="3"/>
  <c r="M51" i="3"/>
  <c r="N51" i="3"/>
  <c r="M52" i="3"/>
  <c r="N52" i="3"/>
  <c r="M53" i="3"/>
  <c r="N53" i="3"/>
  <c r="M54" i="3"/>
  <c r="N54" i="3"/>
  <c r="M55" i="3"/>
  <c r="N55" i="3"/>
  <c r="M56" i="3"/>
  <c r="N56" i="3"/>
  <c r="M57" i="3"/>
  <c r="N57" i="3"/>
  <c r="N47" i="3"/>
  <c r="M47" i="3"/>
  <c r="L48" i="3"/>
  <c r="L49" i="3"/>
  <c r="L50" i="3"/>
  <c r="L51" i="3"/>
  <c r="L52" i="3"/>
  <c r="L53" i="3"/>
  <c r="L54" i="3"/>
  <c r="L55" i="3"/>
  <c r="L56" i="3"/>
  <c r="L57" i="3"/>
  <c r="L47" i="3"/>
  <c r="K46" i="3"/>
  <c r="K47" i="3"/>
  <c r="K48" i="3"/>
  <c r="K49" i="3"/>
  <c r="K50" i="3"/>
  <c r="K51" i="3"/>
  <c r="K52" i="3"/>
  <c r="K53" i="3"/>
  <c r="K54" i="3"/>
  <c r="K55" i="3"/>
  <c r="K56" i="3"/>
  <c r="K57" i="3"/>
  <c r="K45" i="3"/>
  <c r="X37" i="3"/>
  <c r="Z36" i="3"/>
  <c r="Y36" i="3"/>
  <c r="X36" i="3"/>
  <c r="W36" i="3"/>
  <c r="V36" i="3"/>
  <c r="V12" i="3"/>
  <c r="W12" i="3" s="1"/>
  <c r="V13" i="3"/>
  <c r="W13" i="3"/>
  <c r="X13" i="3"/>
  <c r="V14" i="3"/>
  <c r="W14" i="3" s="1"/>
  <c r="X14" i="3"/>
  <c r="V15" i="3"/>
  <c r="W15" i="3" s="1"/>
  <c r="V16" i="3"/>
  <c r="X16" i="3"/>
  <c r="V17" i="3"/>
  <c r="W17" i="3" s="1"/>
  <c r="V18" i="3"/>
  <c r="X18" i="3" s="1"/>
  <c r="W18" i="3"/>
  <c r="V19" i="3"/>
  <c r="W19" i="3"/>
  <c r="X19" i="3"/>
  <c r="V20" i="3"/>
  <c r="X20" i="3" s="1"/>
  <c r="W20" i="3"/>
  <c r="V21" i="3"/>
  <c r="W21" i="3"/>
  <c r="X21" i="3"/>
  <c r="V22" i="3"/>
  <c r="W22" i="3" s="1"/>
  <c r="X22" i="3"/>
  <c r="V23" i="3"/>
  <c r="W23" i="3" s="1"/>
  <c r="V24" i="3"/>
  <c r="X24" i="3"/>
  <c r="V25" i="3"/>
  <c r="W25" i="3" s="1"/>
  <c r="V26" i="3"/>
  <c r="X26" i="3" s="1"/>
  <c r="W26" i="3"/>
  <c r="V27" i="3"/>
  <c r="X27" i="3" s="1"/>
  <c r="W27" i="3"/>
  <c r="V28" i="3"/>
  <c r="X28" i="3" s="1"/>
  <c r="W28" i="3"/>
  <c r="V29" i="3"/>
  <c r="W29" i="3"/>
  <c r="X29" i="3"/>
  <c r="V30" i="3"/>
  <c r="W30" i="3"/>
  <c r="X30" i="3"/>
  <c r="V31" i="3"/>
  <c r="W31" i="3" s="1"/>
  <c r="V32" i="3"/>
  <c r="X32" i="3"/>
  <c r="V33" i="3"/>
  <c r="W33" i="3" s="1"/>
  <c r="V34" i="3"/>
  <c r="X34" i="3" s="1"/>
  <c r="W34" i="3"/>
  <c r="U35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11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10" i="3"/>
  <c r="H37" i="3"/>
  <c r="J36" i="3"/>
  <c r="I36" i="3"/>
  <c r="H36" i="3"/>
  <c r="G36" i="3"/>
  <c r="F36" i="3"/>
  <c r="F11" i="3"/>
  <c r="G11" i="3" s="1"/>
  <c r="F12" i="3"/>
  <c r="H12" i="3"/>
  <c r="F13" i="3"/>
  <c r="G13" i="3" s="1"/>
  <c r="H13" i="3"/>
  <c r="F14" i="3"/>
  <c r="H14" i="3" s="1"/>
  <c r="G14" i="3"/>
  <c r="F15" i="3"/>
  <c r="G15" i="3" s="1"/>
  <c r="F16" i="3"/>
  <c r="H16" i="3" s="1"/>
  <c r="G16" i="3"/>
  <c r="F17" i="3"/>
  <c r="G17" i="3"/>
  <c r="H17" i="3"/>
  <c r="F18" i="3"/>
  <c r="G18" i="3"/>
  <c r="H18" i="3"/>
  <c r="F19" i="3"/>
  <c r="G19" i="3" s="1"/>
  <c r="F20" i="3"/>
  <c r="G20" i="3"/>
  <c r="H20" i="3"/>
  <c r="F21" i="3"/>
  <c r="G21" i="3" s="1"/>
  <c r="H21" i="3"/>
  <c r="F22" i="3"/>
  <c r="H22" i="3" s="1"/>
  <c r="G22" i="3"/>
  <c r="F23" i="3"/>
  <c r="G23" i="3" s="1"/>
  <c r="F24" i="3"/>
  <c r="H24" i="3" s="1"/>
  <c r="G24" i="3"/>
  <c r="F25" i="3"/>
  <c r="G25" i="3"/>
  <c r="H25" i="3"/>
  <c r="F26" i="3"/>
  <c r="G26" i="3"/>
  <c r="H26" i="3"/>
  <c r="F27" i="3"/>
  <c r="G27" i="3" s="1"/>
  <c r="F28" i="3"/>
  <c r="G28" i="3"/>
  <c r="H28" i="3"/>
  <c r="F29" i="3"/>
  <c r="G29" i="3" s="1"/>
  <c r="H29" i="3"/>
  <c r="F30" i="3"/>
  <c r="H30" i="3" s="1"/>
  <c r="G30" i="3"/>
  <c r="F31" i="3"/>
  <c r="G31" i="3" s="1"/>
  <c r="F32" i="3"/>
  <c r="G32" i="3"/>
  <c r="H32" i="3"/>
  <c r="F33" i="3"/>
  <c r="G33" i="3"/>
  <c r="H33" i="3"/>
  <c r="F34" i="3"/>
  <c r="G34" i="3"/>
  <c r="H34" i="3"/>
  <c r="H10" i="3"/>
  <c r="F10" i="3"/>
  <c r="E35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10" i="3"/>
  <c r="D34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13" i="3"/>
  <c r="D12" i="3"/>
  <c r="D11" i="3"/>
  <c r="D10" i="3"/>
  <c r="D9" i="3"/>
  <c r="J36" i="2"/>
  <c r="I36" i="2"/>
  <c r="H36" i="2"/>
  <c r="H37" i="2" s="1"/>
  <c r="G36" i="2"/>
  <c r="F36" i="2"/>
  <c r="F9" i="2"/>
  <c r="H9" i="2" s="1"/>
  <c r="G9" i="2"/>
  <c r="I9" i="2" s="1"/>
  <c r="F10" i="2"/>
  <c r="G10" i="2" s="1"/>
  <c r="I10" i="2" s="1"/>
  <c r="J10" i="2"/>
  <c r="F11" i="2"/>
  <c r="G11" i="2" s="1"/>
  <c r="I11" i="2" s="1"/>
  <c r="H11" i="2"/>
  <c r="F12" i="2"/>
  <c r="J12" i="2" s="1"/>
  <c r="G12" i="2"/>
  <c r="I12" i="2" s="1"/>
  <c r="H12" i="2"/>
  <c r="F13" i="2"/>
  <c r="H13" i="2" s="1"/>
  <c r="G13" i="2"/>
  <c r="I13" i="2" s="1"/>
  <c r="J13" i="2"/>
  <c r="F14" i="2"/>
  <c r="G14" i="2" s="1"/>
  <c r="I14" i="2" s="1"/>
  <c r="F15" i="2"/>
  <c r="G15" i="2"/>
  <c r="H15" i="2"/>
  <c r="I15" i="2"/>
  <c r="J15" i="2"/>
  <c r="F16" i="2"/>
  <c r="G16" i="2"/>
  <c r="I16" i="2" s="1"/>
  <c r="H16" i="2"/>
  <c r="J16" i="2"/>
  <c r="F17" i="2"/>
  <c r="H17" i="2" s="1"/>
  <c r="G17" i="2"/>
  <c r="I17" i="2" s="1"/>
  <c r="F18" i="2"/>
  <c r="G18" i="2" s="1"/>
  <c r="I18" i="2" s="1"/>
  <c r="J18" i="2"/>
  <c r="F19" i="2"/>
  <c r="G19" i="2" s="1"/>
  <c r="I19" i="2" s="1"/>
  <c r="H19" i="2"/>
  <c r="F20" i="2"/>
  <c r="J20" i="2" s="1"/>
  <c r="G20" i="2"/>
  <c r="I20" i="2" s="1"/>
  <c r="H20" i="2"/>
  <c r="F21" i="2"/>
  <c r="H21" i="2" s="1"/>
  <c r="G21" i="2"/>
  <c r="I21" i="2" s="1"/>
  <c r="J21" i="2"/>
  <c r="F22" i="2"/>
  <c r="G22" i="2" s="1"/>
  <c r="I22" i="2" s="1"/>
  <c r="F23" i="2"/>
  <c r="G23" i="2"/>
  <c r="H23" i="2"/>
  <c r="I23" i="2"/>
  <c r="J23" i="2"/>
  <c r="F24" i="2"/>
  <c r="G24" i="2"/>
  <c r="I24" i="2" s="1"/>
  <c r="H24" i="2"/>
  <c r="J24" i="2"/>
  <c r="F25" i="2"/>
  <c r="H25" i="2" s="1"/>
  <c r="G25" i="2"/>
  <c r="I25" i="2" s="1"/>
  <c r="F26" i="2"/>
  <c r="G26" i="2" s="1"/>
  <c r="I26" i="2" s="1"/>
  <c r="J26" i="2"/>
  <c r="F27" i="2"/>
  <c r="G27" i="2" s="1"/>
  <c r="I27" i="2" s="1"/>
  <c r="H27" i="2"/>
  <c r="F28" i="2"/>
  <c r="J28" i="2" s="1"/>
  <c r="G28" i="2"/>
  <c r="I28" i="2" s="1"/>
  <c r="H28" i="2"/>
  <c r="F29" i="2"/>
  <c r="H29" i="2" s="1"/>
  <c r="G29" i="2"/>
  <c r="I29" i="2" s="1"/>
  <c r="J29" i="2"/>
  <c r="F30" i="2"/>
  <c r="G30" i="2" s="1"/>
  <c r="I30" i="2" s="1"/>
  <c r="F31" i="2"/>
  <c r="G31" i="2"/>
  <c r="H31" i="2"/>
  <c r="I31" i="2"/>
  <c r="J31" i="2"/>
  <c r="F32" i="2"/>
  <c r="G32" i="2"/>
  <c r="I32" i="2" s="1"/>
  <c r="H32" i="2"/>
  <c r="J32" i="2"/>
  <c r="F33" i="2"/>
  <c r="H33" i="2" s="1"/>
  <c r="G33" i="2"/>
  <c r="I33" i="2" s="1"/>
  <c r="F34" i="2"/>
  <c r="G34" i="2" s="1"/>
  <c r="I34" i="2" s="1"/>
  <c r="J34" i="2"/>
  <c r="J8" i="2"/>
  <c r="I8" i="2"/>
  <c r="H8" i="2"/>
  <c r="G8" i="2"/>
  <c r="F8" i="2"/>
  <c r="D7" i="2"/>
  <c r="D8" i="2"/>
  <c r="D9" i="2"/>
  <c r="D10" i="2"/>
  <c r="D11" i="2"/>
  <c r="D12" i="2"/>
  <c r="D13" i="2"/>
  <c r="D14" i="2"/>
  <c r="E15" i="2" s="1"/>
  <c r="D15" i="2"/>
  <c r="D16" i="2"/>
  <c r="E17" i="2" s="1"/>
  <c r="D17" i="2"/>
  <c r="D18" i="2"/>
  <c r="E19" i="2" s="1"/>
  <c r="D19" i="2"/>
  <c r="D20" i="2"/>
  <c r="D21" i="2"/>
  <c r="D22" i="2"/>
  <c r="E23" i="2" s="1"/>
  <c r="D23" i="2"/>
  <c r="D24" i="2"/>
  <c r="E25" i="2" s="1"/>
  <c r="D25" i="2"/>
  <c r="D26" i="2"/>
  <c r="E27" i="2" s="1"/>
  <c r="D27" i="2"/>
  <c r="D28" i="2"/>
  <c r="D29" i="2"/>
  <c r="D30" i="2"/>
  <c r="E31" i="2" s="1"/>
  <c r="D31" i="2"/>
  <c r="D32" i="2"/>
  <c r="E33" i="2" s="1"/>
  <c r="D33" i="2"/>
  <c r="D34" i="2"/>
  <c r="E35" i="2" s="1"/>
  <c r="E10" i="2"/>
  <c r="E11" i="2"/>
  <c r="E12" i="2"/>
  <c r="E13" i="2"/>
  <c r="E14" i="2"/>
  <c r="E16" i="2"/>
  <c r="E18" i="2"/>
  <c r="E20" i="2"/>
  <c r="E21" i="2"/>
  <c r="E22" i="2"/>
  <c r="E24" i="2"/>
  <c r="E26" i="2"/>
  <c r="E28" i="2"/>
  <c r="E29" i="2"/>
  <c r="E30" i="2"/>
  <c r="E32" i="2"/>
  <c r="E34" i="2"/>
  <c r="E9" i="2"/>
  <c r="E8" i="2"/>
  <c r="AT37" i="1"/>
  <c r="AV36" i="1"/>
  <c r="AU36" i="1"/>
  <c r="AT36" i="1"/>
  <c r="AS36" i="1"/>
  <c r="AR36" i="1"/>
  <c r="AR13" i="1"/>
  <c r="AS13" i="1" s="1"/>
  <c r="AU13" i="1" s="1"/>
  <c r="AV13" i="1"/>
  <c r="AR14" i="1"/>
  <c r="AV14" i="1" s="1"/>
  <c r="AT14" i="1"/>
  <c r="AR15" i="1"/>
  <c r="AV15" i="1" s="1"/>
  <c r="AS15" i="1"/>
  <c r="AU15" i="1" s="1"/>
  <c r="AT15" i="1"/>
  <c r="AR16" i="1"/>
  <c r="AT16" i="1" s="1"/>
  <c r="AS16" i="1"/>
  <c r="AU16" i="1" s="1"/>
  <c r="AV16" i="1"/>
  <c r="AR17" i="1"/>
  <c r="AS17" i="1" s="1"/>
  <c r="AU17" i="1" s="1"/>
  <c r="AR18" i="1"/>
  <c r="AS18" i="1"/>
  <c r="AT18" i="1"/>
  <c r="AU18" i="1"/>
  <c r="AV18" i="1"/>
  <c r="AR19" i="1"/>
  <c r="AS19" i="1"/>
  <c r="AU19" i="1" s="1"/>
  <c r="AT19" i="1"/>
  <c r="AV19" i="1"/>
  <c r="AR20" i="1"/>
  <c r="AT20" i="1" s="1"/>
  <c r="AS20" i="1"/>
  <c r="AU20" i="1" s="1"/>
  <c r="AR21" i="1"/>
  <c r="AS21" i="1" s="1"/>
  <c r="AU21" i="1" s="1"/>
  <c r="AV21" i="1"/>
  <c r="AR22" i="1"/>
  <c r="AV22" i="1" s="1"/>
  <c r="AT22" i="1"/>
  <c r="AR23" i="1"/>
  <c r="AV23" i="1" s="1"/>
  <c r="AS23" i="1"/>
  <c r="AU23" i="1" s="1"/>
  <c r="AT23" i="1"/>
  <c r="AR24" i="1"/>
  <c r="AT24" i="1" s="1"/>
  <c r="AS24" i="1"/>
  <c r="AU24" i="1" s="1"/>
  <c r="AV24" i="1"/>
  <c r="AR25" i="1"/>
  <c r="AS25" i="1" s="1"/>
  <c r="AU25" i="1" s="1"/>
  <c r="AR26" i="1"/>
  <c r="AS26" i="1"/>
  <c r="AT26" i="1"/>
  <c r="AU26" i="1"/>
  <c r="AV26" i="1"/>
  <c r="AR27" i="1"/>
  <c r="AS27" i="1"/>
  <c r="AU27" i="1" s="1"/>
  <c r="AT27" i="1"/>
  <c r="AV27" i="1"/>
  <c r="AR28" i="1"/>
  <c r="AT28" i="1" s="1"/>
  <c r="AS28" i="1"/>
  <c r="AU28" i="1" s="1"/>
  <c r="AR29" i="1"/>
  <c r="AS29" i="1" s="1"/>
  <c r="AU29" i="1" s="1"/>
  <c r="AV29" i="1"/>
  <c r="AR30" i="1"/>
  <c r="AV30" i="1" s="1"/>
  <c r="AT30" i="1"/>
  <c r="AR31" i="1"/>
  <c r="AV31" i="1" s="1"/>
  <c r="AS31" i="1"/>
  <c r="AU31" i="1" s="1"/>
  <c r="AT31" i="1"/>
  <c r="AR32" i="1"/>
  <c r="AT32" i="1" s="1"/>
  <c r="AS32" i="1"/>
  <c r="AU32" i="1" s="1"/>
  <c r="AV32" i="1"/>
  <c r="AR33" i="1"/>
  <c r="AS33" i="1" s="1"/>
  <c r="AU33" i="1" s="1"/>
  <c r="AR34" i="1"/>
  <c r="AS34" i="1"/>
  <c r="AT34" i="1"/>
  <c r="AU34" i="1"/>
  <c r="AV34" i="1"/>
  <c r="AV12" i="1"/>
  <c r="AU12" i="1"/>
  <c r="AT12" i="1"/>
  <c r="AS12" i="1"/>
  <c r="AR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12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9" i="1"/>
  <c r="AP8" i="1"/>
  <c r="AL36" i="1"/>
  <c r="AK36" i="1"/>
  <c r="AJ36" i="1"/>
  <c r="AJ37" i="1" s="1"/>
  <c r="AI36" i="1"/>
  <c r="AH36" i="1"/>
  <c r="AH12" i="1"/>
  <c r="AI12" i="1" s="1"/>
  <c r="AK12" i="1" s="1"/>
  <c r="AL12" i="1"/>
  <c r="AH13" i="1"/>
  <c r="AL13" i="1" s="1"/>
  <c r="AI13" i="1"/>
  <c r="AK13" i="1" s="1"/>
  <c r="AJ13" i="1"/>
  <c r="AH14" i="1"/>
  <c r="AI14" i="1" s="1"/>
  <c r="AK14" i="1" s="1"/>
  <c r="AJ14" i="1"/>
  <c r="AL14" i="1"/>
  <c r="AH15" i="1"/>
  <c r="AI15" i="1" s="1"/>
  <c r="AK15" i="1" s="1"/>
  <c r="AH16" i="1"/>
  <c r="AL16" i="1" s="1"/>
  <c r="AH17" i="1"/>
  <c r="AJ17" i="1" s="1"/>
  <c r="AI17" i="1"/>
  <c r="AK17" i="1"/>
  <c r="AL17" i="1"/>
  <c r="AH18" i="1"/>
  <c r="AJ18" i="1" s="1"/>
  <c r="AH19" i="1"/>
  <c r="AI19" i="1"/>
  <c r="AK19" i="1" s="1"/>
  <c r="AJ19" i="1"/>
  <c r="AL19" i="1"/>
  <c r="AH20" i="1"/>
  <c r="AI20" i="1" s="1"/>
  <c r="AK20" i="1" s="1"/>
  <c r="AJ20" i="1"/>
  <c r="AL20" i="1"/>
  <c r="AH21" i="1"/>
  <c r="AL21" i="1" s="1"/>
  <c r="AI21" i="1"/>
  <c r="AK21" i="1" s="1"/>
  <c r="AJ21" i="1"/>
  <c r="AH22" i="1"/>
  <c r="AI22" i="1" s="1"/>
  <c r="AK22" i="1" s="1"/>
  <c r="AJ22" i="1"/>
  <c r="AL22" i="1"/>
  <c r="AH23" i="1"/>
  <c r="AI23" i="1" s="1"/>
  <c r="AK23" i="1" s="1"/>
  <c r="AH24" i="1"/>
  <c r="AL24" i="1" s="1"/>
  <c r="AH25" i="1"/>
  <c r="AI25" i="1"/>
  <c r="AJ25" i="1"/>
  <c r="AK25" i="1"/>
  <c r="AL25" i="1"/>
  <c r="AH26" i="1"/>
  <c r="AJ26" i="1" s="1"/>
  <c r="AI26" i="1"/>
  <c r="AK26" i="1" s="1"/>
  <c r="AH27" i="1"/>
  <c r="AI27" i="1"/>
  <c r="AK27" i="1" s="1"/>
  <c r="AJ27" i="1"/>
  <c r="AL27" i="1"/>
  <c r="AH28" i="1"/>
  <c r="AI28" i="1" s="1"/>
  <c r="AK28" i="1" s="1"/>
  <c r="AJ28" i="1"/>
  <c r="AL28" i="1"/>
  <c r="AH29" i="1"/>
  <c r="AL29" i="1" s="1"/>
  <c r="AI29" i="1"/>
  <c r="AK29" i="1" s="1"/>
  <c r="AJ29" i="1"/>
  <c r="AH30" i="1"/>
  <c r="AI30" i="1" s="1"/>
  <c r="AK30" i="1" s="1"/>
  <c r="AJ30" i="1"/>
  <c r="AL30" i="1"/>
  <c r="AH31" i="1"/>
  <c r="AI31" i="1" s="1"/>
  <c r="AK31" i="1" s="1"/>
  <c r="AH32" i="1"/>
  <c r="AL32" i="1" s="1"/>
  <c r="AH33" i="1"/>
  <c r="AI33" i="1"/>
  <c r="AJ33" i="1"/>
  <c r="AK33" i="1"/>
  <c r="AL33" i="1"/>
  <c r="AH34" i="1"/>
  <c r="AJ34" i="1" s="1"/>
  <c r="AI34" i="1"/>
  <c r="AK34" i="1" s="1"/>
  <c r="AL11" i="1"/>
  <c r="AJ11" i="1"/>
  <c r="AI11" i="1"/>
  <c r="AK11" i="1" s="1"/>
  <c r="AH11" i="1"/>
  <c r="AG35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14" i="1"/>
  <c r="AG13" i="1"/>
  <c r="AG12" i="1"/>
  <c r="AG11" i="1"/>
  <c r="W20" i="1"/>
  <c r="X21" i="1" s="1"/>
  <c r="Y21" i="1" s="1"/>
  <c r="W21" i="1"/>
  <c r="X22" i="1" s="1"/>
  <c r="Y22" i="1" s="1"/>
  <c r="W22" i="1"/>
  <c r="X23" i="1" s="1"/>
  <c r="Y23" i="1" s="1"/>
  <c r="W23" i="1"/>
  <c r="X24" i="1" s="1"/>
  <c r="Y24" i="1" s="1"/>
  <c r="W24" i="1"/>
  <c r="X25" i="1" s="1"/>
  <c r="Y25" i="1" s="1"/>
  <c r="W25" i="1"/>
  <c r="X26" i="1" s="1"/>
  <c r="Y26" i="1" s="1"/>
  <c r="Z26" i="1" s="1"/>
  <c r="AB26" i="1" s="1"/>
  <c r="W26" i="1"/>
  <c r="X27" i="1" s="1"/>
  <c r="Y27" i="1" s="1"/>
  <c r="W27" i="1"/>
  <c r="X28" i="1" s="1"/>
  <c r="Y28" i="1" s="1"/>
  <c r="W28" i="1"/>
  <c r="X29" i="1" s="1"/>
  <c r="Y29" i="1" s="1"/>
  <c r="W29" i="1"/>
  <c r="X30" i="1" s="1"/>
  <c r="Y30" i="1" s="1"/>
  <c r="W30" i="1"/>
  <c r="X31" i="1" s="1"/>
  <c r="Y31" i="1" s="1"/>
  <c r="W31" i="1"/>
  <c r="X32" i="1" s="1"/>
  <c r="Y32" i="1" s="1"/>
  <c r="W32" i="1"/>
  <c r="X33" i="1" s="1"/>
  <c r="Y33" i="1" s="1"/>
  <c r="W33" i="1"/>
  <c r="X34" i="1" s="1"/>
  <c r="Y34" i="1" s="1"/>
  <c r="Z34" i="1" s="1"/>
  <c r="AB34" i="1" s="1"/>
  <c r="W34" i="1"/>
  <c r="X35" i="1" s="1"/>
  <c r="W19" i="1"/>
  <c r="X20" i="1" s="1"/>
  <c r="Y20" i="1" s="1"/>
  <c r="W18" i="1"/>
  <c r="X19" i="1" s="1"/>
  <c r="Y19" i="1" s="1"/>
  <c r="AC19" i="1" s="1"/>
  <c r="W16" i="1"/>
  <c r="X17" i="1" s="1"/>
  <c r="Y17" i="1" s="1"/>
  <c r="W17" i="1"/>
  <c r="X18" i="1" s="1"/>
  <c r="Y18" i="1" s="1"/>
  <c r="Z18" i="1" s="1"/>
  <c r="AB18" i="1" s="1"/>
  <c r="W15" i="1"/>
  <c r="X16" i="1" s="1"/>
  <c r="Y16" i="1" s="1"/>
  <c r="W14" i="1"/>
  <c r="X15" i="1" s="1"/>
  <c r="Y15" i="1" s="1"/>
  <c r="W13" i="1"/>
  <c r="X14" i="1" s="1"/>
  <c r="Y14" i="1" s="1"/>
  <c r="W12" i="1"/>
  <c r="X13" i="1" s="1"/>
  <c r="Y13" i="1" s="1"/>
  <c r="W11" i="1"/>
  <c r="X12" i="1" s="1"/>
  <c r="Y12" i="1" s="1"/>
  <c r="W10" i="1"/>
  <c r="X11" i="1" s="1"/>
  <c r="Y11" i="1" s="1"/>
  <c r="AC11" i="1" s="1"/>
  <c r="W9" i="1"/>
  <c r="X10" i="1" s="1"/>
  <c r="Y10" i="1" s="1"/>
  <c r="Z10" i="1" s="1"/>
  <c r="AB10" i="1" s="1"/>
  <c r="W8" i="1"/>
  <c r="X9" i="1" s="1"/>
  <c r="Y9" i="1" s="1"/>
  <c r="AV24" i="5" l="1"/>
  <c r="AX24" i="5"/>
  <c r="AX23" i="5"/>
  <c r="AU23" i="5"/>
  <c r="AV23" i="5"/>
  <c r="AU25" i="5"/>
  <c r="AW25" i="5" s="1"/>
  <c r="AV25" i="5"/>
  <c r="AR26" i="5"/>
  <c r="AS27" i="5" s="1"/>
  <c r="AT26" i="5"/>
  <c r="AM58" i="5"/>
  <c r="AL58" i="5"/>
  <c r="AJ58" i="5"/>
  <c r="AK58" i="5"/>
  <c r="AK59" i="5" s="1"/>
  <c r="AB58" i="5"/>
  <c r="Z58" i="5"/>
  <c r="AA58" i="5"/>
  <c r="AA59" i="5" s="1"/>
  <c r="AC58" i="5"/>
  <c r="S58" i="5"/>
  <c r="H58" i="5"/>
  <c r="I58" i="5"/>
  <c r="Q58" i="5"/>
  <c r="Q59" i="5" s="1"/>
  <c r="P58" i="5"/>
  <c r="R22" i="5"/>
  <c r="R58" i="5" s="1"/>
  <c r="G58" i="5"/>
  <c r="G59" i="5" s="1"/>
  <c r="F58" i="5"/>
  <c r="H10" i="4"/>
  <c r="G10" i="4"/>
  <c r="I10" i="4" s="1"/>
  <c r="I9" i="4"/>
  <c r="D10" i="4"/>
  <c r="E11" i="4" s="1"/>
  <c r="F11" i="4" s="1"/>
  <c r="T49" i="3"/>
  <c r="R57" i="3"/>
  <c r="T55" i="3"/>
  <c r="R49" i="3"/>
  <c r="T52" i="3"/>
  <c r="R52" i="3"/>
  <c r="W32" i="3"/>
  <c r="W24" i="3"/>
  <c r="W16" i="3"/>
  <c r="X33" i="3"/>
  <c r="X25" i="3"/>
  <c r="X17" i="3"/>
  <c r="X12" i="3"/>
  <c r="X31" i="3"/>
  <c r="X23" i="3"/>
  <c r="X15" i="3"/>
  <c r="X11" i="3"/>
  <c r="H31" i="3"/>
  <c r="H23" i="3"/>
  <c r="H15" i="3"/>
  <c r="G12" i="3"/>
  <c r="H27" i="3"/>
  <c r="H19" i="3"/>
  <c r="H11" i="3"/>
  <c r="G10" i="3"/>
  <c r="H34" i="2"/>
  <c r="H26" i="2"/>
  <c r="H18" i="2"/>
  <c r="H10" i="2"/>
  <c r="J27" i="2"/>
  <c r="J19" i="2"/>
  <c r="J11" i="2"/>
  <c r="J30" i="2"/>
  <c r="J33" i="2"/>
  <c r="J22" i="2"/>
  <c r="J17" i="2"/>
  <c r="J9" i="2"/>
  <c r="H30" i="2"/>
  <c r="H22" i="2"/>
  <c r="H14" i="2"/>
  <c r="J14" i="2"/>
  <c r="J25" i="2"/>
  <c r="AV33" i="1"/>
  <c r="AV25" i="1"/>
  <c r="AV28" i="1"/>
  <c r="AT33" i="1"/>
  <c r="AS30" i="1"/>
  <c r="AU30" i="1" s="1"/>
  <c r="AT25" i="1"/>
  <c r="AS22" i="1"/>
  <c r="AU22" i="1" s="1"/>
  <c r="AT17" i="1"/>
  <c r="AS14" i="1"/>
  <c r="AU14" i="1" s="1"/>
  <c r="AV17" i="1"/>
  <c r="AV20" i="1"/>
  <c r="AT29" i="1"/>
  <c r="AT21" i="1"/>
  <c r="AT13" i="1"/>
  <c r="AI18" i="1"/>
  <c r="AK18" i="1" s="1"/>
  <c r="AJ32" i="1"/>
  <c r="AJ16" i="1"/>
  <c r="AJ24" i="1"/>
  <c r="AI32" i="1"/>
  <c r="AK32" i="1" s="1"/>
  <c r="AI24" i="1"/>
  <c r="AK24" i="1" s="1"/>
  <c r="AI16" i="1"/>
  <c r="AK16" i="1" s="1"/>
  <c r="AL31" i="1"/>
  <c r="AL23" i="1"/>
  <c r="AL15" i="1"/>
  <c r="AL26" i="1"/>
  <c r="AL18" i="1"/>
  <c r="AJ12" i="1"/>
  <c r="AJ31" i="1"/>
  <c r="AJ23" i="1"/>
  <c r="AJ15" i="1"/>
  <c r="AL34" i="1"/>
  <c r="AC27" i="1"/>
  <c r="AA27" i="1"/>
  <c r="AC33" i="1"/>
  <c r="AA33" i="1"/>
  <c r="Z33" i="1"/>
  <c r="AB33" i="1" s="1"/>
  <c r="Z25" i="1"/>
  <c r="AB25" i="1" s="1"/>
  <c r="AA25" i="1"/>
  <c r="AC25" i="1"/>
  <c r="Z15" i="1"/>
  <c r="AB15" i="1" s="1"/>
  <c r="AC15" i="1"/>
  <c r="AA16" i="1"/>
  <c r="Z16" i="1"/>
  <c r="AB16" i="1" s="1"/>
  <c r="AC16" i="1"/>
  <c r="Z32" i="1"/>
  <c r="AB32" i="1" s="1"/>
  <c r="AA32" i="1"/>
  <c r="AC32" i="1"/>
  <c r="AC24" i="1"/>
  <c r="Z24" i="1"/>
  <c r="AB24" i="1" s="1"/>
  <c r="AA24" i="1"/>
  <c r="Z31" i="1"/>
  <c r="AB31" i="1" s="1"/>
  <c r="AC31" i="1"/>
  <c r="Z23" i="1"/>
  <c r="AB23" i="1" s="1"/>
  <c r="AC23" i="1"/>
  <c r="AA17" i="1"/>
  <c r="AC17" i="1"/>
  <c r="Z17" i="1"/>
  <c r="AB17" i="1" s="1"/>
  <c r="AA30" i="1"/>
  <c r="Z30" i="1"/>
  <c r="AB30" i="1" s="1"/>
  <c r="AC30" i="1"/>
  <c r="AA22" i="1"/>
  <c r="Z22" i="1"/>
  <c r="AB22" i="1" s="1"/>
  <c r="AC22" i="1"/>
  <c r="AC13" i="1"/>
  <c r="AA13" i="1"/>
  <c r="Z13" i="1"/>
  <c r="AB13" i="1" s="1"/>
  <c r="Y36" i="1"/>
  <c r="AC9" i="1"/>
  <c r="AA9" i="1"/>
  <c r="Z9" i="1"/>
  <c r="AA29" i="1"/>
  <c r="Z29" i="1"/>
  <c r="AB29" i="1" s="1"/>
  <c r="AA21" i="1"/>
  <c r="Z21" i="1"/>
  <c r="AB21" i="1" s="1"/>
  <c r="Z12" i="1"/>
  <c r="AB12" i="1" s="1"/>
  <c r="AA12" i="1"/>
  <c r="Z20" i="1"/>
  <c r="AB20" i="1" s="1"/>
  <c r="AA20" i="1"/>
  <c r="Z28" i="1"/>
  <c r="AB28" i="1" s="1"/>
  <c r="AA28" i="1"/>
  <c r="AA14" i="1"/>
  <c r="Z14" i="1"/>
  <c r="AB14" i="1" s="1"/>
  <c r="AC14" i="1"/>
  <c r="AA19" i="1"/>
  <c r="AA11" i="1"/>
  <c r="AC28" i="1"/>
  <c r="Z27" i="1"/>
  <c r="AB27" i="1" s="1"/>
  <c r="AC20" i="1"/>
  <c r="Z19" i="1"/>
  <c r="AB19" i="1" s="1"/>
  <c r="AC12" i="1"/>
  <c r="Z11" i="1"/>
  <c r="AB11" i="1" s="1"/>
  <c r="AC26" i="1"/>
  <c r="AC10" i="1"/>
  <c r="AA31" i="1"/>
  <c r="AC29" i="1"/>
  <c r="AA23" i="1"/>
  <c r="AC21" i="1"/>
  <c r="AA15" i="1"/>
  <c r="AC34" i="1"/>
  <c r="AC18" i="1"/>
  <c r="AA34" i="1"/>
  <c r="AA26" i="1"/>
  <c r="AA18" i="1"/>
  <c r="AA10" i="1"/>
  <c r="D9" i="1"/>
  <c r="E9" i="1" s="1"/>
  <c r="D10" i="1"/>
  <c r="E10" i="1" s="1"/>
  <c r="D11" i="1"/>
  <c r="E11" i="1" s="1"/>
  <c r="D12" i="1"/>
  <c r="E12" i="1" s="1"/>
  <c r="D13" i="1"/>
  <c r="E13" i="1" s="1"/>
  <c r="I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D30" i="1"/>
  <c r="D31" i="1"/>
  <c r="E31" i="1" s="1"/>
  <c r="D32" i="1"/>
  <c r="E32" i="1" s="1"/>
  <c r="D33" i="1"/>
  <c r="E33" i="1" s="1"/>
  <c r="D34" i="1"/>
  <c r="E34" i="1" s="1"/>
  <c r="D35" i="1"/>
  <c r="D8" i="1"/>
  <c r="E30" i="1"/>
  <c r="E29" i="1"/>
  <c r="E20" i="1"/>
  <c r="N29" i="1"/>
  <c r="O29" i="1" s="1"/>
  <c r="M9" i="1"/>
  <c r="N10" i="1" s="1"/>
  <c r="O10" i="1" s="1"/>
  <c r="M10" i="1"/>
  <c r="N11" i="1" s="1"/>
  <c r="O11" i="1" s="1"/>
  <c r="M11" i="1"/>
  <c r="N12" i="1" s="1"/>
  <c r="O12" i="1" s="1"/>
  <c r="M12" i="1"/>
  <c r="N13" i="1" s="1"/>
  <c r="O13" i="1" s="1"/>
  <c r="M13" i="1"/>
  <c r="N14" i="1" s="1"/>
  <c r="O14" i="1" s="1"/>
  <c r="M14" i="1"/>
  <c r="N15" i="1" s="1"/>
  <c r="O15" i="1" s="1"/>
  <c r="M15" i="1"/>
  <c r="N16" i="1" s="1"/>
  <c r="O16" i="1" s="1"/>
  <c r="M16" i="1"/>
  <c r="N17" i="1" s="1"/>
  <c r="O17" i="1" s="1"/>
  <c r="S17" i="1" s="1"/>
  <c r="M17" i="1"/>
  <c r="N18" i="1" s="1"/>
  <c r="O18" i="1" s="1"/>
  <c r="M18" i="1"/>
  <c r="N19" i="1" s="1"/>
  <c r="O19" i="1" s="1"/>
  <c r="M19" i="1"/>
  <c r="N20" i="1" s="1"/>
  <c r="O20" i="1" s="1"/>
  <c r="M20" i="1"/>
  <c r="N21" i="1" s="1"/>
  <c r="O21" i="1" s="1"/>
  <c r="M21" i="1"/>
  <c r="N22" i="1" s="1"/>
  <c r="O22" i="1" s="1"/>
  <c r="M22" i="1"/>
  <c r="N23" i="1" s="1"/>
  <c r="O23" i="1" s="1"/>
  <c r="M23" i="1"/>
  <c r="N24" i="1" s="1"/>
  <c r="O24" i="1" s="1"/>
  <c r="M24" i="1"/>
  <c r="N25" i="1" s="1"/>
  <c r="O25" i="1" s="1"/>
  <c r="S25" i="1" s="1"/>
  <c r="M25" i="1"/>
  <c r="N26" i="1" s="1"/>
  <c r="O26" i="1" s="1"/>
  <c r="M26" i="1"/>
  <c r="N27" i="1" s="1"/>
  <c r="O27" i="1" s="1"/>
  <c r="M27" i="1"/>
  <c r="N28" i="1" s="1"/>
  <c r="O28" i="1" s="1"/>
  <c r="M28" i="1"/>
  <c r="M29" i="1"/>
  <c r="N30" i="1" s="1"/>
  <c r="O30" i="1" s="1"/>
  <c r="M30" i="1"/>
  <c r="N31" i="1" s="1"/>
  <c r="O31" i="1" s="1"/>
  <c r="M31" i="1"/>
  <c r="N32" i="1" s="1"/>
  <c r="O32" i="1" s="1"/>
  <c r="M32" i="1"/>
  <c r="N33" i="1" s="1"/>
  <c r="O33" i="1" s="1"/>
  <c r="S33" i="1" s="1"/>
  <c r="M33" i="1"/>
  <c r="N34" i="1" s="1"/>
  <c r="O34" i="1" s="1"/>
  <c r="M34" i="1"/>
  <c r="N35" i="1" s="1"/>
  <c r="M8" i="1"/>
  <c r="N9" i="1" s="1"/>
  <c r="O9" i="1" s="1"/>
  <c r="AW23" i="5" l="1"/>
  <c r="AX26" i="5"/>
  <c r="AV26" i="5"/>
  <c r="AU26" i="5"/>
  <c r="AT27" i="5"/>
  <c r="AR27" i="5"/>
  <c r="AS28" i="5" s="1"/>
  <c r="J11" i="4"/>
  <c r="G11" i="4"/>
  <c r="I11" i="4" s="1"/>
  <c r="H11" i="4"/>
  <c r="D11" i="4"/>
  <c r="E12" i="4" s="1"/>
  <c r="F12" i="4" s="1"/>
  <c r="AB9" i="1"/>
  <c r="AB36" i="1" s="1"/>
  <c r="Z36" i="1"/>
  <c r="AA36" i="1"/>
  <c r="AA37" i="1" s="1"/>
  <c r="AC36" i="1"/>
  <c r="P13" i="1"/>
  <c r="S13" i="1"/>
  <c r="S24" i="1"/>
  <c r="P24" i="1"/>
  <c r="S15" i="1"/>
  <c r="P15" i="1"/>
  <c r="P29" i="1"/>
  <c r="S29" i="1"/>
  <c r="P32" i="1"/>
  <c r="S32" i="1"/>
  <c r="S30" i="1"/>
  <c r="P30" i="1"/>
  <c r="S22" i="1"/>
  <c r="P22" i="1"/>
  <c r="S14" i="1"/>
  <c r="P14" i="1"/>
  <c r="S26" i="1"/>
  <c r="P26" i="1"/>
  <c r="S31" i="1"/>
  <c r="P31" i="1"/>
  <c r="P16" i="1"/>
  <c r="S16" i="1"/>
  <c r="O36" i="1"/>
  <c r="S9" i="1"/>
  <c r="P9" i="1"/>
  <c r="P12" i="1"/>
  <c r="S12" i="1"/>
  <c r="S11" i="1"/>
  <c r="P11" i="1"/>
  <c r="S34" i="1"/>
  <c r="P34" i="1"/>
  <c r="S10" i="1"/>
  <c r="P10" i="1"/>
  <c r="S23" i="1"/>
  <c r="P23" i="1"/>
  <c r="P28" i="1"/>
  <c r="S28" i="1"/>
  <c r="P20" i="1"/>
  <c r="S20" i="1"/>
  <c r="P21" i="1"/>
  <c r="S21" i="1"/>
  <c r="S27" i="1"/>
  <c r="P27" i="1"/>
  <c r="S19" i="1"/>
  <c r="P19" i="1"/>
  <c r="S18" i="1"/>
  <c r="P18" i="1"/>
  <c r="P33" i="1"/>
  <c r="P25" i="1"/>
  <c r="P17" i="1"/>
  <c r="F12" i="1"/>
  <c r="I12" i="1"/>
  <c r="I22" i="1"/>
  <c r="F22" i="1"/>
  <c r="F28" i="1"/>
  <c r="I28" i="1"/>
  <c r="F11" i="1"/>
  <c r="I11" i="1"/>
  <c r="I23" i="1"/>
  <c r="F23" i="1"/>
  <c r="I29" i="1"/>
  <c r="F29" i="1"/>
  <c r="F14" i="1"/>
  <c r="I14" i="1"/>
  <c r="I19" i="1"/>
  <c r="F19" i="1"/>
  <c r="F24" i="1"/>
  <c r="I24" i="1"/>
  <c r="F32" i="1"/>
  <c r="I32" i="1"/>
  <c r="F16" i="1"/>
  <c r="I16" i="1"/>
  <c r="F31" i="1"/>
  <c r="I31" i="1"/>
  <c r="E36" i="1"/>
  <c r="I9" i="1"/>
  <c r="F9" i="1"/>
  <c r="F13" i="1"/>
  <c r="F18" i="1"/>
  <c r="I18" i="1"/>
  <c r="F26" i="1"/>
  <c r="I26" i="1"/>
  <c r="I33" i="1"/>
  <c r="F33" i="1"/>
  <c r="F30" i="1"/>
  <c r="I30" i="1"/>
  <c r="F10" i="1"/>
  <c r="I10" i="1"/>
  <c r="I15" i="1"/>
  <c r="F15" i="1"/>
  <c r="F20" i="1"/>
  <c r="I20" i="1"/>
  <c r="I25" i="1"/>
  <c r="F25" i="1"/>
  <c r="F34" i="1"/>
  <c r="I34" i="1"/>
  <c r="I17" i="1"/>
  <c r="F17" i="1"/>
  <c r="I21" i="1"/>
  <c r="F21" i="1"/>
  <c r="I27" i="1"/>
  <c r="F27" i="1"/>
  <c r="AT28" i="5" l="1"/>
  <c r="AR28" i="5"/>
  <c r="AS29" i="5" s="1"/>
  <c r="AX27" i="5"/>
  <c r="AV27" i="5"/>
  <c r="AU27" i="5"/>
  <c r="AW27" i="5" s="1"/>
  <c r="AW26" i="5"/>
  <c r="H12" i="4"/>
  <c r="J12" i="4"/>
  <c r="G12" i="4"/>
  <c r="I12" i="4" s="1"/>
  <c r="D12" i="4"/>
  <c r="E13" i="4" s="1"/>
  <c r="F13" i="4" s="1"/>
  <c r="S36" i="1"/>
  <c r="Q18" i="1"/>
  <c r="R18" i="1"/>
  <c r="Q34" i="1"/>
  <c r="R34" i="1"/>
  <c r="R29" i="1"/>
  <c r="Q29" i="1"/>
  <c r="R20" i="1"/>
  <c r="Q20" i="1"/>
  <c r="R22" i="1"/>
  <c r="Q22" i="1"/>
  <c r="Q15" i="1"/>
  <c r="R15" i="1"/>
  <c r="R14" i="1"/>
  <c r="Q14" i="1"/>
  <c r="R19" i="1"/>
  <c r="Q19" i="1"/>
  <c r="R11" i="1"/>
  <c r="Q11" i="1"/>
  <c r="Q16" i="1"/>
  <c r="R16" i="1"/>
  <c r="R21" i="1"/>
  <c r="Q21" i="1"/>
  <c r="R28" i="1"/>
  <c r="Q28" i="1"/>
  <c r="Q31" i="1"/>
  <c r="R31" i="1"/>
  <c r="R30" i="1"/>
  <c r="Q30" i="1"/>
  <c r="Q24" i="1"/>
  <c r="R24" i="1"/>
  <c r="R27" i="1"/>
  <c r="Q27" i="1"/>
  <c r="Q23" i="1"/>
  <c r="R23" i="1"/>
  <c r="Q33" i="1"/>
  <c r="R33" i="1"/>
  <c r="Q17" i="1"/>
  <c r="R17" i="1"/>
  <c r="R12" i="1"/>
  <c r="Q12" i="1"/>
  <c r="Q26" i="1"/>
  <c r="R26" i="1"/>
  <c r="Q25" i="1"/>
  <c r="R25" i="1"/>
  <c r="Q10" i="1"/>
  <c r="R10" i="1"/>
  <c r="R9" i="1"/>
  <c r="Q9" i="1"/>
  <c r="P36" i="1"/>
  <c r="Q32" i="1"/>
  <c r="R32" i="1"/>
  <c r="R13" i="1"/>
  <c r="Q13" i="1"/>
  <c r="H26" i="1"/>
  <c r="G26" i="1"/>
  <c r="H31" i="1"/>
  <c r="G31" i="1"/>
  <c r="H11" i="1"/>
  <c r="G11" i="1"/>
  <c r="G19" i="1"/>
  <c r="H19" i="1"/>
  <c r="H34" i="1"/>
  <c r="G34" i="1"/>
  <c r="G10" i="1"/>
  <c r="H10" i="1"/>
  <c r="G18" i="1"/>
  <c r="H18" i="1"/>
  <c r="H16" i="1"/>
  <c r="G16" i="1"/>
  <c r="H14" i="1"/>
  <c r="G14" i="1"/>
  <c r="H28" i="1"/>
  <c r="G28" i="1"/>
  <c r="H27" i="1"/>
  <c r="G27" i="1"/>
  <c r="G25" i="1"/>
  <c r="H25" i="1"/>
  <c r="H13" i="1"/>
  <c r="G13" i="1"/>
  <c r="H29" i="1"/>
  <c r="G29" i="1"/>
  <c r="H22" i="1"/>
  <c r="G22" i="1"/>
  <c r="G17" i="1"/>
  <c r="H17" i="1"/>
  <c r="H30" i="1"/>
  <c r="G30" i="1"/>
  <c r="F36" i="1"/>
  <c r="H9" i="1"/>
  <c r="G9" i="1"/>
  <c r="H32" i="1"/>
  <c r="G32" i="1"/>
  <c r="G15" i="1"/>
  <c r="H15" i="1"/>
  <c r="H21" i="1"/>
  <c r="G21" i="1"/>
  <c r="G33" i="1"/>
  <c r="H33" i="1"/>
  <c r="I36" i="1"/>
  <c r="G23" i="1"/>
  <c r="H23" i="1"/>
  <c r="H20" i="1"/>
  <c r="G20" i="1"/>
  <c r="H24" i="1"/>
  <c r="G24" i="1"/>
  <c r="H12" i="1"/>
  <c r="G12" i="1"/>
  <c r="AT29" i="5" l="1"/>
  <c r="AR29" i="5"/>
  <c r="AS30" i="5" s="1"/>
  <c r="AX28" i="5"/>
  <c r="AV28" i="5"/>
  <c r="AU28" i="5"/>
  <c r="G13" i="4"/>
  <c r="H13" i="4"/>
  <c r="J13" i="4"/>
  <c r="D13" i="4"/>
  <c r="E14" i="4" s="1"/>
  <c r="F14" i="4" s="1"/>
  <c r="R36" i="1"/>
  <c r="Q36" i="1"/>
  <c r="Q37" i="1" s="1"/>
  <c r="G36" i="1"/>
  <c r="G37" i="1" s="1"/>
  <c r="H36" i="1"/>
  <c r="AW28" i="5" l="1"/>
  <c r="AT30" i="5"/>
  <c r="AR30" i="5"/>
  <c r="AS31" i="5" s="1"/>
  <c r="AU29" i="5"/>
  <c r="AW29" i="5" s="1"/>
  <c r="AX29" i="5"/>
  <c r="AV29" i="5"/>
  <c r="H14" i="4"/>
  <c r="G14" i="4"/>
  <c r="I14" i="4" s="1"/>
  <c r="J14" i="4"/>
  <c r="I13" i="4"/>
  <c r="D14" i="4"/>
  <c r="E15" i="4" s="1"/>
  <c r="F15" i="4" s="1"/>
  <c r="AR31" i="5" l="1"/>
  <c r="AS32" i="5" s="1"/>
  <c r="AT31" i="5"/>
  <c r="AV30" i="5"/>
  <c r="AU30" i="5"/>
  <c r="AW30" i="5" s="1"/>
  <c r="AX30" i="5"/>
  <c r="J15" i="4"/>
  <c r="H15" i="4"/>
  <c r="G15" i="4"/>
  <c r="D15" i="4"/>
  <c r="E16" i="4" s="1"/>
  <c r="F16" i="4" s="1"/>
  <c r="AU31" i="5" l="1"/>
  <c r="AX31" i="5"/>
  <c r="AV31" i="5"/>
  <c r="AT32" i="5"/>
  <c r="AR32" i="5"/>
  <c r="AS33" i="5" s="1"/>
  <c r="G16" i="4"/>
  <c r="I16" i="4" s="1"/>
  <c r="J16" i="4"/>
  <c r="H16" i="4"/>
  <c r="I15" i="4"/>
  <c r="D16" i="4"/>
  <c r="E17" i="4" s="1"/>
  <c r="F17" i="4" s="1"/>
  <c r="AR33" i="5" l="1"/>
  <c r="AS34" i="5" s="1"/>
  <c r="AT33" i="5"/>
  <c r="AV32" i="5"/>
  <c r="AU32" i="5"/>
  <c r="AW32" i="5" s="1"/>
  <c r="AX32" i="5"/>
  <c r="AW31" i="5"/>
  <c r="G17" i="4"/>
  <c r="I17" i="4" s="1"/>
  <c r="H17" i="4"/>
  <c r="J17" i="4"/>
  <c r="D17" i="4"/>
  <c r="E18" i="4" s="1"/>
  <c r="F18" i="4" s="1"/>
  <c r="AV33" i="5" l="1"/>
  <c r="AU33" i="5"/>
  <c r="AX33" i="5"/>
  <c r="AT34" i="5"/>
  <c r="AR34" i="5"/>
  <c r="AS35" i="5" s="1"/>
  <c r="H18" i="4"/>
  <c r="G18" i="4"/>
  <c r="I18" i="4" s="1"/>
  <c r="J18" i="4"/>
  <c r="D18" i="4"/>
  <c r="E19" i="4" s="1"/>
  <c r="F19" i="4" s="1"/>
  <c r="AR35" i="5" l="1"/>
  <c r="AS36" i="5" s="1"/>
  <c r="AT35" i="5"/>
  <c r="AX34" i="5"/>
  <c r="AV34" i="5"/>
  <c r="AU34" i="5"/>
  <c r="AW34" i="5" s="1"/>
  <c r="AW33" i="5"/>
  <c r="H19" i="4"/>
  <c r="J19" i="4"/>
  <c r="G19" i="4"/>
  <c r="I19" i="4" s="1"/>
  <c r="D19" i="4"/>
  <c r="E20" i="4" s="1"/>
  <c r="F20" i="4" s="1"/>
  <c r="AX35" i="5" l="1"/>
  <c r="AV35" i="5"/>
  <c r="AU35" i="5"/>
  <c r="AW35" i="5" s="1"/>
  <c r="AR36" i="5"/>
  <c r="AS37" i="5" s="1"/>
  <c r="AT36" i="5"/>
  <c r="H20" i="4"/>
  <c r="J20" i="4"/>
  <c r="G20" i="4"/>
  <c r="I20" i="4" s="1"/>
  <c r="D20" i="4"/>
  <c r="E21" i="4" s="1"/>
  <c r="F21" i="4" s="1"/>
  <c r="AU36" i="5" l="1"/>
  <c r="AW36" i="5" s="1"/>
  <c r="AX36" i="5"/>
  <c r="AV36" i="5"/>
  <c r="AT37" i="5"/>
  <c r="AR37" i="5"/>
  <c r="AS38" i="5" s="1"/>
  <c r="H21" i="4"/>
  <c r="J21" i="4"/>
  <c r="G21" i="4"/>
  <c r="I21" i="4" s="1"/>
  <c r="D21" i="4"/>
  <c r="E22" i="4" s="1"/>
  <c r="F22" i="4" s="1"/>
  <c r="AX37" i="5" l="1"/>
  <c r="AV37" i="5"/>
  <c r="AU37" i="5"/>
  <c r="AW37" i="5" s="1"/>
  <c r="AT38" i="5"/>
  <c r="AR38" i="5"/>
  <c r="AS39" i="5" s="1"/>
  <c r="H22" i="4"/>
  <c r="G22" i="4"/>
  <c r="I22" i="4" s="1"/>
  <c r="J22" i="4"/>
  <c r="D22" i="4"/>
  <c r="E23" i="4" s="1"/>
  <c r="F23" i="4" s="1"/>
  <c r="AR39" i="5" l="1"/>
  <c r="AS40" i="5" s="1"/>
  <c r="AT39" i="5"/>
  <c r="AU38" i="5"/>
  <c r="AW38" i="5" s="1"/>
  <c r="AX38" i="5"/>
  <c r="AV38" i="5"/>
  <c r="H23" i="4"/>
  <c r="J23" i="4"/>
  <c r="G23" i="4"/>
  <c r="I23" i="4" s="1"/>
  <c r="D23" i="4"/>
  <c r="E24" i="4" s="1"/>
  <c r="F24" i="4" s="1"/>
  <c r="AX39" i="5" l="1"/>
  <c r="AV39" i="5"/>
  <c r="AU39" i="5"/>
  <c r="AW39" i="5" s="1"/>
  <c r="AT40" i="5"/>
  <c r="AR40" i="5"/>
  <c r="AS41" i="5" s="1"/>
  <c r="G24" i="4"/>
  <c r="I24" i="4" s="1"/>
  <c r="J24" i="4"/>
  <c r="H24" i="4"/>
  <c r="D24" i="4"/>
  <c r="E25" i="4" s="1"/>
  <c r="F25" i="4" s="1"/>
  <c r="AR41" i="5" l="1"/>
  <c r="AS42" i="5" s="1"/>
  <c r="AT41" i="5"/>
  <c r="AV40" i="5"/>
  <c r="AU40" i="5"/>
  <c r="AW40" i="5" s="1"/>
  <c r="AX40" i="5"/>
  <c r="G25" i="4"/>
  <c r="I25" i="4" s="1"/>
  <c r="H25" i="4"/>
  <c r="J25" i="4"/>
  <c r="D25" i="4"/>
  <c r="E26" i="4" s="1"/>
  <c r="F26" i="4" s="1"/>
  <c r="AV41" i="5" l="1"/>
  <c r="AU41" i="5"/>
  <c r="AW41" i="5" s="1"/>
  <c r="AX41" i="5"/>
  <c r="AT42" i="5"/>
  <c r="AR42" i="5"/>
  <c r="AS43" i="5" s="1"/>
  <c r="H26" i="4"/>
  <c r="G26" i="4"/>
  <c r="I26" i="4" s="1"/>
  <c r="J26" i="4"/>
  <c r="D26" i="4"/>
  <c r="E27" i="4" s="1"/>
  <c r="F27" i="4" s="1"/>
  <c r="AR43" i="5" l="1"/>
  <c r="AS44" i="5" s="1"/>
  <c r="AT43" i="5"/>
  <c r="AX42" i="5"/>
  <c r="AV42" i="5"/>
  <c r="AU42" i="5"/>
  <c r="AW42" i="5" s="1"/>
  <c r="J27" i="4"/>
  <c r="H27" i="4"/>
  <c r="G27" i="4"/>
  <c r="I27" i="4" s="1"/>
  <c r="D27" i="4"/>
  <c r="E28" i="4" s="1"/>
  <c r="F28" i="4" s="1"/>
  <c r="AR44" i="5" l="1"/>
  <c r="AS45" i="5" s="1"/>
  <c r="AT44" i="5"/>
  <c r="AX43" i="5"/>
  <c r="AV43" i="5"/>
  <c r="AU43" i="5"/>
  <c r="AW43" i="5" s="1"/>
  <c r="G28" i="4"/>
  <c r="I28" i="4" s="1"/>
  <c r="J28" i="4"/>
  <c r="H28" i="4"/>
  <c r="D28" i="4"/>
  <c r="E29" i="4" s="1"/>
  <c r="F29" i="4" s="1"/>
  <c r="AX44" i="5" l="1"/>
  <c r="AV44" i="5"/>
  <c r="AU44" i="5"/>
  <c r="AW44" i="5" s="1"/>
  <c r="AR45" i="5"/>
  <c r="AS46" i="5" s="1"/>
  <c r="AT45" i="5"/>
  <c r="G29" i="4"/>
  <c r="I29" i="4" s="1"/>
  <c r="H29" i="4"/>
  <c r="J29" i="4"/>
  <c r="D29" i="4"/>
  <c r="E30" i="4" s="1"/>
  <c r="F30" i="4" s="1"/>
  <c r="AV45" i="5" l="1"/>
  <c r="AU45" i="5"/>
  <c r="AW45" i="5" s="1"/>
  <c r="AX45" i="5"/>
  <c r="AT46" i="5"/>
  <c r="AR46" i="5"/>
  <c r="AS47" i="5" s="1"/>
  <c r="H30" i="4"/>
  <c r="G30" i="4"/>
  <c r="I30" i="4" s="1"/>
  <c r="J30" i="4"/>
  <c r="D30" i="4"/>
  <c r="E31" i="4" s="1"/>
  <c r="F31" i="4" s="1"/>
  <c r="AU46" i="5" l="1"/>
  <c r="AW46" i="5" s="1"/>
  <c r="AX46" i="5"/>
  <c r="AV46" i="5"/>
  <c r="AR47" i="5"/>
  <c r="AS48" i="5" s="1"/>
  <c r="AT47" i="5"/>
  <c r="H31" i="4"/>
  <c r="J31" i="4"/>
  <c r="G31" i="4"/>
  <c r="I31" i="4" s="1"/>
  <c r="D31" i="4"/>
  <c r="E32" i="4" s="1"/>
  <c r="F32" i="4" s="1"/>
  <c r="AT48" i="5" l="1"/>
  <c r="AR48" i="5"/>
  <c r="AS49" i="5" s="1"/>
  <c r="AU47" i="5"/>
  <c r="AW47" i="5" s="1"/>
  <c r="AX47" i="5"/>
  <c r="AV47" i="5"/>
  <c r="H32" i="4"/>
  <c r="G32" i="4"/>
  <c r="I32" i="4" s="1"/>
  <c r="J32" i="4"/>
  <c r="D32" i="4"/>
  <c r="E33" i="4" s="1"/>
  <c r="F33" i="4" s="1"/>
  <c r="AR49" i="5" l="1"/>
  <c r="AS50" i="5" s="1"/>
  <c r="AT49" i="5"/>
  <c r="AX48" i="5"/>
  <c r="AV48" i="5"/>
  <c r="AU48" i="5"/>
  <c r="AW48" i="5" s="1"/>
  <c r="G33" i="4"/>
  <c r="I33" i="4" s="1"/>
  <c r="H33" i="4"/>
  <c r="J33" i="4"/>
  <c r="D33" i="4"/>
  <c r="E34" i="4" s="1"/>
  <c r="F34" i="4" s="1"/>
  <c r="AX49" i="5" l="1"/>
  <c r="AV49" i="5"/>
  <c r="AU49" i="5"/>
  <c r="AW49" i="5" s="1"/>
  <c r="AR50" i="5"/>
  <c r="AS51" i="5" s="1"/>
  <c r="AT50" i="5"/>
  <c r="H34" i="4"/>
  <c r="H36" i="4" s="1"/>
  <c r="G34" i="4"/>
  <c r="J34" i="4"/>
  <c r="J36" i="4" s="1"/>
  <c r="F36" i="4"/>
  <c r="D34" i="4"/>
  <c r="E35" i="4" s="1"/>
  <c r="AX50" i="5" l="1"/>
  <c r="AV50" i="5"/>
  <c r="AU50" i="5"/>
  <c r="AW50" i="5" s="1"/>
  <c r="AR51" i="5"/>
  <c r="AS52" i="5" s="1"/>
  <c r="AT51" i="5"/>
  <c r="I34" i="4"/>
  <c r="I36" i="4" s="1"/>
  <c r="G36" i="4"/>
  <c r="H37" i="4"/>
  <c r="AR52" i="5" l="1"/>
  <c r="AS53" i="5" s="1"/>
  <c r="AT52" i="5"/>
  <c r="AU51" i="5"/>
  <c r="AW51" i="5" s="1"/>
  <c r="AX51" i="5"/>
  <c r="AV51" i="5"/>
  <c r="AR53" i="5" l="1"/>
  <c r="AS54" i="5" s="1"/>
  <c r="AT53" i="5"/>
  <c r="AU52" i="5"/>
  <c r="AW52" i="5" s="1"/>
  <c r="AX52" i="5"/>
  <c r="AV52" i="5"/>
  <c r="AV53" i="5" l="1"/>
  <c r="AU53" i="5"/>
  <c r="AW53" i="5" s="1"/>
  <c r="AX53" i="5"/>
  <c r="AT54" i="5"/>
  <c r="AR54" i="5"/>
  <c r="AS55" i="5" s="1"/>
  <c r="AU54" i="5" l="1"/>
  <c r="AW54" i="5" s="1"/>
  <c r="AV54" i="5"/>
  <c r="AX54" i="5"/>
  <c r="AR55" i="5"/>
  <c r="AS56" i="5" s="1"/>
  <c r="AT55" i="5"/>
  <c r="AV55" i="5" l="1"/>
  <c r="AU55" i="5"/>
  <c r="AW55" i="5" s="1"/>
  <c r="AX55" i="5"/>
  <c r="AT56" i="5"/>
  <c r="AT58" i="5" s="1"/>
  <c r="AR56" i="5"/>
  <c r="AS57" i="5" s="1"/>
  <c r="AV56" i="5" l="1"/>
  <c r="AU56" i="5"/>
  <c r="AU58" i="5" s="1"/>
  <c r="AX56" i="5"/>
  <c r="AX58" i="5" s="1"/>
  <c r="AV58" i="5" l="1"/>
  <c r="AV59" i="5" s="1"/>
  <c r="AW56" i="5"/>
  <c r="AW58" i="5" s="1"/>
</calcChain>
</file>

<file path=xl/sharedStrings.xml><?xml version="1.0" encoding="utf-8"?>
<sst xmlns="http://schemas.openxmlformats.org/spreadsheetml/2006/main" count="156" uniqueCount="30">
  <si>
    <t>t</t>
  </si>
  <si>
    <t>Yt</t>
  </si>
  <si>
    <t>Yt - Yt-1</t>
  </si>
  <si>
    <t>^Yt</t>
  </si>
  <si>
    <t>et</t>
  </si>
  <si>
    <t>abs(et)</t>
  </si>
  <si>
    <t>et²</t>
  </si>
  <si>
    <t>Abs(et)/Yt</t>
  </si>
  <si>
    <t>et/yt</t>
  </si>
  <si>
    <t>Método Ingênuo</t>
  </si>
  <si>
    <t>Yt/(Yt-1)</t>
  </si>
  <si>
    <t>n=3</t>
  </si>
  <si>
    <t>Mt</t>
  </si>
  <si>
    <t>MMt</t>
  </si>
  <si>
    <t>n=4</t>
  </si>
  <si>
    <t>Média Móvel Dupla N=3</t>
  </si>
  <si>
    <t>MM't</t>
  </si>
  <si>
    <t>at</t>
  </si>
  <si>
    <t>bt</t>
  </si>
  <si>
    <t>Y^t</t>
  </si>
  <si>
    <t>St</t>
  </si>
  <si>
    <t>alfa</t>
  </si>
  <si>
    <t>EPAM</t>
  </si>
  <si>
    <t>EQM</t>
  </si>
  <si>
    <t>INGÊNUO</t>
  </si>
  <si>
    <t>MÉDIA SIMPLES</t>
  </si>
  <si>
    <t>Média</t>
  </si>
  <si>
    <t>MÉDIA MÓVEL (N=3)</t>
  </si>
  <si>
    <t>MÉDIA MÓVEL (N=4)</t>
  </si>
  <si>
    <t>SUAVIZAMENTO EXPONENCIAL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</si>
</sst>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0.0%"/>
    <numFmt numFmtId="166" formatCode="_-* #,##0.0_-;\-* #,##0.0_-;_-* &quot;-&quot;??_-;_-@_-"/>
    <numFmt numFmtId="167" formatCode="_-* #,##0_-;\-* #,##0_-;_-* &quot;-&quot;??_-;_-@_-"/>
    <numFmt numFmtId="168" formatCode="_-* #,##0.0_-;\-* #,##0.0_-;_-* &quot;-&quot;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164" fontId="0" fillId="2" borderId="0" xfId="0" applyNumberFormat="1" applyFill="1"/>
    <xf numFmtId="165" fontId="0" fillId="0" borderId="0" xfId="1" applyNumberFormat="1" applyFont="1"/>
    <xf numFmtId="165" fontId="0" fillId="2" borderId="0" xfId="1" applyNumberFormat="1" applyFont="1" applyFill="1"/>
    <xf numFmtId="164" fontId="0" fillId="0" borderId="0" xfId="0" applyNumberFormat="1"/>
    <xf numFmtId="1" fontId="0" fillId="0" borderId="0" xfId="0" applyNumberFormat="1"/>
    <xf numFmtId="166" fontId="0" fillId="0" borderId="0" xfId="2" applyNumberFormat="1" applyFont="1"/>
    <xf numFmtId="167" fontId="0" fillId="0" borderId="0" xfId="2" applyNumberFormat="1" applyFont="1"/>
    <xf numFmtId="166" fontId="0" fillId="0" borderId="0" xfId="0" applyNumberFormat="1"/>
    <xf numFmtId="168" fontId="0" fillId="0" borderId="0" xfId="0" applyNumberFormat="1"/>
    <xf numFmtId="167" fontId="0" fillId="0" borderId="0" xfId="0" applyNumberFormat="1"/>
    <xf numFmtId="166" fontId="0" fillId="2" borderId="0" xfId="0" applyNumberFormat="1" applyFill="1"/>
    <xf numFmtId="0" fontId="0" fillId="0" borderId="1" xfId="0" applyBorder="1"/>
    <xf numFmtId="2" fontId="0" fillId="0" borderId="1" xfId="0" applyNumberFormat="1" applyBorder="1"/>
    <xf numFmtId="0" fontId="2" fillId="0" borderId="0" xfId="0" applyFont="1"/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SuavizamentoExponencial!$L$8:$L$18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SuavizamentoExponencial!$M$8:$M$18</c:f>
              <c:numCache>
                <c:formatCode>0.0%</c:formatCode>
                <c:ptCount val="11"/>
                <c:pt idx="0">
                  <c:v>0.4901007972903399</c:v>
                </c:pt>
                <c:pt idx="1">
                  <c:v>0.38379951832217435</c:v>
                </c:pt>
                <c:pt idx="2">
                  <c:v>0.33895631436101481</c:v>
                </c:pt>
                <c:pt idx="3">
                  <c:v>0.33607700156012421</c:v>
                </c:pt>
                <c:pt idx="4">
                  <c:v>0.34600042895988636</c:v>
                </c:pt>
                <c:pt idx="5">
                  <c:v>0.35869025218993222</c:v>
                </c:pt>
                <c:pt idx="6">
                  <c:v>0.37131469123047145</c:v>
                </c:pt>
                <c:pt idx="7">
                  <c:v>0.37968468955819618</c:v>
                </c:pt>
                <c:pt idx="8">
                  <c:v>0.38245320370661245</c:v>
                </c:pt>
                <c:pt idx="9">
                  <c:v>0.37867319173305192</c:v>
                </c:pt>
                <c:pt idx="10">
                  <c:v>0.36800397012815322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B32-4A7B-8807-D6F278314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5096495"/>
        <c:axId val="525274975"/>
      </c:scatterChart>
      <c:valAx>
        <c:axId val="525096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25274975"/>
        <c:crosses val="autoZero"/>
        <c:crossBetween val="midCat"/>
      </c:valAx>
      <c:valAx>
        <c:axId val="525274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250964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SuavizamentoExponencial!$L$8:$L$18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SuavizamentoExponencial!$M$25:$M$35</c:f>
              <c:numCache>
                <c:formatCode>0.0</c:formatCode>
                <c:ptCount val="11"/>
                <c:pt idx="0">
                  <c:v>33333.333333333336</c:v>
                </c:pt>
                <c:pt idx="1">
                  <c:v>28762.694843350957</c:v>
                </c:pt>
                <c:pt idx="2">
                  <c:v>24805.570647779197</c:v>
                </c:pt>
                <c:pt idx="3">
                  <c:v>23603.14496142061</c:v>
                </c:pt>
                <c:pt idx="4">
                  <c:v>23852.977874546596</c:v>
                </c:pt>
                <c:pt idx="5">
                  <c:v>24751.860859717865</c:v>
                </c:pt>
                <c:pt idx="6">
                  <c:v>25900.943706639708</c:v>
                </c:pt>
                <c:pt idx="7">
                  <c:v>27062.375180689523</c:v>
                </c:pt>
                <c:pt idx="8">
                  <c:v>28062.543393434655</c:v>
                </c:pt>
                <c:pt idx="9">
                  <c:v>28765.141179121751</c:v>
                </c:pt>
                <c:pt idx="10">
                  <c:v>29074.074074074073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577-4FB1-82D3-C2D69C088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5096495"/>
        <c:axId val="525274975"/>
      </c:scatterChart>
      <c:valAx>
        <c:axId val="525096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25274975"/>
        <c:crosses val="autoZero"/>
        <c:crossBetween val="midCat"/>
      </c:valAx>
      <c:valAx>
        <c:axId val="525274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250964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Exercicio!$C$21:$C$56</c:f>
              <c:numCache>
                <c:formatCode>General</c:formatCode>
                <c:ptCount val="36"/>
                <c:pt idx="0">
                  <c:v>32</c:v>
                </c:pt>
                <c:pt idx="1">
                  <c:v>39</c:v>
                </c:pt>
                <c:pt idx="2">
                  <c:v>32</c:v>
                </c:pt>
                <c:pt idx="3">
                  <c:v>26</c:v>
                </c:pt>
                <c:pt idx="4">
                  <c:v>21</c:v>
                </c:pt>
                <c:pt idx="5">
                  <c:v>31</c:v>
                </c:pt>
                <c:pt idx="6">
                  <c:v>34</c:v>
                </c:pt>
                <c:pt idx="7">
                  <c:v>31</c:v>
                </c:pt>
                <c:pt idx="8">
                  <c:v>20</c:v>
                </c:pt>
                <c:pt idx="9">
                  <c:v>28</c:v>
                </c:pt>
                <c:pt idx="10">
                  <c:v>23</c:v>
                </c:pt>
                <c:pt idx="11">
                  <c:v>30</c:v>
                </c:pt>
                <c:pt idx="12">
                  <c:v>28</c:v>
                </c:pt>
                <c:pt idx="13">
                  <c:v>32</c:v>
                </c:pt>
                <c:pt idx="14">
                  <c:v>25</c:v>
                </c:pt>
                <c:pt idx="15">
                  <c:v>28</c:v>
                </c:pt>
                <c:pt idx="16">
                  <c:v>35</c:v>
                </c:pt>
                <c:pt idx="17">
                  <c:v>24</c:v>
                </c:pt>
                <c:pt idx="18">
                  <c:v>27</c:v>
                </c:pt>
                <c:pt idx="19">
                  <c:v>36</c:v>
                </c:pt>
                <c:pt idx="20">
                  <c:v>25</c:v>
                </c:pt>
                <c:pt idx="21">
                  <c:v>35</c:v>
                </c:pt>
                <c:pt idx="22">
                  <c:v>39</c:v>
                </c:pt>
                <c:pt idx="23">
                  <c:v>37</c:v>
                </c:pt>
                <c:pt idx="24">
                  <c:v>32</c:v>
                </c:pt>
                <c:pt idx="25">
                  <c:v>31</c:v>
                </c:pt>
                <c:pt idx="26">
                  <c:v>37</c:v>
                </c:pt>
                <c:pt idx="27">
                  <c:v>39</c:v>
                </c:pt>
                <c:pt idx="28">
                  <c:v>37</c:v>
                </c:pt>
                <c:pt idx="29">
                  <c:v>24</c:v>
                </c:pt>
                <c:pt idx="30">
                  <c:v>33</c:v>
                </c:pt>
                <c:pt idx="31">
                  <c:v>39</c:v>
                </c:pt>
                <c:pt idx="32">
                  <c:v>20</c:v>
                </c:pt>
                <c:pt idx="33">
                  <c:v>27</c:v>
                </c:pt>
                <c:pt idx="34">
                  <c:v>20</c:v>
                </c:pt>
                <c:pt idx="35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A4-458C-83E4-50E6020F1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228383"/>
        <c:axId val="533472783"/>
      </c:lineChart>
      <c:catAx>
        <c:axId val="28422838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33472783"/>
        <c:crosses val="autoZero"/>
        <c:auto val="1"/>
        <c:lblAlgn val="ctr"/>
        <c:lblOffset val="100"/>
        <c:noMultiLvlLbl val="0"/>
      </c:catAx>
      <c:valAx>
        <c:axId val="533472783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42283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ustomXml" Target="../ink/ink7.xml"/><Relationship Id="rId18" Type="http://schemas.openxmlformats.org/officeDocument/2006/relationships/image" Target="../media/image9.png"/><Relationship Id="rId26" Type="http://schemas.openxmlformats.org/officeDocument/2006/relationships/image" Target="../media/image13.png"/><Relationship Id="rId39" Type="http://schemas.openxmlformats.org/officeDocument/2006/relationships/customXml" Target="../ink/ink20.xml"/><Relationship Id="rId21" Type="http://schemas.openxmlformats.org/officeDocument/2006/relationships/customXml" Target="../ink/ink11.xml"/><Relationship Id="rId34" Type="http://schemas.openxmlformats.org/officeDocument/2006/relationships/image" Target="../media/image17.png"/><Relationship Id="rId42" Type="http://schemas.openxmlformats.org/officeDocument/2006/relationships/image" Target="../media/image21.png"/><Relationship Id="rId47" Type="http://schemas.openxmlformats.org/officeDocument/2006/relationships/customXml" Target="../ink/ink24.xml"/><Relationship Id="rId50" Type="http://schemas.openxmlformats.org/officeDocument/2006/relationships/image" Target="../media/image25.png"/><Relationship Id="rId7" Type="http://schemas.openxmlformats.org/officeDocument/2006/relationships/customXml" Target="../ink/ink4.xml"/><Relationship Id="rId2" Type="http://schemas.openxmlformats.org/officeDocument/2006/relationships/image" Target="../media/image1.png"/><Relationship Id="rId16" Type="http://schemas.openxmlformats.org/officeDocument/2006/relationships/image" Target="../media/image8.png"/><Relationship Id="rId29" Type="http://schemas.openxmlformats.org/officeDocument/2006/relationships/customXml" Target="../ink/ink15.xml"/><Relationship Id="rId11" Type="http://schemas.openxmlformats.org/officeDocument/2006/relationships/customXml" Target="../ink/ink6.xml"/><Relationship Id="rId24" Type="http://schemas.openxmlformats.org/officeDocument/2006/relationships/image" Target="../media/image12.png"/><Relationship Id="rId32" Type="http://schemas.openxmlformats.org/officeDocument/2006/relationships/image" Target="../media/image16.png"/><Relationship Id="rId37" Type="http://schemas.openxmlformats.org/officeDocument/2006/relationships/customXml" Target="../ink/ink19.xml"/><Relationship Id="rId40" Type="http://schemas.openxmlformats.org/officeDocument/2006/relationships/image" Target="../media/image20.png"/><Relationship Id="rId45" Type="http://schemas.openxmlformats.org/officeDocument/2006/relationships/customXml" Target="../ink/ink23.xml"/><Relationship Id="rId5" Type="http://schemas.openxmlformats.org/officeDocument/2006/relationships/customXml" Target="../ink/ink3.xml"/><Relationship Id="rId15" Type="http://schemas.openxmlformats.org/officeDocument/2006/relationships/customXml" Target="../ink/ink8.xml"/><Relationship Id="rId23" Type="http://schemas.openxmlformats.org/officeDocument/2006/relationships/customXml" Target="../ink/ink12.xml"/><Relationship Id="rId28" Type="http://schemas.openxmlformats.org/officeDocument/2006/relationships/image" Target="../media/image14.png"/><Relationship Id="rId36" Type="http://schemas.openxmlformats.org/officeDocument/2006/relationships/image" Target="../media/image18.png"/><Relationship Id="rId49" Type="http://schemas.openxmlformats.org/officeDocument/2006/relationships/customXml" Target="../ink/ink25.xml"/><Relationship Id="rId10" Type="http://schemas.openxmlformats.org/officeDocument/2006/relationships/image" Target="../media/image5.png"/><Relationship Id="rId19" Type="http://schemas.openxmlformats.org/officeDocument/2006/relationships/customXml" Target="../ink/ink10.xml"/><Relationship Id="rId31" Type="http://schemas.openxmlformats.org/officeDocument/2006/relationships/customXml" Target="../ink/ink16.xml"/><Relationship Id="rId44" Type="http://schemas.openxmlformats.org/officeDocument/2006/relationships/image" Target="../media/image22.png"/><Relationship Id="rId4" Type="http://schemas.openxmlformats.org/officeDocument/2006/relationships/image" Target="../media/image2.png"/><Relationship Id="rId9" Type="http://schemas.openxmlformats.org/officeDocument/2006/relationships/customXml" Target="../ink/ink5.xml"/><Relationship Id="rId14" Type="http://schemas.openxmlformats.org/officeDocument/2006/relationships/image" Target="../media/image7.png"/><Relationship Id="rId22" Type="http://schemas.openxmlformats.org/officeDocument/2006/relationships/image" Target="../media/image11.png"/><Relationship Id="rId27" Type="http://schemas.openxmlformats.org/officeDocument/2006/relationships/customXml" Target="../ink/ink14.xml"/><Relationship Id="rId30" Type="http://schemas.openxmlformats.org/officeDocument/2006/relationships/image" Target="../media/image15.png"/><Relationship Id="rId35" Type="http://schemas.openxmlformats.org/officeDocument/2006/relationships/customXml" Target="../ink/ink18.xml"/><Relationship Id="rId43" Type="http://schemas.openxmlformats.org/officeDocument/2006/relationships/customXml" Target="../ink/ink22.xml"/><Relationship Id="rId48" Type="http://schemas.openxmlformats.org/officeDocument/2006/relationships/image" Target="../media/image24.png"/><Relationship Id="rId8" Type="http://schemas.openxmlformats.org/officeDocument/2006/relationships/image" Target="../media/image4.png"/><Relationship Id="rId3" Type="http://schemas.openxmlformats.org/officeDocument/2006/relationships/customXml" Target="../ink/ink2.xml"/><Relationship Id="rId12" Type="http://schemas.openxmlformats.org/officeDocument/2006/relationships/image" Target="../media/image6.png"/><Relationship Id="rId17" Type="http://schemas.openxmlformats.org/officeDocument/2006/relationships/customXml" Target="../ink/ink9.xml"/><Relationship Id="rId25" Type="http://schemas.openxmlformats.org/officeDocument/2006/relationships/customXml" Target="../ink/ink13.xml"/><Relationship Id="rId33" Type="http://schemas.openxmlformats.org/officeDocument/2006/relationships/customXml" Target="../ink/ink17.xml"/><Relationship Id="rId38" Type="http://schemas.openxmlformats.org/officeDocument/2006/relationships/image" Target="../media/image19.png"/><Relationship Id="rId46" Type="http://schemas.openxmlformats.org/officeDocument/2006/relationships/image" Target="../media/image23.png"/><Relationship Id="rId20" Type="http://schemas.openxmlformats.org/officeDocument/2006/relationships/image" Target="../media/image10.png"/><Relationship Id="rId41" Type="http://schemas.openxmlformats.org/officeDocument/2006/relationships/customXml" Target="../ink/ink21.xml"/><Relationship Id="rId1" Type="http://schemas.openxmlformats.org/officeDocument/2006/relationships/customXml" Target="../ink/ink1.xml"/><Relationship Id="rId6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9.png"/><Relationship Id="rId13" Type="http://schemas.openxmlformats.org/officeDocument/2006/relationships/customXml" Target="../ink/ink32.xml"/><Relationship Id="rId18" Type="http://schemas.openxmlformats.org/officeDocument/2006/relationships/image" Target="../media/image34.png"/><Relationship Id="rId3" Type="http://schemas.openxmlformats.org/officeDocument/2006/relationships/customXml" Target="../ink/ink27.xml"/><Relationship Id="rId7" Type="http://schemas.openxmlformats.org/officeDocument/2006/relationships/customXml" Target="../ink/ink29.xml"/><Relationship Id="rId12" Type="http://schemas.openxmlformats.org/officeDocument/2006/relationships/image" Target="../media/image31.png"/><Relationship Id="rId17" Type="http://schemas.openxmlformats.org/officeDocument/2006/relationships/customXml" Target="../ink/ink34.xml"/><Relationship Id="rId2" Type="http://schemas.openxmlformats.org/officeDocument/2006/relationships/image" Target="../media/image26.png"/><Relationship Id="rId16" Type="http://schemas.openxmlformats.org/officeDocument/2006/relationships/image" Target="../media/image33.png"/><Relationship Id="rId1" Type="http://schemas.openxmlformats.org/officeDocument/2006/relationships/customXml" Target="../ink/ink26.xml"/><Relationship Id="rId6" Type="http://schemas.openxmlformats.org/officeDocument/2006/relationships/image" Target="../media/image28.png"/><Relationship Id="rId11" Type="http://schemas.openxmlformats.org/officeDocument/2006/relationships/customXml" Target="../ink/ink31.xml"/><Relationship Id="rId5" Type="http://schemas.openxmlformats.org/officeDocument/2006/relationships/customXml" Target="../ink/ink28.xml"/><Relationship Id="rId15" Type="http://schemas.openxmlformats.org/officeDocument/2006/relationships/customXml" Target="../ink/ink33.xml"/><Relationship Id="rId10" Type="http://schemas.openxmlformats.org/officeDocument/2006/relationships/image" Target="../media/image30.png"/><Relationship Id="rId4" Type="http://schemas.openxmlformats.org/officeDocument/2006/relationships/image" Target="../media/image27.png"/><Relationship Id="rId9" Type="http://schemas.openxmlformats.org/officeDocument/2006/relationships/customXml" Target="../ink/ink30.xml"/><Relationship Id="rId14" Type="http://schemas.openxmlformats.org/officeDocument/2006/relationships/image" Target="../media/image3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8.png"/><Relationship Id="rId13" Type="http://schemas.openxmlformats.org/officeDocument/2006/relationships/customXml" Target="../ink/ink41.xml"/><Relationship Id="rId18" Type="http://schemas.openxmlformats.org/officeDocument/2006/relationships/image" Target="../media/image43.png"/><Relationship Id="rId3" Type="http://schemas.openxmlformats.org/officeDocument/2006/relationships/customXml" Target="../ink/ink36.xml"/><Relationship Id="rId7" Type="http://schemas.openxmlformats.org/officeDocument/2006/relationships/customXml" Target="../ink/ink38.xml"/><Relationship Id="rId12" Type="http://schemas.openxmlformats.org/officeDocument/2006/relationships/image" Target="../media/image40.png"/><Relationship Id="rId17" Type="http://schemas.openxmlformats.org/officeDocument/2006/relationships/customXml" Target="../ink/ink43.xml"/><Relationship Id="rId2" Type="http://schemas.openxmlformats.org/officeDocument/2006/relationships/image" Target="../media/image35.png"/><Relationship Id="rId16" Type="http://schemas.openxmlformats.org/officeDocument/2006/relationships/image" Target="../media/image42.png"/><Relationship Id="rId1" Type="http://schemas.openxmlformats.org/officeDocument/2006/relationships/customXml" Target="../ink/ink35.xml"/><Relationship Id="rId6" Type="http://schemas.openxmlformats.org/officeDocument/2006/relationships/image" Target="../media/image37.png"/><Relationship Id="rId11" Type="http://schemas.openxmlformats.org/officeDocument/2006/relationships/customXml" Target="../ink/ink40.xml"/><Relationship Id="rId5" Type="http://schemas.openxmlformats.org/officeDocument/2006/relationships/customXml" Target="../ink/ink37.xml"/><Relationship Id="rId15" Type="http://schemas.openxmlformats.org/officeDocument/2006/relationships/customXml" Target="../ink/ink42.xml"/><Relationship Id="rId10" Type="http://schemas.openxmlformats.org/officeDocument/2006/relationships/image" Target="../media/image39.png"/><Relationship Id="rId19" Type="http://schemas.openxmlformats.org/officeDocument/2006/relationships/image" Target="../media/image44.png"/><Relationship Id="rId4" Type="http://schemas.openxmlformats.org/officeDocument/2006/relationships/image" Target="../media/image36.png"/><Relationship Id="rId9" Type="http://schemas.openxmlformats.org/officeDocument/2006/relationships/customXml" Target="../ink/ink39.xml"/><Relationship Id="rId14" Type="http://schemas.openxmlformats.org/officeDocument/2006/relationships/image" Target="../media/image4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8.png"/><Relationship Id="rId13" Type="http://schemas.openxmlformats.org/officeDocument/2006/relationships/customXml" Target="../ink/ink50.xml"/><Relationship Id="rId18" Type="http://schemas.openxmlformats.org/officeDocument/2006/relationships/image" Target="../media/image53.png"/><Relationship Id="rId3" Type="http://schemas.openxmlformats.org/officeDocument/2006/relationships/customXml" Target="../ink/ink45.xml"/><Relationship Id="rId21" Type="http://schemas.openxmlformats.org/officeDocument/2006/relationships/customXml" Target="../ink/ink54.xml"/><Relationship Id="rId7" Type="http://schemas.openxmlformats.org/officeDocument/2006/relationships/customXml" Target="../ink/ink47.xml"/><Relationship Id="rId12" Type="http://schemas.openxmlformats.org/officeDocument/2006/relationships/image" Target="../media/image50.png"/><Relationship Id="rId17" Type="http://schemas.openxmlformats.org/officeDocument/2006/relationships/customXml" Target="../ink/ink52.xml"/><Relationship Id="rId2" Type="http://schemas.openxmlformats.org/officeDocument/2006/relationships/image" Target="../media/image45.png"/><Relationship Id="rId16" Type="http://schemas.openxmlformats.org/officeDocument/2006/relationships/image" Target="../media/image52.png"/><Relationship Id="rId20" Type="http://schemas.openxmlformats.org/officeDocument/2006/relationships/image" Target="../media/image54.png"/><Relationship Id="rId1" Type="http://schemas.openxmlformats.org/officeDocument/2006/relationships/customXml" Target="../ink/ink44.xml"/><Relationship Id="rId6" Type="http://schemas.openxmlformats.org/officeDocument/2006/relationships/image" Target="../media/image47.png"/><Relationship Id="rId11" Type="http://schemas.openxmlformats.org/officeDocument/2006/relationships/customXml" Target="../ink/ink49.xml"/><Relationship Id="rId24" Type="http://schemas.openxmlformats.org/officeDocument/2006/relationships/chart" Target="../charts/chart2.xml"/><Relationship Id="rId5" Type="http://schemas.openxmlformats.org/officeDocument/2006/relationships/customXml" Target="../ink/ink46.xml"/><Relationship Id="rId15" Type="http://schemas.openxmlformats.org/officeDocument/2006/relationships/customXml" Target="../ink/ink51.xml"/><Relationship Id="rId23" Type="http://schemas.openxmlformats.org/officeDocument/2006/relationships/chart" Target="../charts/chart1.xml"/><Relationship Id="rId10" Type="http://schemas.openxmlformats.org/officeDocument/2006/relationships/image" Target="../media/image49.png"/><Relationship Id="rId19" Type="http://schemas.openxmlformats.org/officeDocument/2006/relationships/customXml" Target="../ink/ink53.xml"/><Relationship Id="rId4" Type="http://schemas.openxmlformats.org/officeDocument/2006/relationships/image" Target="../media/image46.png"/><Relationship Id="rId9" Type="http://schemas.openxmlformats.org/officeDocument/2006/relationships/customXml" Target="../ink/ink48.xml"/><Relationship Id="rId14" Type="http://schemas.openxmlformats.org/officeDocument/2006/relationships/image" Target="../media/image51.png"/><Relationship Id="rId22" Type="http://schemas.openxmlformats.org/officeDocument/2006/relationships/image" Target="../media/image5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5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196560</xdr:colOff>
      <xdr:row>0</xdr:row>
      <xdr:rowOff>115200</xdr:rowOff>
    </xdr:from>
    <xdr:to>
      <xdr:col>15</xdr:col>
      <xdr:colOff>85920</xdr:colOff>
      <xdr:row>3</xdr:row>
      <xdr:rowOff>12960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15" name="Tinta 14">
              <a:extLst>
                <a:ext uri="{FF2B5EF4-FFF2-40B4-BE49-F238E27FC236}">
                  <a16:creationId xmlns:a16="http://schemas.microsoft.com/office/drawing/2014/main" id="{56013282-40D3-4721-AA7E-7B9C8C8ED4E1}"/>
                </a:ext>
              </a:extLst>
            </xdr14:cNvPr>
            <xdr14:cNvContentPartPr/>
          </xdr14:nvContentPartPr>
          <xdr14:nvPr macro=""/>
          <xdr14:xfrm>
            <a:off x="3854160" y="115200"/>
            <a:ext cx="498960" cy="446400"/>
          </xdr14:xfrm>
        </xdr:contentPart>
      </mc:Choice>
      <mc:Fallback xmlns="">
        <xdr:pic>
          <xdr:nvPicPr>
            <xdr:cNvPr id="15" name="Tinta 14">
              <a:extLst>
                <a:ext uri="{FF2B5EF4-FFF2-40B4-BE49-F238E27FC236}">
                  <a16:creationId xmlns:a16="http://schemas.microsoft.com/office/drawing/2014/main" id="{56013282-40D3-4721-AA7E-7B9C8C8ED4E1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845520" y="106560"/>
              <a:ext cx="516600" cy="4640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15</xdr:col>
      <xdr:colOff>308760</xdr:colOff>
      <xdr:row>1</xdr:row>
      <xdr:rowOff>133200</xdr:rowOff>
    </xdr:from>
    <xdr:to>
      <xdr:col>15</xdr:col>
      <xdr:colOff>427560</xdr:colOff>
      <xdr:row>2</xdr:row>
      <xdr:rowOff>108360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8" name="Tinta 17">
              <a:extLst>
                <a:ext uri="{FF2B5EF4-FFF2-40B4-BE49-F238E27FC236}">
                  <a16:creationId xmlns:a16="http://schemas.microsoft.com/office/drawing/2014/main" id="{39E80D9B-4F67-43A1-A7A5-2CD30765C207}"/>
                </a:ext>
              </a:extLst>
            </xdr14:cNvPr>
            <xdr14:cNvContentPartPr/>
          </xdr14:nvContentPartPr>
          <xdr14:nvPr macro=""/>
          <xdr14:xfrm>
            <a:off x="4575960" y="316080"/>
            <a:ext cx="118800" cy="158040"/>
          </xdr14:xfrm>
        </xdr:contentPart>
      </mc:Choice>
      <mc:Fallback xmlns="">
        <xdr:pic>
          <xdr:nvPicPr>
            <xdr:cNvPr id="18" name="Tinta 17">
              <a:extLst>
                <a:ext uri="{FF2B5EF4-FFF2-40B4-BE49-F238E27FC236}">
                  <a16:creationId xmlns:a16="http://schemas.microsoft.com/office/drawing/2014/main" id="{39E80D9B-4F67-43A1-A7A5-2CD30765C207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4567320" y="307080"/>
              <a:ext cx="136440" cy="175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17</xdr:col>
      <xdr:colOff>299520</xdr:colOff>
      <xdr:row>2</xdr:row>
      <xdr:rowOff>18720</xdr:rowOff>
    </xdr:from>
    <xdr:to>
      <xdr:col>17</xdr:col>
      <xdr:colOff>407520</xdr:colOff>
      <xdr:row>2</xdr:row>
      <xdr:rowOff>32040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24" name="Tinta 23">
              <a:extLst>
                <a:ext uri="{FF2B5EF4-FFF2-40B4-BE49-F238E27FC236}">
                  <a16:creationId xmlns:a16="http://schemas.microsoft.com/office/drawing/2014/main" id="{2465ECF1-5AF8-46DC-851A-7A8CC3924D04}"/>
                </a:ext>
              </a:extLst>
            </xdr14:cNvPr>
            <xdr14:cNvContentPartPr/>
          </xdr14:nvContentPartPr>
          <xdr14:nvPr macro=""/>
          <xdr14:xfrm>
            <a:off x="5785920" y="384480"/>
            <a:ext cx="108000" cy="13320"/>
          </xdr14:xfrm>
        </xdr:contentPart>
      </mc:Choice>
      <mc:Fallback xmlns="">
        <xdr:pic>
          <xdr:nvPicPr>
            <xdr:cNvPr id="24" name="Tinta 23">
              <a:extLst>
                <a:ext uri="{FF2B5EF4-FFF2-40B4-BE49-F238E27FC236}">
                  <a16:creationId xmlns:a16="http://schemas.microsoft.com/office/drawing/2014/main" id="{2465ECF1-5AF8-46DC-851A-7A8CC3924D04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5776920" y="375840"/>
              <a:ext cx="125640" cy="309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16</xdr:col>
      <xdr:colOff>112800</xdr:colOff>
      <xdr:row>0</xdr:row>
      <xdr:rowOff>100440</xdr:rowOff>
    </xdr:from>
    <xdr:to>
      <xdr:col>17</xdr:col>
      <xdr:colOff>111240</xdr:colOff>
      <xdr:row>2</xdr:row>
      <xdr:rowOff>176040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31" name="Tinta 30">
              <a:extLst>
                <a:ext uri="{FF2B5EF4-FFF2-40B4-BE49-F238E27FC236}">
                  <a16:creationId xmlns:a16="http://schemas.microsoft.com/office/drawing/2014/main" id="{A300C15D-609E-4D27-93BA-8BEF1B5AFA60}"/>
                </a:ext>
              </a:extLst>
            </xdr14:cNvPr>
            <xdr14:cNvContentPartPr/>
          </xdr14:nvContentPartPr>
          <xdr14:nvPr macro=""/>
          <xdr14:xfrm>
            <a:off x="4989600" y="100440"/>
            <a:ext cx="608040" cy="441360"/>
          </xdr14:xfrm>
        </xdr:contentPart>
      </mc:Choice>
      <mc:Fallback xmlns="">
        <xdr:pic>
          <xdr:nvPicPr>
            <xdr:cNvPr id="31" name="Tinta 30">
              <a:extLst>
                <a:ext uri="{FF2B5EF4-FFF2-40B4-BE49-F238E27FC236}">
                  <a16:creationId xmlns:a16="http://schemas.microsoft.com/office/drawing/2014/main" id="{A300C15D-609E-4D27-93BA-8BEF1B5AFA60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4980960" y="91800"/>
              <a:ext cx="625680" cy="45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17</xdr:col>
      <xdr:colOff>573120</xdr:colOff>
      <xdr:row>0</xdr:row>
      <xdr:rowOff>51840</xdr:rowOff>
    </xdr:from>
    <xdr:to>
      <xdr:col>19</xdr:col>
      <xdr:colOff>130800</xdr:colOff>
      <xdr:row>3</xdr:row>
      <xdr:rowOff>22320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33" name="Tinta 32">
              <a:extLst>
                <a:ext uri="{FF2B5EF4-FFF2-40B4-BE49-F238E27FC236}">
                  <a16:creationId xmlns:a16="http://schemas.microsoft.com/office/drawing/2014/main" id="{D6DD4B19-4354-4C88-91E4-43C1FA247EF2}"/>
                </a:ext>
              </a:extLst>
            </xdr14:cNvPr>
            <xdr14:cNvContentPartPr/>
          </xdr14:nvContentPartPr>
          <xdr14:nvPr macro=""/>
          <xdr14:xfrm>
            <a:off x="6059520" y="51840"/>
            <a:ext cx="776880" cy="519120"/>
          </xdr14:xfrm>
        </xdr:contentPart>
      </mc:Choice>
      <mc:Fallback xmlns="">
        <xdr:pic>
          <xdr:nvPicPr>
            <xdr:cNvPr id="33" name="Tinta 32">
              <a:extLst>
                <a:ext uri="{FF2B5EF4-FFF2-40B4-BE49-F238E27FC236}">
                  <a16:creationId xmlns:a16="http://schemas.microsoft.com/office/drawing/2014/main" id="{D6DD4B19-4354-4C88-91E4-43C1FA247EF2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6050520" y="43200"/>
              <a:ext cx="794520" cy="536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497760</xdr:colOff>
      <xdr:row>0</xdr:row>
      <xdr:rowOff>21600</xdr:rowOff>
    </xdr:from>
    <xdr:to>
      <xdr:col>13</xdr:col>
      <xdr:colOff>604200</xdr:colOff>
      <xdr:row>3</xdr:row>
      <xdr:rowOff>39600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37" name="Tinta 36">
              <a:extLst>
                <a:ext uri="{FF2B5EF4-FFF2-40B4-BE49-F238E27FC236}">
                  <a16:creationId xmlns:a16="http://schemas.microsoft.com/office/drawing/2014/main" id="{855FF7E4-0E7F-4F4D-A61D-340CDE29D85F}"/>
                </a:ext>
              </a:extLst>
            </xdr14:cNvPr>
            <xdr14:cNvContentPartPr/>
          </xdr14:nvContentPartPr>
          <xdr14:nvPr macro=""/>
          <xdr14:xfrm>
            <a:off x="2936160" y="21600"/>
            <a:ext cx="716040" cy="566640"/>
          </xdr14:xfrm>
        </xdr:contentPart>
      </mc:Choice>
      <mc:Fallback xmlns="">
        <xdr:pic>
          <xdr:nvPicPr>
            <xdr:cNvPr id="37" name="Tinta 36">
              <a:extLst>
                <a:ext uri="{FF2B5EF4-FFF2-40B4-BE49-F238E27FC236}">
                  <a16:creationId xmlns:a16="http://schemas.microsoft.com/office/drawing/2014/main" id="{855FF7E4-0E7F-4F4D-A61D-340CDE29D85F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2927165" y="12965"/>
              <a:ext cx="733671" cy="584269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17</xdr:col>
      <xdr:colOff>473040</xdr:colOff>
      <xdr:row>0</xdr:row>
      <xdr:rowOff>-8640</xdr:rowOff>
    </xdr:from>
    <xdr:to>
      <xdr:col>19</xdr:col>
      <xdr:colOff>104520</xdr:colOff>
      <xdr:row>3</xdr:row>
      <xdr:rowOff>49320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38" name="Tinta 37">
              <a:extLst>
                <a:ext uri="{FF2B5EF4-FFF2-40B4-BE49-F238E27FC236}">
                  <a16:creationId xmlns:a16="http://schemas.microsoft.com/office/drawing/2014/main" id="{A38A51EA-E3DE-4E52-B0DB-3F9101319015}"/>
                </a:ext>
              </a:extLst>
            </xdr14:cNvPr>
            <xdr14:cNvContentPartPr/>
          </xdr14:nvContentPartPr>
          <xdr14:nvPr macro=""/>
          <xdr14:xfrm>
            <a:off x="5959440" y="-8640"/>
            <a:ext cx="850680" cy="606600"/>
          </xdr14:xfrm>
        </xdr:contentPart>
      </mc:Choice>
      <mc:Fallback xmlns="">
        <xdr:pic>
          <xdr:nvPicPr>
            <xdr:cNvPr id="38" name="Tinta 37">
              <a:extLst>
                <a:ext uri="{FF2B5EF4-FFF2-40B4-BE49-F238E27FC236}">
                  <a16:creationId xmlns:a16="http://schemas.microsoft.com/office/drawing/2014/main" id="{A38A51EA-E3DE-4E52-B0DB-3F9101319015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5950800" y="-17640"/>
              <a:ext cx="868320" cy="624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444720</xdr:colOff>
      <xdr:row>6</xdr:row>
      <xdr:rowOff>47160</xdr:rowOff>
    </xdr:from>
    <xdr:to>
      <xdr:col>3</xdr:col>
      <xdr:colOff>262440</xdr:colOff>
      <xdr:row>7</xdr:row>
      <xdr:rowOff>86400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4" name="Tinta 3">
              <a:extLst>
                <a:ext uri="{FF2B5EF4-FFF2-40B4-BE49-F238E27FC236}">
                  <a16:creationId xmlns:a16="http://schemas.microsoft.com/office/drawing/2014/main" id="{D49C3547-98D2-48E5-97C1-63A599C84913}"/>
                </a:ext>
              </a:extLst>
            </xdr14:cNvPr>
            <xdr14:cNvContentPartPr/>
          </xdr14:nvContentPartPr>
          <xdr14:nvPr macro=""/>
          <xdr14:xfrm>
            <a:off x="1663920" y="1144440"/>
            <a:ext cx="427320" cy="222120"/>
          </xdr14:xfrm>
        </xdr:contentPart>
      </mc:Choice>
      <mc:Fallback xmlns="">
        <xdr:pic>
          <xdr:nvPicPr>
            <xdr:cNvPr id="4" name="Tinta 3">
              <a:extLst>
                <a:ext uri="{FF2B5EF4-FFF2-40B4-BE49-F238E27FC236}">
                  <a16:creationId xmlns:a16="http://schemas.microsoft.com/office/drawing/2014/main" id="{D49C3547-98D2-48E5-97C1-63A599C84913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1655280" y="1135786"/>
              <a:ext cx="444960" cy="239789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23</xdr:col>
      <xdr:colOff>130080</xdr:colOff>
      <xdr:row>2</xdr:row>
      <xdr:rowOff>82800</xdr:rowOff>
    </xdr:from>
    <xdr:to>
      <xdr:col>23</xdr:col>
      <xdr:colOff>269400</xdr:colOff>
      <xdr:row>3</xdr:row>
      <xdr:rowOff>1080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22" name="Tinta 21">
              <a:extLst>
                <a:ext uri="{FF2B5EF4-FFF2-40B4-BE49-F238E27FC236}">
                  <a16:creationId xmlns:a16="http://schemas.microsoft.com/office/drawing/2014/main" id="{73A183D2-FBF5-4E8F-8E80-49D294C60D64}"/>
                </a:ext>
              </a:extLst>
            </xdr14:cNvPr>
            <xdr14:cNvContentPartPr/>
          </xdr14:nvContentPartPr>
          <xdr14:nvPr macro=""/>
          <xdr14:xfrm>
            <a:off x="15370080" y="448560"/>
            <a:ext cx="139320" cy="101160"/>
          </xdr14:xfrm>
        </xdr:contentPart>
      </mc:Choice>
      <mc:Fallback xmlns="">
        <xdr:pic>
          <xdr:nvPicPr>
            <xdr:cNvPr id="22" name="Tinta 21">
              <a:extLst>
                <a:ext uri="{FF2B5EF4-FFF2-40B4-BE49-F238E27FC236}">
                  <a16:creationId xmlns:a16="http://schemas.microsoft.com/office/drawing/2014/main" id="{73A183D2-FBF5-4E8F-8E80-49D294C60D64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15361440" y="439889"/>
              <a:ext cx="156960" cy="118863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21</xdr:col>
      <xdr:colOff>253080</xdr:colOff>
      <xdr:row>0</xdr:row>
      <xdr:rowOff>51840</xdr:rowOff>
    </xdr:from>
    <xdr:to>
      <xdr:col>22</xdr:col>
      <xdr:colOff>375720</xdr:colOff>
      <xdr:row>3</xdr:row>
      <xdr:rowOff>83880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23" name="Tinta 22">
              <a:extLst>
                <a:ext uri="{FF2B5EF4-FFF2-40B4-BE49-F238E27FC236}">
                  <a16:creationId xmlns:a16="http://schemas.microsoft.com/office/drawing/2014/main" id="{51F6066E-6B11-45AC-ADF6-46B113C233F4}"/>
                </a:ext>
              </a:extLst>
            </xdr14:cNvPr>
            <xdr14:cNvContentPartPr/>
          </xdr14:nvContentPartPr>
          <xdr14:nvPr macro=""/>
          <xdr14:xfrm>
            <a:off x="14273880" y="51840"/>
            <a:ext cx="732240" cy="580680"/>
          </xdr14:xfrm>
        </xdr:contentPart>
      </mc:Choice>
      <mc:Fallback xmlns="">
        <xdr:pic>
          <xdr:nvPicPr>
            <xdr:cNvPr id="23" name="Tinta 22">
              <a:extLst>
                <a:ext uri="{FF2B5EF4-FFF2-40B4-BE49-F238E27FC236}">
                  <a16:creationId xmlns:a16="http://schemas.microsoft.com/office/drawing/2014/main" id="{51F6066E-6B11-45AC-ADF6-46B113C233F4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14265236" y="42840"/>
              <a:ext cx="749889" cy="598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23</xdr:col>
      <xdr:colOff>563160</xdr:colOff>
      <xdr:row>0</xdr:row>
      <xdr:rowOff>178560</xdr:rowOff>
    </xdr:from>
    <xdr:to>
      <xdr:col>24</xdr:col>
      <xdr:colOff>362160</xdr:colOff>
      <xdr:row>3</xdr:row>
      <xdr:rowOff>48240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32" name="Tinta 31">
              <a:extLst>
                <a:ext uri="{FF2B5EF4-FFF2-40B4-BE49-F238E27FC236}">
                  <a16:creationId xmlns:a16="http://schemas.microsoft.com/office/drawing/2014/main" id="{D3BD54C0-DFD4-47AB-A719-5AE184F00B4E}"/>
                </a:ext>
              </a:extLst>
            </xdr14:cNvPr>
            <xdr14:cNvContentPartPr/>
          </xdr14:nvContentPartPr>
          <xdr14:nvPr macro=""/>
          <xdr14:xfrm>
            <a:off x="15803160" y="178560"/>
            <a:ext cx="408600" cy="418320"/>
          </xdr14:xfrm>
        </xdr:contentPart>
      </mc:Choice>
      <mc:Fallback xmlns="">
        <xdr:pic>
          <xdr:nvPicPr>
            <xdr:cNvPr id="32" name="Tinta 31">
              <a:extLst>
                <a:ext uri="{FF2B5EF4-FFF2-40B4-BE49-F238E27FC236}">
                  <a16:creationId xmlns:a16="http://schemas.microsoft.com/office/drawing/2014/main" id="{D3BD54C0-DFD4-47AB-A719-5AE184F00B4E}"/>
                </a:ext>
              </a:extLst>
            </xdr:cNvPr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15794160" y="169568"/>
              <a:ext cx="426240" cy="435945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24</xdr:col>
      <xdr:colOff>575640</xdr:colOff>
      <xdr:row>1</xdr:row>
      <xdr:rowOff>178200</xdr:rowOff>
    </xdr:from>
    <xdr:to>
      <xdr:col>25</xdr:col>
      <xdr:colOff>124080</xdr:colOff>
      <xdr:row>2</xdr:row>
      <xdr:rowOff>161280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35" name="Tinta 34">
              <a:extLst>
                <a:ext uri="{FF2B5EF4-FFF2-40B4-BE49-F238E27FC236}">
                  <a16:creationId xmlns:a16="http://schemas.microsoft.com/office/drawing/2014/main" id="{6BC9F04A-FDA3-4FDB-BD73-154C95DB5F41}"/>
                </a:ext>
              </a:extLst>
            </xdr14:cNvPr>
            <xdr14:cNvContentPartPr/>
          </xdr14:nvContentPartPr>
          <xdr14:nvPr macro=""/>
          <xdr14:xfrm>
            <a:off x="16425240" y="361080"/>
            <a:ext cx="158040" cy="165960"/>
          </xdr14:xfrm>
        </xdr:contentPart>
      </mc:Choice>
      <mc:Fallback xmlns="">
        <xdr:pic>
          <xdr:nvPicPr>
            <xdr:cNvPr id="35" name="Tinta 34">
              <a:extLst>
                <a:ext uri="{FF2B5EF4-FFF2-40B4-BE49-F238E27FC236}">
                  <a16:creationId xmlns:a16="http://schemas.microsoft.com/office/drawing/2014/main" id="{6BC9F04A-FDA3-4FDB-BD73-154C95DB5F41}"/>
                </a:ext>
              </a:extLst>
            </xdr:cNvPr>
            <xdr:cNvPicPr/>
          </xdr:nvPicPr>
          <xdr:blipFill>
            <a:blip xmlns:r="http://schemas.openxmlformats.org/officeDocument/2006/relationships" r:embed="rId24"/>
            <a:stretch>
              <a:fillRect/>
            </a:stretch>
          </xdr:blipFill>
          <xdr:spPr>
            <a:xfrm>
              <a:off x="16416260" y="352440"/>
              <a:ext cx="175640" cy="1836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25</xdr:col>
      <xdr:colOff>418560</xdr:colOff>
      <xdr:row>0</xdr:row>
      <xdr:rowOff>113040</xdr:rowOff>
    </xdr:from>
    <xdr:to>
      <xdr:col>27</xdr:col>
      <xdr:colOff>122400</xdr:colOff>
      <xdr:row>3</xdr:row>
      <xdr:rowOff>160560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46" name="Tinta 45">
              <a:extLst>
                <a:ext uri="{FF2B5EF4-FFF2-40B4-BE49-F238E27FC236}">
                  <a16:creationId xmlns:a16="http://schemas.microsoft.com/office/drawing/2014/main" id="{B502385F-4C20-401B-A4AC-3B21C11168C9}"/>
                </a:ext>
              </a:extLst>
            </xdr14:cNvPr>
            <xdr14:cNvContentPartPr/>
          </xdr14:nvContentPartPr>
          <xdr14:nvPr macro=""/>
          <xdr14:xfrm>
            <a:off x="16877760" y="113040"/>
            <a:ext cx="923040" cy="596160"/>
          </xdr14:xfrm>
        </xdr:contentPart>
      </mc:Choice>
      <mc:Fallback xmlns="">
        <xdr:pic>
          <xdr:nvPicPr>
            <xdr:cNvPr id="46" name="Tinta 45">
              <a:extLst>
                <a:ext uri="{FF2B5EF4-FFF2-40B4-BE49-F238E27FC236}">
                  <a16:creationId xmlns:a16="http://schemas.microsoft.com/office/drawing/2014/main" id="{B502385F-4C20-401B-A4AC-3B21C11168C9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16869117" y="104040"/>
              <a:ext cx="940687" cy="613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27</xdr:col>
      <xdr:colOff>91080</xdr:colOff>
      <xdr:row>0</xdr:row>
      <xdr:rowOff>160200</xdr:rowOff>
    </xdr:from>
    <xdr:to>
      <xdr:col>28</xdr:col>
      <xdr:colOff>137760</xdr:colOff>
      <xdr:row>4</xdr:row>
      <xdr:rowOff>24120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54" name="Tinta 53">
              <a:extLst>
                <a:ext uri="{FF2B5EF4-FFF2-40B4-BE49-F238E27FC236}">
                  <a16:creationId xmlns:a16="http://schemas.microsoft.com/office/drawing/2014/main" id="{DFF12052-4741-4EE4-A0A9-7E80AA576F83}"/>
                </a:ext>
              </a:extLst>
            </xdr14:cNvPr>
            <xdr14:cNvContentPartPr/>
          </xdr14:nvContentPartPr>
          <xdr14:nvPr macro=""/>
          <xdr14:xfrm>
            <a:off x="17769480" y="160200"/>
            <a:ext cx="656280" cy="595440"/>
          </xdr14:xfrm>
        </xdr:contentPart>
      </mc:Choice>
      <mc:Fallback xmlns="">
        <xdr:pic>
          <xdr:nvPicPr>
            <xdr:cNvPr id="54" name="Tinta 53">
              <a:extLst>
                <a:ext uri="{FF2B5EF4-FFF2-40B4-BE49-F238E27FC236}">
                  <a16:creationId xmlns:a16="http://schemas.microsoft.com/office/drawing/2014/main" id="{DFF12052-4741-4EE4-A0A9-7E80AA576F83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17760835" y="151560"/>
              <a:ext cx="673930" cy="6130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31</xdr:col>
      <xdr:colOff>306600</xdr:colOff>
      <xdr:row>1</xdr:row>
      <xdr:rowOff>11880</xdr:rowOff>
    </xdr:from>
    <xdr:to>
      <xdr:col>32</xdr:col>
      <xdr:colOff>428520</xdr:colOff>
      <xdr:row>3</xdr:row>
      <xdr:rowOff>97920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62" name="Tinta 61">
              <a:extLst>
                <a:ext uri="{FF2B5EF4-FFF2-40B4-BE49-F238E27FC236}">
                  <a16:creationId xmlns:a16="http://schemas.microsoft.com/office/drawing/2014/main" id="{65910D76-5F2B-4901-8BD4-3F94D49B476E}"/>
                </a:ext>
              </a:extLst>
            </xdr14:cNvPr>
            <xdr14:cNvContentPartPr/>
          </xdr14:nvContentPartPr>
          <xdr14:nvPr macro=""/>
          <xdr14:xfrm>
            <a:off x="19204200" y="194760"/>
            <a:ext cx="731520" cy="451800"/>
          </xdr14:xfrm>
        </xdr:contentPart>
      </mc:Choice>
      <mc:Fallback xmlns="">
        <xdr:pic>
          <xdr:nvPicPr>
            <xdr:cNvPr id="62" name="Tinta 61">
              <a:extLst>
                <a:ext uri="{FF2B5EF4-FFF2-40B4-BE49-F238E27FC236}">
                  <a16:creationId xmlns:a16="http://schemas.microsoft.com/office/drawing/2014/main" id="{65910D76-5F2B-4901-8BD4-3F94D49B476E}"/>
                </a:ext>
              </a:extLst>
            </xdr:cNvPr>
            <xdr:cNvPicPr/>
          </xdr:nvPicPr>
          <xdr:blipFill>
            <a:blip xmlns:r="http://schemas.openxmlformats.org/officeDocument/2006/relationships" r:embed="rId30"/>
            <a:stretch>
              <a:fillRect/>
            </a:stretch>
          </xdr:blipFill>
          <xdr:spPr>
            <a:xfrm>
              <a:off x="19195560" y="186120"/>
              <a:ext cx="749160" cy="4694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33</xdr:col>
      <xdr:colOff>295920</xdr:colOff>
      <xdr:row>2</xdr:row>
      <xdr:rowOff>68040</xdr:rowOff>
    </xdr:from>
    <xdr:to>
      <xdr:col>33</xdr:col>
      <xdr:colOff>470160</xdr:colOff>
      <xdr:row>2</xdr:row>
      <xdr:rowOff>170640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63" name="Tinta 62">
              <a:extLst>
                <a:ext uri="{FF2B5EF4-FFF2-40B4-BE49-F238E27FC236}">
                  <a16:creationId xmlns:a16="http://schemas.microsoft.com/office/drawing/2014/main" id="{EDD797F7-E42D-4513-978B-1ADFB8817D70}"/>
                </a:ext>
              </a:extLst>
            </xdr14:cNvPr>
            <xdr14:cNvContentPartPr/>
          </xdr14:nvContentPartPr>
          <xdr14:nvPr macro=""/>
          <xdr14:xfrm>
            <a:off x="20412720" y="433800"/>
            <a:ext cx="174240" cy="102600"/>
          </xdr14:xfrm>
        </xdr:contentPart>
      </mc:Choice>
      <mc:Fallback xmlns="">
        <xdr:pic>
          <xdr:nvPicPr>
            <xdr:cNvPr id="63" name="Tinta 62">
              <a:extLst>
                <a:ext uri="{FF2B5EF4-FFF2-40B4-BE49-F238E27FC236}">
                  <a16:creationId xmlns:a16="http://schemas.microsoft.com/office/drawing/2014/main" id="{EDD797F7-E42D-4513-978B-1ADFB8817D70}"/>
                </a:ext>
              </a:extLst>
            </xdr:cNvPr>
            <xdr:cNvPicPr/>
          </xdr:nvPicPr>
          <xdr:blipFill>
            <a:blip xmlns:r="http://schemas.openxmlformats.org/officeDocument/2006/relationships" r:embed="rId32"/>
            <a:stretch>
              <a:fillRect/>
            </a:stretch>
          </xdr:blipFill>
          <xdr:spPr>
            <a:xfrm>
              <a:off x="20403720" y="425160"/>
              <a:ext cx="191880" cy="120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31</xdr:col>
      <xdr:colOff>443400</xdr:colOff>
      <xdr:row>0</xdr:row>
      <xdr:rowOff>32400</xdr:rowOff>
    </xdr:from>
    <xdr:to>
      <xdr:col>31</xdr:col>
      <xdr:colOff>540960</xdr:colOff>
      <xdr:row>0</xdr:row>
      <xdr:rowOff>144360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">
          <xdr14:nvContentPartPr>
            <xdr14:cNvPr id="66" name="Tinta 65">
              <a:extLst>
                <a:ext uri="{FF2B5EF4-FFF2-40B4-BE49-F238E27FC236}">
                  <a16:creationId xmlns:a16="http://schemas.microsoft.com/office/drawing/2014/main" id="{2704B0A2-F7CE-4B9D-80D1-7ED7FC0F8B85}"/>
                </a:ext>
              </a:extLst>
            </xdr14:cNvPr>
            <xdr14:cNvContentPartPr/>
          </xdr14:nvContentPartPr>
          <xdr14:nvPr macro=""/>
          <xdr14:xfrm>
            <a:off x="19341000" y="32400"/>
            <a:ext cx="97560" cy="111960"/>
          </xdr14:xfrm>
        </xdr:contentPart>
      </mc:Choice>
      <mc:Fallback xmlns="">
        <xdr:pic>
          <xdr:nvPicPr>
            <xdr:cNvPr id="66" name="Tinta 65">
              <a:extLst>
                <a:ext uri="{FF2B5EF4-FFF2-40B4-BE49-F238E27FC236}">
                  <a16:creationId xmlns:a16="http://schemas.microsoft.com/office/drawing/2014/main" id="{2704B0A2-F7CE-4B9D-80D1-7ED7FC0F8B85}"/>
                </a:ext>
              </a:extLst>
            </xdr:cNvPr>
            <xdr:cNvPicPr/>
          </xdr:nvPicPr>
          <xdr:blipFill>
            <a:blip xmlns:r="http://schemas.openxmlformats.org/officeDocument/2006/relationships" r:embed="rId34"/>
            <a:stretch>
              <a:fillRect/>
            </a:stretch>
          </xdr:blipFill>
          <xdr:spPr>
            <a:xfrm>
              <a:off x="19332360" y="23400"/>
              <a:ext cx="115200" cy="1296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34</xdr:col>
      <xdr:colOff>244320</xdr:colOff>
      <xdr:row>1</xdr:row>
      <xdr:rowOff>108000</xdr:rowOff>
    </xdr:from>
    <xdr:to>
      <xdr:col>35</xdr:col>
      <xdr:colOff>375600</xdr:colOff>
      <xdr:row>3</xdr:row>
      <xdr:rowOff>111240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">
          <xdr14:nvContentPartPr>
            <xdr14:cNvPr id="73" name="Tinta 72">
              <a:extLst>
                <a:ext uri="{FF2B5EF4-FFF2-40B4-BE49-F238E27FC236}">
                  <a16:creationId xmlns:a16="http://schemas.microsoft.com/office/drawing/2014/main" id="{CDB9A647-3B3F-4105-9341-2268216987E8}"/>
                </a:ext>
              </a:extLst>
            </xdr14:cNvPr>
            <xdr14:cNvContentPartPr/>
          </xdr14:nvContentPartPr>
          <xdr14:nvPr macro=""/>
          <xdr14:xfrm>
            <a:off x="20970720" y="290880"/>
            <a:ext cx="740880" cy="369000"/>
          </xdr14:xfrm>
        </xdr:contentPart>
      </mc:Choice>
      <mc:Fallback xmlns="">
        <xdr:pic>
          <xdr:nvPicPr>
            <xdr:cNvPr id="73" name="Tinta 72">
              <a:extLst>
                <a:ext uri="{FF2B5EF4-FFF2-40B4-BE49-F238E27FC236}">
                  <a16:creationId xmlns:a16="http://schemas.microsoft.com/office/drawing/2014/main" id="{CDB9A647-3B3F-4105-9341-2268216987E8}"/>
                </a:ext>
              </a:extLst>
            </xdr:cNvPr>
            <xdr:cNvPicPr/>
          </xdr:nvPicPr>
          <xdr:blipFill>
            <a:blip xmlns:r="http://schemas.openxmlformats.org/officeDocument/2006/relationships" r:embed="rId36"/>
            <a:stretch>
              <a:fillRect/>
            </a:stretch>
          </xdr:blipFill>
          <xdr:spPr>
            <a:xfrm>
              <a:off x="20961720" y="282240"/>
              <a:ext cx="758520" cy="386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42</xdr:col>
      <xdr:colOff>553440</xdr:colOff>
      <xdr:row>0</xdr:row>
      <xdr:rowOff>175680</xdr:rowOff>
    </xdr:from>
    <xdr:to>
      <xdr:col>43</xdr:col>
      <xdr:colOff>276480</xdr:colOff>
      <xdr:row>3</xdr:row>
      <xdr:rowOff>6840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">
          <xdr14:nvContentPartPr>
            <xdr14:cNvPr id="88" name="Tinta 87">
              <a:extLst>
                <a:ext uri="{FF2B5EF4-FFF2-40B4-BE49-F238E27FC236}">
                  <a16:creationId xmlns:a16="http://schemas.microsoft.com/office/drawing/2014/main" id="{1E7A21A4-E7C8-4E80-9502-E89FF55DDEF2}"/>
                </a:ext>
              </a:extLst>
            </xdr14:cNvPr>
            <xdr14:cNvContentPartPr/>
          </xdr14:nvContentPartPr>
          <xdr14:nvPr macro=""/>
          <xdr14:xfrm>
            <a:off x="26156640" y="175680"/>
            <a:ext cx="332640" cy="379800"/>
          </xdr14:xfrm>
        </xdr:contentPart>
      </mc:Choice>
      <mc:Fallback xmlns="">
        <xdr:pic>
          <xdr:nvPicPr>
            <xdr:cNvPr id="88" name="Tinta 87">
              <a:extLst>
                <a:ext uri="{FF2B5EF4-FFF2-40B4-BE49-F238E27FC236}">
                  <a16:creationId xmlns:a16="http://schemas.microsoft.com/office/drawing/2014/main" id="{1E7A21A4-E7C8-4E80-9502-E89FF55DDEF2}"/>
                </a:ext>
              </a:extLst>
            </xdr:cNvPr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26148000" y="167040"/>
              <a:ext cx="350280" cy="3974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42</xdr:col>
      <xdr:colOff>252480</xdr:colOff>
      <xdr:row>1</xdr:row>
      <xdr:rowOff>178920</xdr:rowOff>
    </xdr:from>
    <xdr:to>
      <xdr:col>42</xdr:col>
      <xdr:colOff>372360</xdr:colOff>
      <xdr:row>2</xdr:row>
      <xdr:rowOff>74880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89" name="Tinta 88">
              <a:extLst>
                <a:ext uri="{FF2B5EF4-FFF2-40B4-BE49-F238E27FC236}">
                  <a16:creationId xmlns:a16="http://schemas.microsoft.com/office/drawing/2014/main" id="{FFBC61A4-E0EE-4B82-997A-8A7A50BEF287}"/>
                </a:ext>
              </a:extLst>
            </xdr14:cNvPr>
            <xdr14:cNvContentPartPr/>
          </xdr14:nvContentPartPr>
          <xdr14:nvPr macro=""/>
          <xdr14:xfrm>
            <a:off x="25855680" y="361800"/>
            <a:ext cx="119880" cy="78840"/>
          </xdr14:xfrm>
        </xdr:contentPart>
      </mc:Choice>
      <mc:Fallback xmlns="">
        <xdr:pic>
          <xdr:nvPicPr>
            <xdr:cNvPr id="89" name="Tinta 88">
              <a:extLst>
                <a:ext uri="{FF2B5EF4-FFF2-40B4-BE49-F238E27FC236}">
                  <a16:creationId xmlns:a16="http://schemas.microsoft.com/office/drawing/2014/main" id="{FFBC61A4-E0EE-4B82-997A-8A7A50BEF287}"/>
                </a:ext>
              </a:extLst>
            </xdr:cNvPr>
            <xdr:cNvPicPr/>
          </xdr:nvPicPr>
          <xdr:blipFill>
            <a:blip xmlns:r="http://schemas.openxmlformats.org/officeDocument/2006/relationships" r:embed="rId40"/>
            <a:stretch>
              <a:fillRect/>
            </a:stretch>
          </xdr:blipFill>
          <xdr:spPr>
            <a:xfrm>
              <a:off x="25846680" y="352759"/>
              <a:ext cx="137520" cy="96561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41</xdr:col>
      <xdr:colOff>74760</xdr:colOff>
      <xdr:row>0</xdr:row>
      <xdr:rowOff>45360</xdr:rowOff>
    </xdr:from>
    <xdr:to>
      <xdr:col>41</xdr:col>
      <xdr:colOff>585960</xdr:colOff>
      <xdr:row>3</xdr:row>
      <xdr:rowOff>3600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">
          <xdr14:nvContentPartPr>
            <xdr14:cNvPr id="90" name="Tinta 89">
              <a:extLst>
                <a:ext uri="{FF2B5EF4-FFF2-40B4-BE49-F238E27FC236}">
                  <a16:creationId xmlns:a16="http://schemas.microsoft.com/office/drawing/2014/main" id="{B83CEF06-C171-48FA-9FE9-49E4ACC64C96}"/>
                </a:ext>
              </a:extLst>
            </xdr14:cNvPr>
            <xdr14:cNvContentPartPr/>
          </xdr14:nvContentPartPr>
          <xdr14:nvPr macro=""/>
          <xdr14:xfrm>
            <a:off x="25068360" y="45360"/>
            <a:ext cx="511200" cy="506880"/>
          </xdr14:xfrm>
        </xdr:contentPart>
      </mc:Choice>
      <mc:Fallback xmlns="">
        <xdr:pic>
          <xdr:nvPicPr>
            <xdr:cNvPr id="90" name="Tinta 89">
              <a:extLst>
                <a:ext uri="{FF2B5EF4-FFF2-40B4-BE49-F238E27FC236}">
                  <a16:creationId xmlns:a16="http://schemas.microsoft.com/office/drawing/2014/main" id="{B83CEF06-C171-48FA-9FE9-49E4ACC64C96}"/>
                </a:ext>
              </a:extLst>
            </xdr:cNvPr>
            <xdr:cNvPicPr/>
          </xdr:nvPicPr>
          <xdr:blipFill>
            <a:blip xmlns:r="http://schemas.openxmlformats.org/officeDocument/2006/relationships" r:embed="rId42"/>
            <a:stretch>
              <a:fillRect/>
            </a:stretch>
          </xdr:blipFill>
          <xdr:spPr>
            <a:xfrm>
              <a:off x="25059366" y="36360"/>
              <a:ext cx="528828" cy="524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43</xdr:col>
      <xdr:colOff>391680</xdr:colOff>
      <xdr:row>2</xdr:row>
      <xdr:rowOff>28440</xdr:rowOff>
    </xdr:from>
    <xdr:to>
      <xdr:col>44</xdr:col>
      <xdr:colOff>20400</xdr:colOff>
      <xdr:row>3</xdr:row>
      <xdr:rowOff>38520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">
          <xdr14:nvContentPartPr>
            <xdr14:cNvPr id="93" name="Tinta 92">
              <a:extLst>
                <a:ext uri="{FF2B5EF4-FFF2-40B4-BE49-F238E27FC236}">
                  <a16:creationId xmlns:a16="http://schemas.microsoft.com/office/drawing/2014/main" id="{99FDBF90-1AE9-44E3-B2E3-404B52F1FEE9}"/>
                </a:ext>
              </a:extLst>
            </xdr14:cNvPr>
            <xdr14:cNvContentPartPr/>
          </xdr14:nvContentPartPr>
          <xdr14:nvPr macro=""/>
          <xdr14:xfrm>
            <a:off x="26604480" y="394200"/>
            <a:ext cx="238320" cy="192960"/>
          </xdr14:xfrm>
        </xdr:contentPart>
      </mc:Choice>
      <mc:Fallback xmlns="">
        <xdr:pic>
          <xdr:nvPicPr>
            <xdr:cNvPr id="93" name="Tinta 92">
              <a:extLst>
                <a:ext uri="{FF2B5EF4-FFF2-40B4-BE49-F238E27FC236}">
                  <a16:creationId xmlns:a16="http://schemas.microsoft.com/office/drawing/2014/main" id="{99FDBF90-1AE9-44E3-B2E3-404B52F1FEE9}"/>
                </a:ext>
              </a:extLst>
            </xdr:cNvPr>
            <xdr:cNvPicPr/>
          </xdr:nvPicPr>
          <xdr:blipFill>
            <a:blip xmlns:r="http://schemas.openxmlformats.org/officeDocument/2006/relationships" r:embed="rId44"/>
            <a:stretch>
              <a:fillRect/>
            </a:stretch>
          </xdr:blipFill>
          <xdr:spPr>
            <a:xfrm>
              <a:off x="26595480" y="385200"/>
              <a:ext cx="255960" cy="2106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44</xdr:col>
      <xdr:colOff>267000</xdr:colOff>
      <xdr:row>1</xdr:row>
      <xdr:rowOff>178200</xdr:rowOff>
    </xdr:from>
    <xdr:to>
      <xdr:col>44</xdr:col>
      <xdr:colOff>383640</xdr:colOff>
      <xdr:row>2</xdr:row>
      <xdr:rowOff>125640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">
          <xdr14:nvContentPartPr>
            <xdr14:cNvPr id="96" name="Tinta 95">
              <a:extLst>
                <a:ext uri="{FF2B5EF4-FFF2-40B4-BE49-F238E27FC236}">
                  <a16:creationId xmlns:a16="http://schemas.microsoft.com/office/drawing/2014/main" id="{1F1E38BF-172B-4B5A-B80D-C78FA5D7F36B}"/>
                </a:ext>
              </a:extLst>
            </xdr14:cNvPr>
            <xdr14:cNvContentPartPr/>
          </xdr14:nvContentPartPr>
          <xdr14:nvPr macro=""/>
          <xdr14:xfrm>
            <a:off x="27089400" y="361080"/>
            <a:ext cx="116640" cy="130320"/>
          </xdr14:xfrm>
        </xdr:contentPart>
      </mc:Choice>
      <mc:Fallback xmlns="">
        <xdr:pic>
          <xdr:nvPicPr>
            <xdr:cNvPr id="96" name="Tinta 95">
              <a:extLst>
                <a:ext uri="{FF2B5EF4-FFF2-40B4-BE49-F238E27FC236}">
                  <a16:creationId xmlns:a16="http://schemas.microsoft.com/office/drawing/2014/main" id="{1F1E38BF-172B-4B5A-B80D-C78FA5D7F36B}"/>
                </a:ext>
              </a:extLst>
            </xdr:cNvPr>
            <xdr:cNvPicPr/>
          </xdr:nvPicPr>
          <xdr:blipFill>
            <a:blip xmlns:r="http://schemas.openxmlformats.org/officeDocument/2006/relationships" r:embed="rId46"/>
            <a:stretch>
              <a:fillRect/>
            </a:stretch>
          </xdr:blipFill>
          <xdr:spPr>
            <a:xfrm>
              <a:off x="27080760" y="352440"/>
              <a:ext cx="134280" cy="1479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48</xdr:col>
      <xdr:colOff>204240</xdr:colOff>
      <xdr:row>0</xdr:row>
      <xdr:rowOff>161280</xdr:rowOff>
    </xdr:from>
    <xdr:to>
      <xdr:col>49</xdr:col>
      <xdr:colOff>360000</xdr:colOff>
      <xdr:row>2</xdr:row>
      <xdr:rowOff>97920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">
          <xdr14:nvContentPartPr>
            <xdr14:cNvPr id="132" name="Tinta 131">
              <a:extLst>
                <a:ext uri="{FF2B5EF4-FFF2-40B4-BE49-F238E27FC236}">
                  <a16:creationId xmlns:a16="http://schemas.microsoft.com/office/drawing/2014/main" id="{15DFC820-AB05-42AC-B13A-43FADCE377AB}"/>
                </a:ext>
              </a:extLst>
            </xdr14:cNvPr>
            <xdr14:cNvContentPartPr/>
          </xdr14:nvContentPartPr>
          <xdr14:nvPr macro=""/>
          <xdr14:xfrm>
            <a:off x="29465040" y="161280"/>
            <a:ext cx="765360" cy="302400"/>
          </xdr14:xfrm>
        </xdr:contentPart>
      </mc:Choice>
      <mc:Fallback xmlns="">
        <xdr:pic>
          <xdr:nvPicPr>
            <xdr:cNvPr id="132" name="Tinta 131">
              <a:extLst>
                <a:ext uri="{FF2B5EF4-FFF2-40B4-BE49-F238E27FC236}">
                  <a16:creationId xmlns:a16="http://schemas.microsoft.com/office/drawing/2014/main" id="{15DFC820-AB05-42AC-B13A-43FADCE377AB}"/>
                </a:ext>
              </a:extLst>
            </xdr:cNvPr>
            <xdr:cNvPicPr/>
          </xdr:nvPicPr>
          <xdr:blipFill>
            <a:blip xmlns:r="http://schemas.openxmlformats.org/officeDocument/2006/relationships" r:embed="rId48"/>
            <a:stretch>
              <a:fillRect/>
            </a:stretch>
          </xdr:blipFill>
          <xdr:spPr>
            <a:xfrm>
              <a:off x="29456040" y="152291"/>
              <a:ext cx="783000" cy="320019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45</xdr:col>
      <xdr:colOff>25200</xdr:colOff>
      <xdr:row>0</xdr:row>
      <xdr:rowOff>97200</xdr:rowOff>
    </xdr:from>
    <xdr:to>
      <xdr:col>55</xdr:col>
      <xdr:colOff>28980</xdr:colOff>
      <xdr:row>4</xdr:row>
      <xdr:rowOff>150120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">
          <xdr14:nvContentPartPr>
            <xdr14:cNvPr id="168" name="Tinta 167">
              <a:extLst>
                <a:ext uri="{FF2B5EF4-FFF2-40B4-BE49-F238E27FC236}">
                  <a16:creationId xmlns:a16="http://schemas.microsoft.com/office/drawing/2014/main" id="{C33C4959-CE01-42A6-8ACE-D1E29E41632B}"/>
                </a:ext>
              </a:extLst>
            </xdr14:cNvPr>
            <xdr14:cNvContentPartPr/>
          </xdr14:nvContentPartPr>
          <xdr14:nvPr macro=""/>
          <xdr14:xfrm>
            <a:off x="27457200" y="97200"/>
            <a:ext cx="6198840" cy="784440"/>
          </xdr14:xfrm>
        </xdr:contentPart>
      </mc:Choice>
      <mc:Fallback xmlns="">
        <xdr:pic>
          <xdr:nvPicPr>
            <xdr:cNvPr id="168" name="Tinta 167">
              <a:extLst>
                <a:ext uri="{FF2B5EF4-FFF2-40B4-BE49-F238E27FC236}">
                  <a16:creationId xmlns:a16="http://schemas.microsoft.com/office/drawing/2014/main" id="{C33C4959-CE01-42A6-8ACE-D1E29E41632B}"/>
                </a:ext>
              </a:extLst>
            </xdr:cNvPr>
            <xdr:cNvPicPr/>
          </xdr:nvPicPr>
          <xdr:blipFill>
            <a:blip xmlns:r="http://schemas.openxmlformats.org/officeDocument/2006/relationships" r:embed="rId50"/>
            <a:stretch>
              <a:fillRect/>
            </a:stretch>
          </xdr:blipFill>
          <xdr:spPr>
            <a:xfrm>
              <a:off x="27448201" y="88204"/>
              <a:ext cx="6216479" cy="802072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314400</xdr:colOff>
      <xdr:row>1</xdr:row>
      <xdr:rowOff>2520</xdr:rowOff>
    </xdr:from>
    <xdr:to>
      <xdr:col>3</xdr:col>
      <xdr:colOff>208800</xdr:colOff>
      <xdr:row>3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7" name="Tinta 6">
              <a:extLst>
                <a:ext uri="{FF2B5EF4-FFF2-40B4-BE49-F238E27FC236}">
                  <a16:creationId xmlns:a16="http://schemas.microsoft.com/office/drawing/2014/main" id="{3936FABF-CED9-4F42-96FA-2E068035C05A}"/>
                </a:ext>
              </a:extLst>
            </xdr14:cNvPr>
            <xdr14:cNvContentPartPr/>
          </xdr14:nvContentPartPr>
          <xdr14:nvPr macro=""/>
          <xdr14:xfrm>
            <a:off x="1533600" y="185400"/>
            <a:ext cx="504000" cy="363600"/>
          </xdr14:xfrm>
        </xdr:contentPart>
      </mc:Choice>
      <mc:Fallback xmlns="">
        <xdr:pic>
          <xdr:nvPicPr>
            <xdr:cNvPr id="7" name="Tinta 6">
              <a:extLst>
                <a:ext uri="{FF2B5EF4-FFF2-40B4-BE49-F238E27FC236}">
                  <a16:creationId xmlns:a16="http://schemas.microsoft.com/office/drawing/2014/main" id="{3936FABF-CED9-4F42-96FA-2E068035C05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524954" y="176760"/>
              <a:ext cx="521653" cy="381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624240</xdr:colOff>
      <xdr:row>0</xdr:row>
      <xdr:rowOff>86040</xdr:rowOff>
    </xdr:from>
    <xdr:to>
      <xdr:col>4</xdr:col>
      <xdr:colOff>15840</xdr:colOff>
      <xdr:row>3</xdr:row>
      <xdr:rowOff>171360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7" name="Tinta 16">
              <a:extLst>
                <a:ext uri="{FF2B5EF4-FFF2-40B4-BE49-F238E27FC236}">
                  <a16:creationId xmlns:a16="http://schemas.microsoft.com/office/drawing/2014/main" id="{8F330139-2CB2-4477-910B-1BEAC871DE84}"/>
                </a:ext>
              </a:extLst>
            </xdr14:cNvPr>
            <xdr14:cNvContentPartPr/>
          </xdr14:nvContentPartPr>
          <xdr14:nvPr macro=""/>
          <xdr14:xfrm>
            <a:off x="2453040" y="86040"/>
            <a:ext cx="260280" cy="633960"/>
          </xdr14:xfrm>
        </xdr:contentPart>
      </mc:Choice>
      <mc:Fallback xmlns="">
        <xdr:pic>
          <xdr:nvPicPr>
            <xdr:cNvPr id="17" name="Tinta 16">
              <a:extLst>
                <a:ext uri="{FF2B5EF4-FFF2-40B4-BE49-F238E27FC236}">
                  <a16:creationId xmlns:a16="http://schemas.microsoft.com/office/drawing/2014/main" id="{8F330139-2CB2-4477-910B-1BEAC871DE84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2444040" y="77400"/>
              <a:ext cx="277920" cy="6516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183240</xdr:colOff>
      <xdr:row>1</xdr:row>
      <xdr:rowOff>51840</xdr:rowOff>
    </xdr:from>
    <xdr:to>
      <xdr:col>4</xdr:col>
      <xdr:colOff>466920</xdr:colOff>
      <xdr:row>2</xdr:row>
      <xdr:rowOff>159840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23" name="Tinta 22">
              <a:extLst>
                <a:ext uri="{FF2B5EF4-FFF2-40B4-BE49-F238E27FC236}">
                  <a16:creationId xmlns:a16="http://schemas.microsoft.com/office/drawing/2014/main" id="{35603B49-A4C6-4878-AA07-EBC9DEF3999F}"/>
                </a:ext>
              </a:extLst>
            </xdr14:cNvPr>
            <xdr14:cNvContentPartPr/>
          </xdr14:nvContentPartPr>
          <xdr14:nvPr macro=""/>
          <xdr14:xfrm>
            <a:off x="2880720" y="234720"/>
            <a:ext cx="283680" cy="290880"/>
          </xdr14:xfrm>
        </xdr:contentPart>
      </mc:Choice>
      <mc:Fallback xmlns="">
        <xdr:pic>
          <xdr:nvPicPr>
            <xdr:cNvPr id="23" name="Tinta 22">
              <a:extLst>
                <a:ext uri="{FF2B5EF4-FFF2-40B4-BE49-F238E27FC236}">
                  <a16:creationId xmlns:a16="http://schemas.microsoft.com/office/drawing/2014/main" id="{35603B49-A4C6-4878-AA07-EBC9DEF3999F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2872080" y="226080"/>
              <a:ext cx="301320" cy="308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479880</xdr:colOff>
      <xdr:row>0</xdr:row>
      <xdr:rowOff>78120</xdr:rowOff>
    </xdr:from>
    <xdr:to>
      <xdr:col>3</xdr:col>
      <xdr:colOff>635040</xdr:colOff>
      <xdr:row>3</xdr:row>
      <xdr:rowOff>182160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24" name="Tinta 23">
              <a:extLst>
                <a:ext uri="{FF2B5EF4-FFF2-40B4-BE49-F238E27FC236}">
                  <a16:creationId xmlns:a16="http://schemas.microsoft.com/office/drawing/2014/main" id="{3E59B827-263F-4B15-A168-4430B9421D57}"/>
                </a:ext>
              </a:extLst>
            </xdr14:cNvPr>
            <xdr14:cNvContentPartPr/>
          </xdr14:nvContentPartPr>
          <xdr14:nvPr macro=""/>
          <xdr14:xfrm>
            <a:off x="2308680" y="78120"/>
            <a:ext cx="155160" cy="652680"/>
          </xdr14:xfrm>
        </xdr:contentPart>
      </mc:Choice>
      <mc:Fallback xmlns="">
        <xdr:pic>
          <xdr:nvPicPr>
            <xdr:cNvPr id="24" name="Tinta 23">
              <a:extLst>
                <a:ext uri="{FF2B5EF4-FFF2-40B4-BE49-F238E27FC236}">
                  <a16:creationId xmlns:a16="http://schemas.microsoft.com/office/drawing/2014/main" id="{3E59B827-263F-4B15-A168-4430B9421D57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2299680" y="69120"/>
              <a:ext cx="172800" cy="670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577440</xdr:colOff>
      <xdr:row>0</xdr:row>
      <xdr:rowOff>104040</xdr:rowOff>
    </xdr:from>
    <xdr:to>
      <xdr:col>5</xdr:col>
      <xdr:colOff>599280</xdr:colOff>
      <xdr:row>3</xdr:row>
      <xdr:rowOff>156240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28" name="Tinta 27">
              <a:extLst>
                <a:ext uri="{FF2B5EF4-FFF2-40B4-BE49-F238E27FC236}">
                  <a16:creationId xmlns:a16="http://schemas.microsoft.com/office/drawing/2014/main" id="{58CE29CE-257B-49F2-BE31-B71708124A88}"/>
                </a:ext>
              </a:extLst>
            </xdr14:cNvPr>
            <xdr14:cNvContentPartPr/>
          </xdr14:nvContentPartPr>
          <xdr14:nvPr macro=""/>
          <xdr14:xfrm>
            <a:off x="3274920" y="104040"/>
            <a:ext cx="631440" cy="600840"/>
          </xdr14:xfrm>
        </xdr:contentPart>
      </mc:Choice>
      <mc:Fallback xmlns="">
        <xdr:pic>
          <xdr:nvPicPr>
            <xdr:cNvPr id="28" name="Tinta 27">
              <a:extLst>
                <a:ext uri="{FF2B5EF4-FFF2-40B4-BE49-F238E27FC236}">
                  <a16:creationId xmlns:a16="http://schemas.microsoft.com/office/drawing/2014/main" id="{58CE29CE-257B-49F2-BE31-B71708124A88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3265920" y="95035"/>
              <a:ext cx="649080" cy="618491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586920</xdr:colOff>
      <xdr:row>2</xdr:row>
      <xdr:rowOff>146160</xdr:rowOff>
    </xdr:from>
    <xdr:to>
      <xdr:col>3</xdr:col>
      <xdr:colOff>55440</xdr:colOff>
      <xdr:row>3</xdr:row>
      <xdr:rowOff>95400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29" name="Tinta 28">
              <a:extLst>
                <a:ext uri="{FF2B5EF4-FFF2-40B4-BE49-F238E27FC236}">
                  <a16:creationId xmlns:a16="http://schemas.microsoft.com/office/drawing/2014/main" id="{315BF118-DB4E-46D7-9E79-03617D8D5F7A}"/>
                </a:ext>
              </a:extLst>
            </xdr14:cNvPr>
            <xdr14:cNvContentPartPr/>
          </xdr14:nvContentPartPr>
          <xdr14:nvPr macro=""/>
          <xdr14:xfrm>
            <a:off x="1806120" y="511920"/>
            <a:ext cx="78120" cy="132120"/>
          </xdr14:xfrm>
        </xdr:contentPart>
      </mc:Choice>
      <mc:Fallback xmlns="">
        <xdr:pic>
          <xdr:nvPicPr>
            <xdr:cNvPr id="29" name="Tinta 28">
              <a:extLst>
                <a:ext uri="{FF2B5EF4-FFF2-40B4-BE49-F238E27FC236}">
                  <a16:creationId xmlns:a16="http://schemas.microsoft.com/office/drawing/2014/main" id="{315BF118-DB4E-46D7-9E79-03617D8D5F7A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1797120" y="503280"/>
              <a:ext cx="95760" cy="149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410760</xdr:colOff>
      <xdr:row>0</xdr:row>
      <xdr:rowOff>64800</xdr:rowOff>
    </xdr:from>
    <xdr:to>
      <xdr:col>8</xdr:col>
      <xdr:colOff>73380</xdr:colOff>
      <xdr:row>2</xdr:row>
      <xdr:rowOff>174240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39" name="Tinta 38">
              <a:extLst>
                <a:ext uri="{FF2B5EF4-FFF2-40B4-BE49-F238E27FC236}">
                  <a16:creationId xmlns:a16="http://schemas.microsoft.com/office/drawing/2014/main" id="{DFCC878E-EB10-4640-B3F9-26668344009B}"/>
                </a:ext>
              </a:extLst>
            </xdr14:cNvPr>
            <xdr14:cNvContentPartPr/>
          </xdr14:nvContentPartPr>
          <xdr14:nvPr macro=""/>
          <xdr14:xfrm>
            <a:off x="4937040" y="64800"/>
            <a:ext cx="584640" cy="475200"/>
          </xdr14:xfrm>
        </xdr:contentPart>
      </mc:Choice>
      <mc:Fallback xmlns="">
        <xdr:pic>
          <xdr:nvPicPr>
            <xdr:cNvPr id="39" name="Tinta 38">
              <a:extLst>
                <a:ext uri="{FF2B5EF4-FFF2-40B4-BE49-F238E27FC236}">
                  <a16:creationId xmlns:a16="http://schemas.microsoft.com/office/drawing/2014/main" id="{DFCC878E-EB10-4640-B3F9-26668344009B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4928040" y="55800"/>
              <a:ext cx="602280" cy="492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378480</xdr:colOff>
      <xdr:row>1</xdr:row>
      <xdr:rowOff>12240</xdr:rowOff>
    </xdr:from>
    <xdr:to>
      <xdr:col>10</xdr:col>
      <xdr:colOff>193680</xdr:colOff>
      <xdr:row>2</xdr:row>
      <xdr:rowOff>174960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43" name="Tinta 42">
              <a:extLst>
                <a:ext uri="{FF2B5EF4-FFF2-40B4-BE49-F238E27FC236}">
                  <a16:creationId xmlns:a16="http://schemas.microsoft.com/office/drawing/2014/main" id="{68CC824A-0E75-4D31-8EA1-895E220F12A9}"/>
                </a:ext>
              </a:extLst>
            </xdr14:cNvPr>
            <xdr14:cNvContentPartPr/>
          </xdr14:nvContentPartPr>
          <xdr14:nvPr macro=""/>
          <xdr14:xfrm>
            <a:off x="6123960" y="195120"/>
            <a:ext cx="424800" cy="345600"/>
          </xdr14:xfrm>
        </xdr:contentPart>
      </mc:Choice>
      <mc:Fallback xmlns="">
        <xdr:pic>
          <xdr:nvPicPr>
            <xdr:cNvPr id="43" name="Tinta 42">
              <a:extLst>
                <a:ext uri="{FF2B5EF4-FFF2-40B4-BE49-F238E27FC236}">
                  <a16:creationId xmlns:a16="http://schemas.microsoft.com/office/drawing/2014/main" id="{68CC824A-0E75-4D31-8EA1-895E220F12A9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6114960" y="186480"/>
              <a:ext cx="442440" cy="363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26760</xdr:colOff>
      <xdr:row>2</xdr:row>
      <xdr:rowOff>30240</xdr:rowOff>
    </xdr:from>
    <xdr:to>
      <xdr:col>9</xdr:col>
      <xdr:colOff>132960</xdr:colOff>
      <xdr:row>2</xdr:row>
      <xdr:rowOff>96480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44" name="Tinta 43">
              <a:extLst>
                <a:ext uri="{FF2B5EF4-FFF2-40B4-BE49-F238E27FC236}">
                  <a16:creationId xmlns:a16="http://schemas.microsoft.com/office/drawing/2014/main" id="{1DB3595F-7532-43C7-98D5-7969645EC223}"/>
                </a:ext>
              </a:extLst>
            </xdr14:cNvPr>
            <xdr14:cNvContentPartPr/>
          </xdr14:nvContentPartPr>
          <xdr14:nvPr macro=""/>
          <xdr14:xfrm>
            <a:off x="5772240" y="396000"/>
            <a:ext cx="106200" cy="66240"/>
          </xdr14:xfrm>
        </xdr:contentPart>
      </mc:Choice>
      <mc:Fallback xmlns="">
        <xdr:pic>
          <xdr:nvPicPr>
            <xdr:cNvPr id="44" name="Tinta 43">
              <a:extLst>
                <a:ext uri="{FF2B5EF4-FFF2-40B4-BE49-F238E27FC236}">
                  <a16:creationId xmlns:a16="http://schemas.microsoft.com/office/drawing/2014/main" id="{1DB3595F-7532-43C7-98D5-7969645EC223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5763600" y="387000"/>
              <a:ext cx="123840" cy="838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360840</xdr:colOff>
      <xdr:row>0</xdr:row>
      <xdr:rowOff>115920</xdr:rowOff>
    </xdr:from>
    <xdr:to>
      <xdr:col>5</xdr:col>
      <xdr:colOff>470640</xdr:colOff>
      <xdr:row>4</xdr:row>
      <xdr:rowOff>118800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0" name="Tinta 19">
              <a:extLst>
                <a:ext uri="{FF2B5EF4-FFF2-40B4-BE49-F238E27FC236}">
                  <a16:creationId xmlns:a16="http://schemas.microsoft.com/office/drawing/2014/main" id="{685F6DA1-84EC-455F-9C36-55AD2F13A432}"/>
                </a:ext>
              </a:extLst>
            </xdr14:cNvPr>
            <xdr14:cNvContentPartPr/>
          </xdr14:nvContentPartPr>
          <xdr14:nvPr macro=""/>
          <xdr14:xfrm>
            <a:off x="1580040" y="115920"/>
            <a:ext cx="1938600" cy="734400"/>
          </xdr14:xfrm>
        </xdr:contentPart>
      </mc:Choice>
      <mc:Fallback xmlns="">
        <xdr:pic>
          <xdr:nvPicPr>
            <xdr:cNvPr id="20" name="Tinta 19">
              <a:extLst>
                <a:ext uri="{FF2B5EF4-FFF2-40B4-BE49-F238E27FC236}">
                  <a16:creationId xmlns:a16="http://schemas.microsoft.com/office/drawing/2014/main" id="{685F6DA1-84EC-455F-9C36-55AD2F13A432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571040" y="107276"/>
              <a:ext cx="1956240" cy="752049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52800</xdr:colOff>
      <xdr:row>1</xdr:row>
      <xdr:rowOff>6840</xdr:rowOff>
    </xdr:from>
    <xdr:to>
      <xdr:col>7</xdr:col>
      <xdr:colOff>839040</xdr:colOff>
      <xdr:row>5</xdr:row>
      <xdr:rowOff>101160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2" name="Tinta 31">
              <a:extLst>
                <a:ext uri="{FF2B5EF4-FFF2-40B4-BE49-F238E27FC236}">
                  <a16:creationId xmlns:a16="http://schemas.microsoft.com/office/drawing/2014/main" id="{169E2A81-1ECB-42C6-8A9A-93571CE8DBFF}"/>
                </a:ext>
              </a:extLst>
            </xdr14:cNvPr>
            <xdr14:cNvContentPartPr/>
          </xdr14:nvContentPartPr>
          <xdr14:nvPr macro=""/>
          <xdr14:xfrm>
            <a:off x="4320000" y="189720"/>
            <a:ext cx="786240" cy="825840"/>
          </xdr14:xfrm>
        </xdr:contentPart>
      </mc:Choice>
      <mc:Fallback xmlns="">
        <xdr:pic>
          <xdr:nvPicPr>
            <xdr:cNvPr id="32" name="Tinta 31">
              <a:extLst>
                <a:ext uri="{FF2B5EF4-FFF2-40B4-BE49-F238E27FC236}">
                  <a16:creationId xmlns:a16="http://schemas.microsoft.com/office/drawing/2014/main" id="{169E2A81-1ECB-42C6-8A9A-93571CE8DBFF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4311360" y="181080"/>
              <a:ext cx="803880" cy="843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505920</xdr:colOff>
      <xdr:row>2</xdr:row>
      <xdr:rowOff>160920</xdr:rowOff>
    </xdr:from>
    <xdr:to>
      <xdr:col>9</xdr:col>
      <xdr:colOff>15360</xdr:colOff>
      <xdr:row>3</xdr:row>
      <xdr:rowOff>64080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34" name="Tinta 33">
              <a:extLst>
                <a:ext uri="{FF2B5EF4-FFF2-40B4-BE49-F238E27FC236}">
                  <a16:creationId xmlns:a16="http://schemas.microsoft.com/office/drawing/2014/main" id="{9AB5B3B3-1B8E-42EC-A8C1-C2EC2E83A79F}"/>
                </a:ext>
              </a:extLst>
            </xdr14:cNvPr>
            <xdr14:cNvContentPartPr/>
          </xdr14:nvContentPartPr>
          <xdr14:nvPr macro=""/>
          <xdr14:xfrm>
            <a:off x="5382720" y="526680"/>
            <a:ext cx="134280" cy="86040"/>
          </xdr14:xfrm>
        </xdr:contentPart>
      </mc:Choice>
      <mc:Fallback xmlns="">
        <xdr:pic>
          <xdr:nvPicPr>
            <xdr:cNvPr id="34" name="Tinta 33">
              <a:extLst>
                <a:ext uri="{FF2B5EF4-FFF2-40B4-BE49-F238E27FC236}">
                  <a16:creationId xmlns:a16="http://schemas.microsoft.com/office/drawing/2014/main" id="{9AB5B3B3-1B8E-42EC-A8C1-C2EC2E83A79F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5373720" y="517680"/>
              <a:ext cx="151920" cy="103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448560</xdr:colOff>
      <xdr:row>1</xdr:row>
      <xdr:rowOff>24840</xdr:rowOff>
    </xdr:from>
    <xdr:to>
      <xdr:col>10</xdr:col>
      <xdr:colOff>176520</xdr:colOff>
      <xdr:row>3</xdr:row>
      <xdr:rowOff>3240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40" name="Tinta 39">
              <a:extLst>
                <a:ext uri="{FF2B5EF4-FFF2-40B4-BE49-F238E27FC236}">
                  <a16:creationId xmlns:a16="http://schemas.microsoft.com/office/drawing/2014/main" id="{50D9624E-23A1-4CD9-9302-00F860A97BCD}"/>
                </a:ext>
              </a:extLst>
            </xdr14:cNvPr>
            <xdr14:cNvContentPartPr/>
          </xdr14:nvContentPartPr>
          <xdr14:nvPr macro=""/>
          <xdr14:xfrm>
            <a:off x="5934960" y="207720"/>
            <a:ext cx="352800" cy="344160"/>
          </xdr14:xfrm>
        </xdr:contentPart>
      </mc:Choice>
      <mc:Fallback xmlns="">
        <xdr:pic>
          <xdr:nvPicPr>
            <xdr:cNvPr id="40" name="Tinta 39">
              <a:extLst>
                <a:ext uri="{FF2B5EF4-FFF2-40B4-BE49-F238E27FC236}">
                  <a16:creationId xmlns:a16="http://schemas.microsoft.com/office/drawing/2014/main" id="{50D9624E-23A1-4CD9-9302-00F860A97BCD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5926320" y="199080"/>
              <a:ext cx="370440" cy="361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357000</xdr:colOff>
      <xdr:row>1</xdr:row>
      <xdr:rowOff>27720</xdr:rowOff>
    </xdr:from>
    <xdr:to>
      <xdr:col>12</xdr:col>
      <xdr:colOff>98280</xdr:colOff>
      <xdr:row>3</xdr:row>
      <xdr:rowOff>22320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54" name="Tinta 53">
              <a:extLst>
                <a:ext uri="{FF2B5EF4-FFF2-40B4-BE49-F238E27FC236}">
                  <a16:creationId xmlns:a16="http://schemas.microsoft.com/office/drawing/2014/main" id="{BC2472E7-35B8-4485-9196-382456B20146}"/>
                </a:ext>
              </a:extLst>
            </xdr14:cNvPr>
            <xdr14:cNvContentPartPr/>
          </xdr14:nvContentPartPr>
          <xdr14:nvPr macro=""/>
          <xdr14:xfrm>
            <a:off x="6453000" y="210600"/>
            <a:ext cx="960480" cy="360360"/>
          </xdr14:xfrm>
        </xdr:contentPart>
      </mc:Choice>
      <mc:Fallback xmlns="">
        <xdr:pic>
          <xdr:nvPicPr>
            <xdr:cNvPr id="54" name="Tinta 53">
              <a:extLst>
                <a:ext uri="{FF2B5EF4-FFF2-40B4-BE49-F238E27FC236}">
                  <a16:creationId xmlns:a16="http://schemas.microsoft.com/office/drawing/2014/main" id="{BC2472E7-35B8-4485-9196-382456B20146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6444003" y="201609"/>
              <a:ext cx="978113" cy="377982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304200</xdr:colOff>
      <xdr:row>1</xdr:row>
      <xdr:rowOff>51840</xdr:rowOff>
    </xdr:from>
    <xdr:to>
      <xdr:col>14</xdr:col>
      <xdr:colOff>318360</xdr:colOff>
      <xdr:row>3</xdr:row>
      <xdr:rowOff>7920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65" name="Tinta 64">
              <a:extLst>
                <a:ext uri="{FF2B5EF4-FFF2-40B4-BE49-F238E27FC236}">
                  <a16:creationId xmlns:a16="http://schemas.microsoft.com/office/drawing/2014/main" id="{D6513175-AA35-49DA-A948-BAB1C4819820}"/>
                </a:ext>
              </a:extLst>
            </xdr14:cNvPr>
            <xdr14:cNvContentPartPr/>
          </xdr14:nvContentPartPr>
          <xdr14:nvPr macro=""/>
          <xdr14:xfrm>
            <a:off x="7619400" y="234720"/>
            <a:ext cx="1233360" cy="321840"/>
          </xdr14:xfrm>
        </xdr:contentPart>
      </mc:Choice>
      <mc:Fallback xmlns="">
        <xdr:pic>
          <xdr:nvPicPr>
            <xdr:cNvPr id="65" name="Tinta 64">
              <a:extLst>
                <a:ext uri="{FF2B5EF4-FFF2-40B4-BE49-F238E27FC236}">
                  <a16:creationId xmlns:a16="http://schemas.microsoft.com/office/drawing/2014/main" id="{D6513175-AA35-49DA-A948-BAB1C4819820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610400" y="226080"/>
              <a:ext cx="1251000" cy="339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481440</xdr:colOff>
      <xdr:row>1</xdr:row>
      <xdr:rowOff>3240</xdr:rowOff>
    </xdr:from>
    <xdr:to>
      <xdr:col>15</xdr:col>
      <xdr:colOff>599760</xdr:colOff>
      <xdr:row>3</xdr:row>
      <xdr:rowOff>12600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70" name="Tinta 69">
              <a:extLst>
                <a:ext uri="{FF2B5EF4-FFF2-40B4-BE49-F238E27FC236}">
                  <a16:creationId xmlns:a16="http://schemas.microsoft.com/office/drawing/2014/main" id="{5276549A-6816-4979-A4E7-8E3DB5997C24}"/>
                </a:ext>
              </a:extLst>
            </xdr14:cNvPr>
            <xdr14:cNvContentPartPr/>
          </xdr14:nvContentPartPr>
          <xdr14:nvPr macro=""/>
          <xdr14:xfrm>
            <a:off x="9015840" y="186120"/>
            <a:ext cx="727920" cy="375120"/>
          </xdr14:xfrm>
        </xdr:contentPart>
      </mc:Choice>
      <mc:Fallback xmlns="">
        <xdr:pic>
          <xdr:nvPicPr>
            <xdr:cNvPr id="70" name="Tinta 69">
              <a:extLst>
                <a:ext uri="{FF2B5EF4-FFF2-40B4-BE49-F238E27FC236}">
                  <a16:creationId xmlns:a16="http://schemas.microsoft.com/office/drawing/2014/main" id="{5276549A-6816-4979-A4E7-8E3DB5997C24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9007200" y="177111"/>
              <a:ext cx="745560" cy="392777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492120</xdr:colOff>
      <xdr:row>3</xdr:row>
      <xdr:rowOff>63720</xdr:rowOff>
    </xdr:from>
    <xdr:to>
      <xdr:col>15</xdr:col>
      <xdr:colOff>569400</xdr:colOff>
      <xdr:row>3</xdr:row>
      <xdr:rowOff>144720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71" name="Tinta 70">
              <a:extLst>
                <a:ext uri="{FF2B5EF4-FFF2-40B4-BE49-F238E27FC236}">
                  <a16:creationId xmlns:a16="http://schemas.microsoft.com/office/drawing/2014/main" id="{007AE67E-4F56-443A-A3A7-D95EFA939CC9}"/>
                </a:ext>
              </a:extLst>
            </xdr14:cNvPr>
            <xdr14:cNvContentPartPr/>
          </xdr14:nvContentPartPr>
          <xdr14:nvPr macro=""/>
          <xdr14:xfrm>
            <a:off x="5978520" y="612360"/>
            <a:ext cx="3750120" cy="81000"/>
          </xdr14:xfrm>
        </xdr:contentPart>
      </mc:Choice>
      <mc:Fallback xmlns="">
        <xdr:pic>
          <xdr:nvPicPr>
            <xdr:cNvPr id="71" name="Tinta 70">
              <a:extLst>
                <a:ext uri="{FF2B5EF4-FFF2-40B4-BE49-F238E27FC236}">
                  <a16:creationId xmlns:a16="http://schemas.microsoft.com/office/drawing/2014/main" id="{007AE67E-4F56-443A-A3A7-D95EFA939CC9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5969520" y="603360"/>
              <a:ext cx="3767760" cy="98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90960</xdr:colOff>
      <xdr:row>4</xdr:row>
      <xdr:rowOff>46800</xdr:rowOff>
    </xdr:from>
    <xdr:to>
      <xdr:col>13</xdr:col>
      <xdr:colOff>301920</xdr:colOff>
      <xdr:row>5</xdr:row>
      <xdr:rowOff>115560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72" name="Tinta 71">
              <a:extLst>
                <a:ext uri="{FF2B5EF4-FFF2-40B4-BE49-F238E27FC236}">
                  <a16:creationId xmlns:a16="http://schemas.microsoft.com/office/drawing/2014/main" id="{C6D5FD30-0203-43C2-980F-06D9524467E0}"/>
                </a:ext>
              </a:extLst>
            </xdr14:cNvPr>
            <xdr14:cNvContentPartPr/>
          </xdr14:nvContentPartPr>
          <xdr14:nvPr macro=""/>
          <xdr14:xfrm>
            <a:off x="8015760" y="778320"/>
            <a:ext cx="210960" cy="251640"/>
          </xdr14:xfrm>
        </xdr:contentPart>
      </mc:Choice>
      <mc:Fallback xmlns="">
        <xdr:pic>
          <xdr:nvPicPr>
            <xdr:cNvPr id="72" name="Tinta 71">
              <a:extLst>
                <a:ext uri="{FF2B5EF4-FFF2-40B4-BE49-F238E27FC236}">
                  <a16:creationId xmlns:a16="http://schemas.microsoft.com/office/drawing/2014/main" id="{C6D5FD30-0203-43C2-980F-06D9524467E0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8007120" y="769320"/>
              <a:ext cx="228600" cy="269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327660</xdr:colOff>
      <xdr:row>40</xdr:row>
      <xdr:rowOff>60960</xdr:rowOff>
    </xdr:from>
    <xdr:to>
      <xdr:col>7</xdr:col>
      <xdr:colOff>602376</xdr:colOff>
      <xdr:row>59</xdr:row>
      <xdr:rowOff>15537</xdr:rowOff>
    </xdr:to>
    <xdr:pic>
      <xdr:nvPicPr>
        <xdr:cNvPr id="75" name="Imagem 74">
          <a:extLst>
            <a:ext uri="{FF2B5EF4-FFF2-40B4-BE49-F238E27FC236}">
              <a16:creationId xmlns:a16="http://schemas.microsoft.com/office/drawing/2014/main" id="{55D8B90D-138D-409F-9698-FD173B530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327660" y="7376160"/>
          <a:ext cx="4572396" cy="34292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260640</xdr:colOff>
      <xdr:row>1</xdr:row>
      <xdr:rowOff>58680</xdr:rowOff>
    </xdr:from>
    <xdr:to>
      <xdr:col>4</xdr:col>
      <xdr:colOff>376440</xdr:colOff>
      <xdr:row>3</xdr:row>
      <xdr:rowOff>124200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9" name="Tinta 8">
              <a:extLst>
                <a:ext uri="{FF2B5EF4-FFF2-40B4-BE49-F238E27FC236}">
                  <a16:creationId xmlns:a16="http://schemas.microsoft.com/office/drawing/2014/main" id="{E9926706-6214-4BCB-B8EE-537BE82F2F17}"/>
                </a:ext>
              </a:extLst>
            </xdr14:cNvPr>
            <xdr14:cNvContentPartPr/>
          </xdr14:nvContentPartPr>
          <xdr14:nvPr macro=""/>
          <xdr14:xfrm>
            <a:off x="2089440" y="241560"/>
            <a:ext cx="725400" cy="431280"/>
          </xdr14:xfrm>
        </xdr:contentPart>
      </mc:Choice>
      <mc:Fallback xmlns="">
        <xdr:pic>
          <xdr:nvPicPr>
            <xdr:cNvPr id="9" name="Tinta 8">
              <a:extLst>
                <a:ext uri="{FF2B5EF4-FFF2-40B4-BE49-F238E27FC236}">
                  <a16:creationId xmlns:a16="http://schemas.microsoft.com/office/drawing/2014/main" id="{E9926706-6214-4BCB-B8EE-537BE82F2F1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080796" y="232920"/>
              <a:ext cx="743049" cy="4489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255120</xdr:colOff>
      <xdr:row>2</xdr:row>
      <xdr:rowOff>49320</xdr:rowOff>
    </xdr:from>
    <xdr:to>
      <xdr:col>7</xdr:col>
      <xdr:colOff>400920</xdr:colOff>
      <xdr:row>2</xdr:row>
      <xdr:rowOff>176040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6" name="Tinta 15">
              <a:extLst>
                <a:ext uri="{FF2B5EF4-FFF2-40B4-BE49-F238E27FC236}">
                  <a16:creationId xmlns:a16="http://schemas.microsoft.com/office/drawing/2014/main" id="{724BC440-36E7-41C2-A771-B335C38C9577}"/>
                </a:ext>
              </a:extLst>
            </xdr14:cNvPr>
            <xdr14:cNvContentPartPr/>
          </xdr14:nvContentPartPr>
          <xdr14:nvPr macro=""/>
          <xdr14:xfrm>
            <a:off x="4522320" y="415080"/>
            <a:ext cx="145800" cy="126720"/>
          </xdr14:xfrm>
        </xdr:contentPart>
      </mc:Choice>
      <mc:Fallback xmlns="">
        <xdr:pic>
          <xdr:nvPicPr>
            <xdr:cNvPr id="16" name="Tinta 15">
              <a:extLst>
                <a:ext uri="{FF2B5EF4-FFF2-40B4-BE49-F238E27FC236}">
                  <a16:creationId xmlns:a16="http://schemas.microsoft.com/office/drawing/2014/main" id="{724BC440-36E7-41C2-A771-B335C38C9577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4513320" y="406080"/>
              <a:ext cx="163440" cy="144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459780</xdr:colOff>
      <xdr:row>0</xdr:row>
      <xdr:rowOff>130680</xdr:rowOff>
    </xdr:from>
    <xdr:to>
      <xdr:col>10</xdr:col>
      <xdr:colOff>178020</xdr:colOff>
      <xdr:row>3</xdr:row>
      <xdr:rowOff>109800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29" name="Tinta 28">
              <a:extLst>
                <a:ext uri="{FF2B5EF4-FFF2-40B4-BE49-F238E27FC236}">
                  <a16:creationId xmlns:a16="http://schemas.microsoft.com/office/drawing/2014/main" id="{0B908757-B47C-4C52-8C57-2A0C038BB33F}"/>
                </a:ext>
              </a:extLst>
            </xdr14:cNvPr>
            <xdr14:cNvContentPartPr/>
          </xdr14:nvContentPartPr>
          <xdr14:nvPr macro=""/>
          <xdr14:xfrm>
            <a:off x="5435640" y="130680"/>
            <a:ext cx="937440" cy="527760"/>
          </xdr14:xfrm>
        </xdr:contentPart>
      </mc:Choice>
      <mc:Fallback xmlns="">
        <xdr:pic>
          <xdr:nvPicPr>
            <xdr:cNvPr id="29" name="Tinta 28">
              <a:extLst>
                <a:ext uri="{FF2B5EF4-FFF2-40B4-BE49-F238E27FC236}">
                  <a16:creationId xmlns:a16="http://schemas.microsoft.com/office/drawing/2014/main" id="{0B908757-B47C-4C52-8C57-2A0C038BB33F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5426643" y="122040"/>
              <a:ext cx="955073" cy="545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680280</xdr:colOff>
      <xdr:row>1</xdr:row>
      <xdr:rowOff>0</xdr:rowOff>
    </xdr:from>
    <xdr:to>
      <xdr:col>8</xdr:col>
      <xdr:colOff>197340</xdr:colOff>
      <xdr:row>3</xdr:row>
      <xdr:rowOff>126720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30" name="Tinta 29">
              <a:extLst>
                <a:ext uri="{FF2B5EF4-FFF2-40B4-BE49-F238E27FC236}">
                  <a16:creationId xmlns:a16="http://schemas.microsoft.com/office/drawing/2014/main" id="{74AB5FFE-98B8-4558-A661-17685A779DC1}"/>
                </a:ext>
              </a:extLst>
            </xdr14:cNvPr>
            <xdr14:cNvContentPartPr/>
          </xdr14:nvContentPartPr>
          <xdr14:nvPr macro=""/>
          <xdr14:xfrm>
            <a:off x="4947480" y="182880"/>
            <a:ext cx="225720" cy="492480"/>
          </xdr14:xfrm>
        </xdr:contentPart>
      </mc:Choice>
      <mc:Fallback xmlns="">
        <xdr:pic>
          <xdr:nvPicPr>
            <xdr:cNvPr id="30" name="Tinta 29">
              <a:extLst>
                <a:ext uri="{FF2B5EF4-FFF2-40B4-BE49-F238E27FC236}">
                  <a16:creationId xmlns:a16="http://schemas.microsoft.com/office/drawing/2014/main" id="{74AB5FFE-98B8-4558-A661-17685A779DC1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4938840" y="173880"/>
              <a:ext cx="243360" cy="5101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221040</xdr:colOff>
      <xdr:row>1</xdr:row>
      <xdr:rowOff>24120</xdr:rowOff>
    </xdr:from>
    <xdr:to>
      <xdr:col>7</xdr:col>
      <xdr:colOff>11760</xdr:colOff>
      <xdr:row>3</xdr:row>
      <xdr:rowOff>94680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31" name="Tinta 30">
              <a:extLst>
                <a:ext uri="{FF2B5EF4-FFF2-40B4-BE49-F238E27FC236}">
                  <a16:creationId xmlns:a16="http://schemas.microsoft.com/office/drawing/2014/main" id="{C0526401-11C4-4DD0-AD61-EA9608B8437B}"/>
                </a:ext>
              </a:extLst>
            </xdr14:cNvPr>
            <xdr14:cNvContentPartPr/>
          </xdr14:nvContentPartPr>
          <xdr14:nvPr macro=""/>
          <xdr14:xfrm>
            <a:off x="3878640" y="207000"/>
            <a:ext cx="400320" cy="436320"/>
          </xdr14:xfrm>
        </xdr:contentPart>
      </mc:Choice>
      <mc:Fallback xmlns="">
        <xdr:pic>
          <xdr:nvPicPr>
            <xdr:cNvPr id="31" name="Tinta 30">
              <a:extLst>
                <a:ext uri="{FF2B5EF4-FFF2-40B4-BE49-F238E27FC236}">
                  <a16:creationId xmlns:a16="http://schemas.microsoft.com/office/drawing/2014/main" id="{C0526401-11C4-4DD0-AD61-EA9608B8437B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3870000" y="198353"/>
              <a:ext cx="417960" cy="453975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18120</xdr:colOff>
      <xdr:row>1</xdr:row>
      <xdr:rowOff>39600</xdr:rowOff>
    </xdr:from>
    <xdr:to>
      <xdr:col>5</xdr:col>
      <xdr:colOff>609240</xdr:colOff>
      <xdr:row>3</xdr:row>
      <xdr:rowOff>72000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32" name="Tinta 31">
              <a:extLst>
                <a:ext uri="{FF2B5EF4-FFF2-40B4-BE49-F238E27FC236}">
                  <a16:creationId xmlns:a16="http://schemas.microsoft.com/office/drawing/2014/main" id="{E33BDB9A-5E32-4C5D-BE12-6CCC67436FAC}"/>
                </a:ext>
              </a:extLst>
            </xdr14:cNvPr>
            <xdr14:cNvContentPartPr/>
          </xdr14:nvContentPartPr>
          <xdr14:nvPr macro=""/>
          <xdr14:xfrm>
            <a:off x="3066120" y="222480"/>
            <a:ext cx="591120" cy="398160"/>
          </xdr14:xfrm>
        </xdr:contentPart>
      </mc:Choice>
      <mc:Fallback xmlns="">
        <xdr:pic>
          <xdr:nvPicPr>
            <xdr:cNvPr id="32" name="Tinta 31">
              <a:extLst>
                <a:ext uri="{FF2B5EF4-FFF2-40B4-BE49-F238E27FC236}">
                  <a16:creationId xmlns:a16="http://schemas.microsoft.com/office/drawing/2014/main" id="{E33BDB9A-5E32-4C5D-BE12-6CCC67436FAC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3057480" y="213832"/>
              <a:ext cx="608760" cy="415816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431100</xdr:colOff>
      <xdr:row>1</xdr:row>
      <xdr:rowOff>33480</xdr:rowOff>
    </xdr:from>
    <xdr:to>
      <xdr:col>11</xdr:col>
      <xdr:colOff>527460</xdr:colOff>
      <xdr:row>3</xdr:row>
      <xdr:rowOff>151920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34" name="Tinta 33">
              <a:extLst>
                <a:ext uri="{FF2B5EF4-FFF2-40B4-BE49-F238E27FC236}">
                  <a16:creationId xmlns:a16="http://schemas.microsoft.com/office/drawing/2014/main" id="{6AB30061-508A-408A-B49E-882B03086629}"/>
                </a:ext>
              </a:extLst>
            </xdr14:cNvPr>
            <xdr14:cNvContentPartPr/>
          </xdr14:nvContentPartPr>
          <xdr14:nvPr macro=""/>
          <xdr14:xfrm>
            <a:off x="6626160" y="216360"/>
            <a:ext cx="705960" cy="484200"/>
          </xdr14:xfrm>
        </xdr:contentPart>
      </mc:Choice>
      <mc:Fallback xmlns="">
        <xdr:pic>
          <xdr:nvPicPr>
            <xdr:cNvPr id="34" name="Tinta 33">
              <a:extLst>
                <a:ext uri="{FF2B5EF4-FFF2-40B4-BE49-F238E27FC236}">
                  <a16:creationId xmlns:a16="http://schemas.microsoft.com/office/drawing/2014/main" id="{6AB30061-508A-408A-B49E-882B03086629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6617516" y="207353"/>
              <a:ext cx="723609" cy="501853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390938</xdr:colOff>
      <xdr:row>2</xdr:row>
      <xdr:rowOff>105262</xdr:rowOff>
    </xdr:from>
    <xdr:to>
      <xdr:col>14</xdr:col>
      <xdr:colOff>584618</xdr:colOff>
      <xdr:row>3</xdr:row>
      <xdr:rowOff>50073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51" name="Tinta 50">
              <a:extLst>
                <a:ext uri="{FF2B5EF4-FFF2-40B4-BE49-F238E27FC236}">
                  <a16:creationId xmlns:a16="http://schemas.microsoft.com/office/drawing/2014/main" id="{5B0CBB74-F590-4A24-8FA0-564A9D3B5A56}"/>
                </a:ext>
              </a:extLst>
            </xdr14:cNvPr>
            <xdr14:cNvContentPartPr/>
          </xdr14:nvContentPartPr>
          <xdr14:nvPr macro=""/>
          <xdr14:xfrm>
            <a:off x="9022320" y="465480"/>
            <a:ext cx="193680" cy="124920"/>
          </xdr14:xfrm>
        </xdr:contentPart>
      </mc:Choice>
      <mc:Fallback xmlns="">
        <xdr:pic>
          <xdr:nvPicPr>
            <xdr:cNvPr id="51" name="Tinta 50">
              <a:extLst>
                <a:ext uri="{FF2B5EF4-FFF2-40B4-BE49-F238E27FC236}">
                  <a16:creationId xmlns:a16="http://schemas.microsoft.com/office/drawing/2014/main" id="{5B0CBB74-F590-4A24-8FA0-564A9D3B5A56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9013337" y="456506"/>
              <a:ext cx="211287" cy="142509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69218</xdr:colOff>
      <xdr:row>0</xdr:row>
      <xdr:rowOff>33840</xdr:rowOff>
    </xdr:from>
    <xdr:to>
      <xdr:col>14</xdr:col>
      <xdr:colOff>126338</xdr:colOff>
      <xdr:row>4</xdr:row>
      <xdr:rowOff>3164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52" name="Tinta 51">
              <a:extLst>
                <a:ext uri="{FF2B5EF4-FFF2-40B4-BE49-F238E27FC236}">
                  <a16:creationId xmlns:a16="http://schemas.microsoft.com/office/drawing/2014/main" id="{17C1E2A0-BB91-4CBB-BDD4-64C5EFFDDF23}"/>
                </a:ext>
              </a:extLst>
            </xdr14:cNvPr>
            <xdr14:cNvContentPartPr/>
          </xdr14:nvContentPartPr>
          <xdr14:nvPr macro=""/>
          <xdr14:xfrm>
            <a:off x="8091000" y="33840"/>
            <a:ext cx="666720" cy="689760"/>
          </xdr14:xfrm>
        </xdr:contentPart>
      </mc:Choice>
      <mc:Fallback xmlns="">
        <xdr:pic>
          <xdr:nvPicPr>
            <xdr:cNvPr id="52" name="Tinta 51">
              <a:extLst>
                <a:ext uri="{FF2B5EF4-FFF2-40B4-BE49-F238E27FC236}">
                  <a16:creationId xmlns:a16="http://schemas.microsoft.com/office/drawing/2014/main" id="{17C1E2A0-BB91-4CBB-BDD4-64C5EFFDDF23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8082000" y="25200"/>
              <a:ext cx="684360" cy="707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15</xdr:col>
      <xdr:colOff>182378</xdr:colOff>
      <xdr:row>1</xdr:row>
      <xdr:rowOff>99251</xdr:rowOff>
    </xdr:from>
    <xdr:to>
      <xdr:col>16</xdr:col>
      <xdr:colOff>34298</xdr:colOff>
      <xdr:row>3</xdr:row>
      <xdr:rowOff>141153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54" name="Tinta 53">
              <a:extLst>
                <a:ext uri="{FF2B5EF4-FFF2-40B4-BE49-F238E27FC236}">
                  <a16:creationId xmlns:a16="http://schemas.microsoft.com/office/drawing/2014/main" id="{900C61C8-EBD4-4424-BAE0-5845E6F98EF1}"/>
                </a:ext>
              </a:extLst>
            </xdr14:cNvPr>
            <xdr14:cNvContentPartPr/>
          </xdr14:nvContentPartPr>
          <xdr14:nvPr macro=""/>
          <xdr14:xfrm>
            <a:off x="9423360" y="279360"/>
            <a:ext cx="461520" cy="402120"/>
          </xdr14:xfrm>
        </xdr:contentPart>
      </mc:Choice>
      <mc:Fallback xmlns="">
        <xdr:pic>
          <xdr:nvPicPr>
            <xdr:cNvPr id="54" name="Tinta 53">
              <a:extLst>
                <a:ext uri="{FF2B5EF4-FFF2-40B4-BE49-F238E27FC236}">
                  <a16:creationId xmlns:a16="http://schemas.microsoft.com/office/drawing/2014/main" id="{900C61C8-EBD4-4424-BAE0-5845E6F98EF1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9414360" y="270360"/>
              <a:ext cx="479160" cy="419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603458</xdr:colOff>
      <xdr:row>3</xdr:row>
      <xdr:rowOff>45393</xdr:rowOff>
    </xdr:from>
    <xdr:to>
      <xdr:col>14</xdr:col>
      <xdr:colOff>30218</xdr:colOff>
      <xdr:row>4</xdr:row>
      <xdr:rowOff>17924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55" name="Tinta 54">
              <a:extLst>
                <a:ext uri="{FF2B5EF4-FFF2-40B4-BE49-F238E27FC236}">
                  <a16:creationId xmlns:a16="http://schemas.microsoft.com/office/drawing/2014/main" id="{6A71053E-2FB5-42C6-A8C5-706A75763E02}"/>
                </a:ext>
              </a:extLst>
            </xdr14:cNvPr>
            <xdr14:cNvContentPartPr/>
          </xdr14:nvContentPartPr>
          <xdr14:nvPr macro=""/>
          <xdr14:xfrm>
            <a:off x="8625240" y="585720"/>
            <a:ext cx="36360" cy="152640"/>
          </xdr14:xfrm>
        </xdr:contentPart>
      </mc:Choice>
      <mc:Fallback xmlns="">
        <xdr:pic>
          <xdr:nvPicPr>
            <xdr:cNvPr id="55" name="Tinta 54">
              <a:extLst>
                <a:ext uri="{FF2B5EF4-FFF2-40B4-BE49-F238E27FC236}">
                  <a16:creationId xmlns:a16="http://schemas.microsoft.com/office/drawing/2014/main" id="{6A71053E-2FB5-42C6-A8C5-706A75763E02}"/>
                </a:ext>
              </a:extLst>
            </xdr:cNvPr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8616240" y="577080"/>
              <a:ext cx="54000" cy="170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180802</xdr:colOff>
      <xdr:row>6</xdr:row>
      <xdr:rowOff>2077</xdr:rowOff>
    </xdr:from>
    <xdr:to>
      <xdr:col>20</xdr:col>
      <xdr:colOff>485602</xdr:colOff>
      <xdr:row>21</xdr:row>
      <xdr:rowOff>43641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id="{ACAE738A-B4DC-4724-AB8C-A1C9075DF2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190500</xdr:colOff>
      <xdr:row>23</xdr:row>
      <xdr:rowOff>0</xdr:rowOff>
    </xdr:from>
    <xdr:to>
      <xdr:col>20</xdr:col>
      <xdr:colOff>495300</xdr:colOff>
      <xdr:row>38</xdr:row>
      <xdr:rowOff>41564</xdr:rowOff>
    </xdr:to>
    <xdr:graphicFrame macro="">
      <xdr:nvGraphicFramePr>
        <xdr:cNvPr id="57" name="Gráfico 56">
          <a:extLst>
            <a:ext uri="{FF2B5EF4-FFF2-40B4-BE49-F238E27FC236}">
              <a16:creationId xmlns:a16="http://schemas.microsoft.com/office/drawing/2014/main" id="{E2E0CF0E-0441-4C56-915D-89C9947385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9525</xdr:rowOff>
    </xdr:from>
    <xdr:to>
      <xdr:col>14</xdr:col>
      <xdr:colOff>518160</xdr:colOff>
      <xdr:row>15</xdr:row>
      <xdr:rowOff>123825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50EC5F8-40B9-4A8C-993D-6F0967328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6400" y="192405"/>
          <a:ext cx="3566160" cy="267462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8</xdr:col>
      <xdr:colOff>304800</xdr:colOff>
      <xdr:row>16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6D6A94B-E2B7-46D1-8257-F4F163125B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06T13:37:01.86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1 183 1361,'0'0'7387,"3"2"-6560,11 4-399,-1 0 0,0 2 0,0 0 0,-1 0 0,15 13 0,58 58 450,-22-20-565,170 122-649,-231-179-140,0-1 0,1 1-1,-1-1 1,1 0 0,-1 0 0,1 0-1,0 0 1,-1 0 0,1-1 0,0 1 0,0-1-1,0 0 1,5 0 0,3 0-4046</inkml:trace>
  <inkml:trace contextRef="#ctx0" brushRef="#br0" timeOffset="410.15">637 1 5138,'0'0'6246,"0"5"-5993,-2 32-15,-11 55 0,1-10 193,-73 461 2683,73-494-2561,-17 48 1,16-58-298,8-17-384,5-18-56,-1-1 0,1 1-1,-1-1 1,0 1 0,0-1 0,-1 0-1,1 1 1,0-1 0,-1 0-1,0 0 1,0 0 0,-2 3-1</inkml:trace>
  <inkml:trace contextRef="#ctx0" brushRef="#br0" timeOffset="411.15">894 944 2321,'0'0'7630,"11"7"-5605,2-2-1756,1 0 0,-1-1 0,1-1-1,0 0 1,28 2 0,75-5-145,-56-1-404,-61 1 113,0 0 0,1-1 0,-1 1 0,1 0 0,-1 0 0,0-1 1,1 1-1,-1 0 0,0 0 0,1-1 0,-1 1 0,0 0 0,1-1 0,-1 1 0,0-1 1,0 1-1,1 0 0,-1-1 0,0 1 0,0-1 0,0 1 0,0-1 0,0 1 0,0 0 0,1-1 1,-1 1-1,0-1 0,0 1 0,0-1 0,0 1 0,-1-1 0,1 1 0,0-1 0,0 1 1,0 0-1,0-1 0,-1-3-816,1-16-3339</inkml:trace>
  <inkml:trace contextRef="#ctx0" brushRef="#br0" timeOffset="973.63">1081 626 4866,'0'0'4704,"-3"14"-4435,-3 37-52,2 1 0,2 0-1,7 71 1,0-67 298,-2-16 103,1 0-1,2 0 1,15 50 0,-20-86-596,0-1 0,0 0 0,1 0 0,-1 0 0,1 0 0,0-1 0,-1 1 0,1 0 0,0-1 0,1 1 0,-1-1 0,0 1 0,1-1 0,-1 0 0,1 0 0,0 0 0,5 2 0,-4-2-7,0-1 0,0 0 0,1 0 0,-1-1 1,0 1-1,0-1 0,1 0 0,-1 0 0,0 0 0,0-1 0,1 1 1,-1-1-1,4-2 0,-1 1-60,0-1-1,-1 0 1,1 0-1,-1-1 1,0 0 0,0 0-1,-1-1 1,1 1 0,-1-1-1,0-1 1,5-5-1,10-13-946,18-31-1,-33 47 650,28-40-3913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13T12:38:14.21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3 622 2945,'0'0'3866,"0"-6"-3781,-2-34 543,2 18 6292,1 25-6984,5 9 102,1 1 0,0-1 0,1 0 0,11 12 1,8 11 82,81 138 31,19 28-91,-101-173-35,-21-24-29,0 1 1,-1-1 0,0 1-1,8 10 1,-12-13 10,0-1-72,0 0 0,0-1 1,1 1-1,-1-1 0,0 1 1,0-1-1,1 1 0,-1-1 1,0 0-1,0 1 0,1-1 1,-1 1-1,0-1 0,1 1 1,-1-1-1,1 0 0,-1 1 1,1-1-1,-1 0 0,1 0 1,-1 1-1,1-1 0,-1 0 1,1 0-1,-1 0 0,1 1 1,0-1-1,15 2-6256,-6-4 1705</inkml:trace>
  <inkml:trace contextRef="#ctx0" brushRef="#br0" timeOffset="531.76">600 578 1008,'0'0'9736,"0"8"-8109,-8 134-657,-43 244 1,40-323-682,-41 261 568,51-304-756,1-19-10,0-14-5211,0-11 817</inkml:trace>
  <inkml:trace contextRef="#ctx0" brushRef="#br0" timeOffset="1047.61">725 1202 5619,'0'0'6509,"17"0"-5756,37 0-225,-1-3 0,82-13 0,-110 12-429,0 1 0,32 0-1,-56 3-364</inkml:trace>
  <inkml:trace contextRef="#ctx0" brushRef="#br0" timeOffset="1443.27">945 857 4194,'0'0'3458,"-1"8"-3384,-2 299 2510,4-182-1521,-1-94-730,1 1-1,1-1 1,9 38-1,-9-59-305,1 0 1,0-1-1,1 1 1,0-1-1,0 0 0,7 10 1,-8-15-29,0 0 0,0 0 1,1 0-1,0 0 0,0 0 1,0-1-1,0 1 0,0-1 1,1 0-1,-1 0 0,1-1 1,7 4-1,-7-5-191,0 1 0,0-1 1,0 1-1,0-1 0,0-1 0,0 1 1,0-1-1,1 0 0,-1 0 0,0-1 1,0 1-1,0-1 0,9-3 0,-6 1-568,0 0 0,0-1 0,-1 0-1,1 0 1,-1-1 0,0 0-1,7-7 1,13-10-3359</inkml:trace>
  <inkml:trace contextRef="#ctx0" brushRef="#br0" timeOffset="1890.74">1321 1423 1873,'0'0'9137,"6"0"-8200,41-3-26,75-13-1,-56 6-538,4 2-1234,-70 8 706,0 0 1,1 0-1,-1 0 1,1 0-1,-1 0 0,1 0 1,-1 0-1,0 0 0,1 0 1,-1 0-1,1-1 1,-1 1-1,0 0 0,1 0 1,-1-1-1,0 1 0,1 0 1,-1 0-1,0-1 1,1 1-1,-1 0 0,0-1 1,1 1-1,-1-1 0,0 1 1,0 0-1,0-1 1,0 1-1,1-1 0,-1-8-3459</inkml:trace>
  <inkml:trace contextRef="#ctx0" brushRef="#br0" timeOffset="1891.74">1557 1146 2417,'0'0'7820,"-1"10"-7514,0 262 1505,5-115-196,0-135-1677,-4-22-126,0 1 1,1-1 0,-1 1 0,1-1-1,-1 0 1,0 1 0,1-1-1,-1 0 1,1 1 0,-1-1 0,0 0-1,1 0 1,-1 0 0,1 1 0,-1-1-1,1 0 1,-1 0 0,1 0 0,-1 0-1,1 0 1,-1 0 0,1 0 0,-1 0-1,1 0 1,0 0 0,-1 0 0,1 0-1,-1 0 1,1 0 0,-1 0 0,1-1-1,-1 1 1,0 0 0,1 0 0,-1-1-1,1 1 1,-1 0 0,1 0 0,0-1-1,11-9-4371</inkml:trace>
  <inkml:trace contextRef="#ctx0" brushRef="#br0" timeOffset="2745.67">1816 1464 5074,'0'0'5843,"10"-29"-4848,34-97-435,-26 71-326,-3-2-1,10-73 1,-22 115-150,0-21 2026,0 45-773,71 423-940,-53-351-1859,-20-78 62</inkml:trace>
  <inkml:trace contextRef="#ctx0" brushRef="#br0" timeOffset="3625">354 254 3458,'0'0'4239,"0"-1"-4194,0 1 0,0 0 0,0 0 0,0 0 0,0 0 0,0 0 0,0 0 0,0 0 0,0-1 0,0 1 0,0 0 0,0 0 0,0 0 0,0 0 0,0 0 0,0 0 0,0 0 1,0-1-1,0 1 0,0 0 0,0 0 0,0 0 0,0 0 0,0 0 0,0 0 0,0 0 0,0-1 0,0 1 0,0 0 0,0 0 0,0 0 0,-1 0 0,1 0 0,0 0 0,0 0 0,0 0 0,0 0 0,0 0 0,0-1 0,0 1 0,0 0 0,-1 0 0,1 0 0,0 0 0,0 0 1,0 0-1,0 0 0,0 0 0,0 0 0,0 0 0,-1 0 0,1 0 0,0 0 0,0 0 0,0 0 0,0 0 0,0 0 0,0 0 0,0 0 0,-1 0 0,1 0 0,0 1 0,0-1 0,0 0 0,0 0 0,0 0 0,55-119 2966,-40 89-2655,-10 21-249,-1 0-37,0 0-1,0 0 1,1 0-1,1 1 1,-1 0 0,1 0-1,1 1 1,-1-1 0,12-8-1,-18 16-38,0 0-1,1 0 1,-1-1-1,1 1 1,-1 0 0,1 0-1,-1 0 1,0 0-1,1 0 1,-1 0 0,1 1-1,-1-1 1,1 0-1,-1 0 1,0 0 0,1 0-1,-1 0 1,1 1-1,-1-1 1,0 0-1,1 0 1,-1 0 0,0 1-1,1-1 1,-1 0-1,0 1 1,1-1 0,-1 0-1,0 1 1,0-1-1,1 0 1,-1 1 0,0-1-1,0 1 1,0-1-1,1 0 1,-1 1-1,0-1 1,0 1 0,0-1-1,0 1 1,0 0-1,7 27-236,-6-19 322,74 277 292,-64-259-357,-11-26-30,0-18-14001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13T12:38:20.07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25 31 800,'0'0'4466,"-4"-4"-3687,-15-17 6755,17 25-5404,6 10-2797,16 18 762,2-1 1,40 47-1,-25-34-48,145 166 113,-124-146-40,-56-61-570,1-1 1020</inkml:trace>
  <inkml:trace contextRef="#ctx0" brushRef="#br0" timeOffset="419.71">600 0 5651,'0'0'6512,"-1"31"-5349,-141 729 2842,83-499-3224,56-249-761,1-6-15,1-1-1,-1 1 1,1 0-1,1-1 1,-1 1-1,1 0 1,1 9-1,0-18-1073,1 0-1,0 0 0,1 0 0,-1 0 1,0 1-1,1-1 0,3-2 0,-2 1-1006,21-20-4289</inkml:trace>
  <inkml:trace contextRef="#ctx0" brushRef="#br0" timeOffset="918.03">691 845 48,'-3'0'13500,"5"0"-11673,319 0-450,-321-1-1757,1 1 0,0-1-1,0 1 1,-1-1 0,1 1 0,0-1 0,-1 0 0,1 1 0,0-1 0,-1 0 0,1 1 0,-1-1 0,0 0 0,1 0 0,-1 1 0,1-1-1,-1 0 1,0 0 0,0 0 0,1 0 0,-1 0 0,0 0 0,0 1 0,0-1 0,0-2 0,0-15-4825</inkml:trace>
  <inkml:trace contextRef="#ctx0" brushRef="#br0" timeOffset="1713.44">921 453 5186,'0'0'4536,"-1"3"-4227,-2 16 244,1-1 1,1 0-1,1 1 0,2 22 0,0 12 254,-2 30-59,-4 198 635,2-244-1119,3 42 0,-1-77-256,1 0-1,-1 0 1,0-1-1,1 1 1,-1 0-1,1 0 1,0-1-1,0 1 0,-1 0 1,1-1-1,0 1 1,1-1-1,-1 1 1,0-1-1,0 0 1,0 1-1,1-1 0,2 2 1,0-1 14,0 1 0,0-1-1,1 0 1,-1 0 0,1 0 0,9 1 0,3 0 69,0 0 1,0-2 0,17 0 0,-21 0-80,25 0 246,-37-1-264,1 0 0,-1 0 0,0 0-1,1 0 1,-1-1 0,1 1 0,-1 0-1,1-1 1,-1 1 0,0-1-1,1 1 1,-1-1 0,0 1 0,1-1-1,-1 0 1,0 0 0,2-1-1,-2-14-7276,-1 5-1540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13T12:38:22.52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0 424 800,'3'1'11940,"-2"-1"-11865,1 0 1,-1 0 0,0 1-1,1-1 1,-1-1-1,0 1 1,0 0 0,1 0-1,-1 0 1,0-1-1,0 1 1,0 0 0,2-2-1,11-9 245,0-1-1,-2 0 1,1-2-1,-2 1 0,19-28 1,-10 13-105,1 1-33,12-17 96,1 2 0,55-53 0,-81 89-504,1-3-95,-7-3-9238</inkml:trace>
  <inkml:trace contextRef="#ctx0" brushRef="#br0" timeOffset="531.07">94 13 4290,'0'0'7283,"-3"0"-6344,2 0-883,0 0-1,0 0 0,1 0 1,-1 0-1,0 0 0,1 0 1,-1 0-1,0 0 0,1 0 1,-1 1-1,0-1 0,1 0 1,-1 1-1,0-1 1,1 0-1,-1 1 0,1-1 1,-1 0-1,1 1 0,-1-1 1,0 1-1,1 1-38,-1-1 0,1 0 0,0 0 0,0 0 0,-1 0 0,1 0 0,0 0 1,0 0-1,0 0 0,0 1 0,0-1 0,1 0 0,-1 0 0,0 0 0,0 0 0,1 0 0,-1 0 0,1 1 0,7 14 198,0-1-1,1 0 0,1 0 0,0-1 1,1 0-1,12 12 0,6 8-25,-12-12-119,60 67 479,-67-79-497,0 0 0,0-1 1,1-1-1,0 0 0,1 0 0,17 8 1,-11-4-7643</inkml:trace>
  <inkml:trace contextRef="#ctx0" brushRef="#br0" timeOffset="917.88">75 350 3794,'0'0'6491,"-14"-1"-1991,48-4-3632,1 1 0,1 2 0,55 4 0,17-1-386,-38-2-450,-69 1-229,-1-1-1,0 1 0,1 0 0,-1-1 1,0 1-1,0 0 0,1-1 0,-1 1 1,0-1-1,0 1 0,0 0 1,1-1-1,-1 1 0,0-1 0,0 1 1,0-1-1,0 1 0,0-1 0,0 1 1,0-1-1,0 1 0,0-1 1,0 1-1,0 0 0,0-1 0,-1 1 1,1-1-1,0 1 0,0-1 0,0 1 1,0 0-1,-1-1 0,1 1 0,-1-1 1,-10-13-4307</inkml:trace>
  <inkml:trace contextRef="#ctx0" brushRef="#br0" timeOffset="1264.11">302 1 3826,'0'0'8366,"-3"6"-6317,1 116-1863,7 167 1698,-4-285-1813,-2-1-59,1-1 0,1 1 0,-1 0 0,0 0 0,1 0 0,-1-1 0,1 1 0,0 0 0,0-1 0,0 1 0,0 0 0,2 2 0,1-21-13477</inkml:trace>
  <inkml:trace contextRef="#ctx0" brushRef="#br0" timeOffset="1907.08">78 268 7828,'0'0'4922,"9"-3"-4293,36-7 327,1 1 0,0 2 0,85 0 0,-130 7-903,1-5-4383,-2-2-1617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13T12:38:26.01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288 1655 1169,'6'0'15527,"-36"-32"-15478,1-1-1,-37-55 1,57 77-17,-3-7 48,1 0-1,1-1 0,0 0 0,1-1 0,-10-33 0,-16-105 337,23 98-229,4 20-61,-3-8 63,3 0-1,-5-91 0,12 61-139,3-92 196,3 132-215,2 0 0,1 1 0,2 0 1,2 1-1,20-45 0,41-53-2,-26 53 3,-38 65-31,1 0 1,0 1-1,2 0 1,14-15-1,14 6 251,-40 19 80</inkml:trace>
  <inkml:trace contextRef="#ctx0" brushRef="#br0" timeOffset="1492.88">577 343 3794,'0'0'8078,"0"0"-7956,0 0-1,-1 0 1,1 0-1,0 0 1,0 0-1,0-1 1,-1 1-1,1 0 1,0 0-1,0 0 1,-1 0-1,1 0 1,0 0-1,-1 0 1,1 0-1,0 0 1,0 0 0,-1 0-1,1 0 1,0 0-1,0 0 1,-1 0-1,1 0 1,0 1-1,0-1 1,-1 0-1,1 0 1,0 0-1,0 0 1,0 0-1,-1 0 1,1 1-1,0-1 1,0 0-1,0 0 1,-1 0 0,1 1-1,0-1 1,0 0-1,0 0 1,0 1-1,0-1 1,0 0-1,0 0 1,-1 1-1,1-1 1,0 0-1,0 1 1,4 7-119,-1 1 0,1-1-1,1 0 1,0 0 0,0 0 0,0-1 0,1 0 0,9 10-1,15 20 37,5 14-23,-10-13 2,1-1-1,2-1 0,54 54 0,-74-83-23,-4-5-39,-1 0 0,0 1 0,0 0 0,0 0-1,0-1 1,0 2 0,-1-1 0,1 0 0,-1 0 0,0 1 0,0 0 0,0-1 0,3 8 0,-5-25-10171</inkml:trace>
  <inkml:trace contextRef="#ctx0" brushRef="#br0" timeOffset="2000.66">1120 266 1473,'0'0'12208,"0"12"-10909,-3 20-916,-1 0-1,-1 0 1,-2 0 0,-16 44-1,2 1-160,-76 337 1157,97-405-1296,0-9-74,0 1-1,0-1 1,0 0 0,0 1-1,1-1 1,-1 0 0,0 1-1,0-1 1,0 0 0,0 1 0,0-1-1,0 0 1,0 1 0,0-1-1,0 0 1,-1 1 0,1-1-1,0 0 1,0 1 0,0-1-1,0 0 1,0 0 0,0 1 0,-1-1-1,1 0 1,0 0 0,0 1-1,0-1 1,-1 0 0,1 0-1,0 1 1,0-1 0,-1 0-1,1 0 1,0 0 0,-1 0 0,1 1-1,0-1 1,-1 0 0,1 0-1,-1 0 1,1 0 162,-2 0 46</inkml:trace>
  <inkml:trace contextRef="#ctx0" brushRef="#br0" timeOffset="2500.46">1187 868 3954,'0'0'8452,"5"10"-5560,2-7-2855,-1-1 1,0 0-1,0 0 1,1 0 0,-1-1-1,1 0 1,12 1-1,53-4 384,-29 1-305,88 1 68</inkml:trace>
  <inkml:trace contextRef="#ctx0" brushRef="#br0" timeOffset="3239.63">1403 606 5330,'0'0'5704,"-3"0"-5146,3 0-552,-1 0 0,0 0-1,1 0 1,-1 0 0,1 0 0,-1 0 0,1 0-1,-1 0 1,0 0 0,1 0 0,-1 0-1,1 1 1,-1-1 0,1 0 0,-1 0 0,1 1-1,-1-1 1,1 0 0,0 1 0,-1-1 0,1 1-1,-1-1 1,1 0 0,0 1 0,-1-1 0,1 1-1,0-1 1,-1 1 0,1-1 0,0 1 0,-2 22 116,2-12-69,-8 199 1628,8-183-1296,-1-12-190,1 1 1,0 0 0,2-1-1,0 1 1,4 16 0,-6-29-176,1 0 0,1 1 0,-1-1-1,0 0 1,1 0 0,0 0 0,0 0 0,0 0 0,0-1 0,0 1 0,0 0 0,1-1 0,-1 0 0,1 1 0,-1-1 0,1 0-1,0 0 1,0-1 0,0 1 0,0-1 0,1 1 0,-1-1 0,0 0 0,0 0 0,1 0 0,-1-1 0,1 1 0,4-1 0,51 1-295,-58-12-3554,-1-5-261</inkml:trace>
  <inkml:trace contextRef="#ctx0" brushRef="#br0" timeOffset="3901.18">1654 1604 3265,'0'0'11142,"1"-8"-9939,3-1-1047,-1-1-1,1 1 1,0 0 0,1 0 0,0 0-1,1 1 1,0-1 0,8-8 0,11-16 157,211-342 886,78-111-245,-155 298 463,-131 157-1065,-18 19-297,1 0 0,1 1 0,0 0 1,0 0-1,18-10 0,-30 21-133,0-1 0,0 1 0,1 0-1,-1 0 1,0 0 0,0 0 0,0 0 0,0 0 0,0-1 0,1 1 0,-1 0 0,0 0 0,0 0-1,0 0 1,1 0 0,-1 0 0,0 0 0,0 0 0,0 0 0,1 0 0,-1 0 0,0 0 0,0 0-1,0 0 1,0 0 0,1 0 0,-1 0 0,0 0 0,0 0 0,0 0 0,1 0 0,-1 0-1,0 1 1,0-1 0,0 0 0,0 0 0,1 0 0,-1 0 0,0 0 0,0 0 0,0 1 0,0-1-1,0 0 1,0 0 0,1 0 0,-1 0 0,0 1 0,0-1 0,0 0 0,0 0 0,0 0 0,0 0-1,0 1 1,0-1 0,-4 13-4582,-16 14-2920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13T12:38:34.39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370 499 112,'0'0'1585,"-24"36"-1393,8-27-192,0 1 0,2 2-416,-4 0-257,4 0 97,1-2 544,0 2-16,2 0 48</inkml:trace>
  <inkml:trace contextRef="#ctx0" brushRef="#br0" timeOffset="733.01">4 658 512,'-1'1'15982,"-1"13"-15754,2-5-191,1 1-1,1-1 0,-1 0 0,1 0 0,1 0 0,0 0 1,3 8-1,34 61 116,-17-36-121,-11-18 34,49 88-5,-52-98-55,0-1 0,1 0 0,1 0 0,0 0-1,20 15 1,-17-17-69,-9-7-32,0-1-1,-1 0 1,0 1 0,1 0 0,-1 0-1,-1 0 1,1 1 0,-1-1 0,1 1-1,3 7 1,-5-8-1246</inkml:trace>
  <inkml:trace contextRef="#ctx0" brushRef="#br0" timeOffset="1198.2">386 609 5731,'0'0'7523,"-1"0"-7493,1 0-1,-1 0 1,1 1-1,-1-1 1,1 0-1,-1 0 1,1 0 0,-1 0-1,1 0 1,-1 1-1,1-1 1,-1 0-1,1 0 1,0 1-1,-1-1 1,1 0 0,-1 1-1,1-1 1,0 1-1,-1-1 1,1 0-1,0 1 1,-1-1 0,1 2-1,-2 3 9,1 0 0,0 0 0,0 0-1,1 1 1,0-1 0,0 0 0,0 1 0,1 8-1,1 9 93,-1 195 383,-3 241 1140,-5-354-1165,7-105-466,0-9-4014,0-8-831</inkml:trace>
  <inkml:trace contextRef="#ctx0" brushRef="#br0" timeOffset="1663.94">509 1201 3474,'0'0'7787,"2"1"-7517,81 9 1656,169-1 1,-226-9-1787,-24 0 277</inkml:trace>
  <inkml:trace contextRef="#ctx0" brushRef="#br0" timeOffset="2084.62">760 884 5539,'0'0'6277,"-8"17"-6098,-26 55-59,31-66-95,1 1 0,0 0 0,0 0 0,1 0 0,0-1 1,0 1-1,1 1 0,0-1 0,0 0 0,2 10 0,-1 10 35,0 4 76,1 0-1,7 32 1,-7-48 39,2 1 1,0-1 0,1 0 0,1 0 0,12 26 0,-16-39-147,-1 0 1,1 0-1,0 1 0,0-1 0,0 0 1,0 0-1,0-1 0,0 1 1,0 0-1,1-1 0,-1 1 0,1-1 1,-1 0-1,1 0 0,-1 0 1,1 0-1,4 1 0,3-1-589,0 0 1,1 0-1,14-2 0,-7 1-3085,-10 0-589</inkml:trace>
  <inkml:trace contextRef="#ctx0" brushRef="#br0" timeOffset="2085.62">998 1264 5186,'0'0'7737,"19"0"-6851,89 0-360,-61 0-8527</inkml:trace>
  <inkml:trace contextRef="#ctx0" brushRef="#br0" timeOffset="2798.17">1284 1264 3650,'0'0'7038,"1"-18"-6393,3-56-170,-4 71-443,0-1 1,-1 0-1,2 1 1,-1-1-1,0 1 0,1-1 1,-1 1-1,1 0 0,0-1 1,1 1-1,-1 0 1,0-1-1,1 1 0,3-5 1,-1 7 2815,-1 9-2137,-2 14-1213,-1-19 761,5 57-204,3 1 0,30 116 0,-36-215-13813</inkml:trace>
  <inkml:trace contextRef="#ctx0" brushRef="#br0" timeOffset="3695.62">1482 1 3922,'0'0'12173,"4"1"-11482,6 8-458,1-1-1,-2 2 1,0-1-1,0 1 1,0 1-1,7 11 1,40 77 340,-21-35-298,-16-34-127,-8-13-114,0 1 0,-1 0 0,-1 0 0,11 35 0,47 234 993,-57-238-897,-3 0-73,-2-1 0,-2 1 0,-4 67-1,-1-29-29,2-63-8,-2 0 0,0 0 0,-1-1-1,-2 1 1,0-1 0,-1 0 0,-2 0 0,0-1 0,-2 0 0,0-1 0,-1 0 0,-21 30-1,-83 119 198,109-159 126,-1-1-1,-1-1 1,0 1-1,-13 11 855,-7-16-11654,2 5-2586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13T12:50:10.98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105 145 160,'0'0'1411,"-3"0"-1283,-1 0-10,0-1 0,1 0 0,-1 0 0,0 0-1,1 0 1,-1-1 0,1 1 0,-1-1 0,1 0 0,0 0-1,0 0 1,-5-4 0,-24-15-852,27 21-1288,5 0 1659</inkml:trace>
  <inkml:trace contextRef="#ctx0" brushRef="#br0" timeOffset="780.95">105 145 560,'-82'-36'523,"65"29"6152,17 7-6550,0 0 0,0 0 1,0 0-1,-1 0 0,1 0 0,0 0 0,0 0 0,0 0 0,-1 0 0,1 0 0,0 0 0,0 0 1,0 0-1,-1 1 0,1-1 0,0 0 0,0 0 0,0 0 0,0 0 0,-1 0 0,1 0 0,0 1 1,0-1-1,0 0 0,0 0 0,0 0 0,-1 0 0,1 1 0,0-1 0,0 0 0,0 0 0,0 0 1,0 1-1,0-1 0,0 0 0,0 0 0,0 0 0,0 1 0,0-1 0,0 0 0,0 0 0,0 1 1,0-1-1,0 0 0,0 0 0,2 6-123,-1 0-1,1-1 1,0 1 0,1-1-1,-1 0 1,1 1 0,0-1-1,1 0 1,-1-1 0,1 1 0,0-1-1,7 7 1,12 17 5,101 165 413,0-1 46,18-8 124,-142-184-669,0 0 1,0 0 0,0 0-1,1 1 1,-1-1 0,0 0-1,0 0 1,0 0 0,0 0 0,0 0-1,1 0 1,-1 0 0,0 0-1,0 0 1,0 0 0,0 0 0,0 0-1,1 0 1,-1 0 0,0 0-1,0 0 1,0 0 0,0 0-1,1 0 1,-1 0 0,0 0 0,0-1-1,0 1 1,0 0 0,0 0-1,1 0 1,-1 0 0,0 0-1,0 0 1,0 0 0,0 0 0,0-1-1,0 1 1,0 0 0,0 0-1,0 0 1,1 0 0,-1 0 0,0-1-1,0 1 1,0 0 0,0 0-1,0 0 1,0 0 0,0 0-1,0-1 1,0 1 0,0 0 0,0 0-1,0 0 1,0 0 0,0-1-1,0 1 1,0 0 0,0 0 0,0 0-1,-1 0 1,1 0 0,0-1-1,0 1 1,0 0 0,1-16-1995,-1 15 1553,0-35-6659</inkml:trace>
  <inkml:trace contextRef="#ctx0" brushRef="#br0" timeOffset="1403.78">817 1 3986,'0'0'9020,"-1"2"-8924,-117 357 436,53-148-482,-101 284 761,165-490-808,-5 10 19,1 0 1,1 0-1,1 1 0,-3 24 0,0-9 227,-1 3-2899,31-35-9110</inkml:trace>
  <inkml:trace contextRef="#ctx0" brushRef="#br0" timeOffset="1826.82">784 999 688,'0'0'7374,"-1"0"-6387,7 0-749,219-8 3486,-170 5-3484,-36 3-308,26-3-3,-44 3-162,1-1 0,-1 1 0,1-1 1,0 1-1,-1-1 0,1 1 0,-1-1 1,1 0-1,-1 0 0,1 0 0,-1 0 0,0 0 1,0 0-1,1 0 0,-1-1 0,0 1 0,0 0 1,0-1-1,0 1 0,0 0 0,1-4 0,2-17-3851</inkml:trace>
  <inkml:trace contextRef="#ctx0" brushRef="#br0" timeOffset="2373.73">1025 542 4226,'0'0'3199,"-6"17"-3042,-1-1-115,2-6-1,1 1 0,1 0 1,-1 0-1,2 0 0,-1 0 0,2 1 0,-2 19 0,-4 435 3659,6-463-3675,1 1 0,0 0-1,0 0 1,1 0 0,-1-1-1,1 1 1,0 0-1,0-1 1,0 1 0,0 0-1,1-1 1,-1 0 0,1 1-1,0-1 1,0 0 0,0 0-1,4 4 1,-3-5-76,0 1 1,1-1-1,0 0 1,-1 0-1,1-1 0,0 1 1,0-1-1,0 0 1,0 0-1,0 0 1,1 0-1,-1-1 1,0 1-1,0-1 0,5-1 1,89 1-5675,-63 0 1651</inkml:trace>
  <inkml:trace contextRef="#ctx0" brushRef="#br0" timeOffset="2777.94">1399 1144 4210,'0'0'5080,"4"0"-4864,0 0-139,34 0 1200,57-7 0,-80 4-1544,-1 0 1,1 0 0,-1-2-1,16-6 1,-27 10-256,-1-1 1,0 1-1,0 0 1,0-1-1,0 1 1,0-1-1,0 0 0,-1 1 1,1-1-1,0 0 1,1-3-1,5-11-4024</inkml:trace>
  <inkml:trace contextRef="#ctx0" brushRef="#br0" timeOffset="2778.94">1637 826 1393,'0'0'8347,"-8"6"-8088,4-3-241,2-2-8,-1 0 0,1 1 0,-1 0-1,1-1 1,0 1 0,0 0 0,0 0 0,0 0 0,0 1 0,0-1 0,1 0 0,-1 1 0,1-1 0,0 1-1,-1-1 1,1 1 0,0-1 0,1 1 0,-1 0 0,0 0 0,1 0 0,-1 5 0,1 39 172,-5 169 922,5-211-1037,0 20-1693,0-24 1479,1-1-1,-1 1 1,0 0-1,1 0 1,-1-1-1,0 1 1,1 0-1,-1-1 0,1 1 1,-1 0-1,1-1 1,0 1-1,-1-1 1,1 1-1,-1-1 1,1 1-1,0-1 1,0 1-1,-1-1 0,1 0 1,0 1-1,0-1 1,-1 0-1,1 0 1,1 1-1,17 2-3411</inkml:trace>
  <inkml:trace contextRef="#ctx0" brushRef="#br0" timeOffset="3459.64">1878 1151 3826,'0'0'4031,"14"-21"-3473,-4 6-479,19-31 208,38-74 0,-38 56-137,-29 64-111,0 0 1,0 0-1,0 0 1,0 0 0,0 1-1,0-1 1,0 0-1,0 0 1,0 0 0,1 0-1,-1 0 1,0 0-1,0 0 1,0 0 0,0 0-1,0 0 1,0 0-1,0 0 1,0 0 0,0 0-1,0 0 1,0 0-1,0 0 1,0 0-1,0 0 1,0 1 0,1-1-1,-1 0 1,0 0-1,0 0 1,0 0 0,0 0-1,0 0 1,0 0-1,0 0 1,0 0 0,0 0-1,0-1 1,0 1-1,0 0 1,1 0 0,-1 0-1,0 0 1,0 0-1,0 0 1,0 0 0,0 0-1,0 0 1,0 0-1,0 0 1,0 0 0,0 0-1,0 0 1,0 0-1,0 0 1,0 0 0,0 0-1,2 13 505,-2 17-519,-8 67 354,-4 94-502,13-168-1694,6-9-1566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13T12:50:15.33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26 285 1008,'0'0'4675,"-6"0"-3726,-14 0 739,27 0 1447,43 0-1291,208 0-324,-147 0-8989,-118 0 2200</inkml:trace>
  <inkml:trace contextRef="#ctx0" brushRef="#br0" timeOffset="1">15 49 7251,'0'0'6547,"8"-12"-6403,27 5 513,5 2-49,6-2-256,-1 2 16,1 0-320,-4 0 80,1 3-80,0 2-96,0 0-880,0 0-1489,-9 0-3314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13T12:50:17.92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124 310 96,'0'0'2044,"-6"-4"-1847,-1 1 64,0-1 0,0 1 0,-1 0 0,1 1 0,-15-4 0,-4-5-322,24 9 311,-1 1 1,0-1-1,1 1 0,-1 0 0,0 0 0,0 0 1,0 0-1,0 0 0,-5 0 2810,9-10-2828,0-1 0,1 1 0,0 0 0,1 0 0,0 1 1,1-1-1,0 0 0,1 1 0,0 0 0,6-9 1,13-18-192,34-39 0,-51 66 84,-6 9-98,-1 0 0,1 1 0,-1-1-1,1 0 1,-1 0 0,1 1 0,-1-1 0,1 0 0,0 1 0,-1-1 0,1 1 0,0-1 0,-1 1 0,1-1-1,0 1 1,0-1 0,0 1 0,-1 0 0,1 0 0,1-1 0,-1 2-15,0 0 1,0 0-1,0 0 0,0 0 0,0 0 1,-1 0-1,1 0 0,0 0 1,-1 0-1,1 0 0,-1 1 1,1-1-1,-1 0 0,1 2 0,17 48 130,-1 0-1,14 83 1,-31-133-237,0 1 1,1-1 0,-1 0-1,0 0 1,1 0-1,-1 0 1,1 1 0,-1-1-1,1 0 1,0 0-1,-1 0 1,1 0 0,0 0-1,0 0 1,-1-1-1,1 1 1,0 0 0,0 0-1,0 0 1,0-1 0,0 1-1,0-1 1,0 1-1,1-1 1,-1 1 0,0-1-1,0 0 1,0 1-1,0-1 1,1 0 0,-1 0-1,0 0 1,0 0 0,1 0-1,-1 0 1,2 0-1,11 0-3706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13T12:50:15.83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16 68 256,'0'0'7283,"-3"-3"-6210,-10-13 4281,16 25-5172,7 5-26,0 0-1,20 18 1,8 11 60,13 21-63,0 4-24,84 83 0,-124-140-204,0 1 0,-2 1 1,1 0-1,13 27 0,-22-38 232</inkml:trace>
  <inkml:trace contextRef="#ctx0" brushRef="#br0" timeOffset="679.74">602 1 4018,'0'0'4276,"-3"10"-3878,-21 108 967,-9 42 26,-1-27-514,5-15 433,-67 171 1,92-277-648,-3 4-2786,4-26-2439,3-11 1048</inkml:trace>
  <inkml:trace contextRef="#ctx0" brushRef="#br0" timeOffset="3145.78">700 696 3474,'6'0'10548,"33"0"-10590,301 5-356,-337-5-1,-3 0 317,0 0 0,0 0 0,1 0 0,-1 0 0,0 0 0,0 0 0,0 0 0,1 0 0,-1 0 0,0 0 0,0 0 0,1 0 0,-1 0 0,0 0 0,0 0 0,0 0 0,1 0 0,-1 0 0,0-1 0,0 1 0,0 0 0,1 0 0,-1 0 0,0 0 0,0 0-1,0-1 1,0 1 0,0 0 0,1 0 0,-1 0 0,0-1 0,0 1 0,0 0 0,0 0 0,0 0 0,0-1 0,0 1 0,0 0 0,0 0 0,0-1 0,0 1 0,0 0 0,0 0 0,0 0 0,0-1 0,0 1 0,0 0 0,0 0 0,0-1 0,0 1 0,0 0 0,-1 0 0,1-19-3920</inkml:trace>
  <inkml:trace contextRef="#ctx0" brushRef="#br0" timeOffset="3545.71">906 396 3490,'0'0'4930,"-3"18"-4562,0 1-266,-2 5 49,2 1 0,-1 46 0,3 22 210,3 112 1175,-2-195-1457,1-1 0,0 0-1,0 0 1,1 1 0,1-1 0,0 0 0,0 0 0,0-1 0,6 9-1,-7-13-130,1 0 0,0 0 0,0 0 0,0-1 0,1 0 0,-1 1 0,1-1 0,0 0 0,0-1 0,0 1 0,0-1 0,1 0 0,-1 0 0,1 0 0,-1 0 0,1-1 0,-1 0 0,10 1 0,9 1-2223,47-2 0,-37-2-106,2 1-816</inkml:trace>
  <inkml:trace contextRef="#ctx0" brushRef="#br0" timeOffset="3944.94">1420 908 4770,'0'0'5507,"4"0"-5208,51 1 26,78-2-93,-131 0-441,0 1 1,1-1-1,-1 1 0,0-1 0,0 0 0,0 0 1,0 1-1,-1-2 0,1 1 0,0 0 0,0 0 1,0 0-1,-1-1 0,1 1 0,-1-1 0,1 0 1,-1 1-1,0-1 0,0 0 0,1 0 0,-1 1 1,1-4-1,6-12-4713</inkml:trace>
  <inkml:trace contextRef="#ctx0" brushRef="#br0" timeOffset="4949.67">1799 593 3298,'0'0'4978,"4"0"-4807,36-2-140,-25 1 62,1 0 0,-1 1 0,0 0 0,0 1 0,20 5 0,-33-5-64,0 0 1,-1 0-1,1 0 1,0 1-1,0-1 0,-1 1 1,1-1-1,-1 1 0,0 0 1,1 0-1,-1 0 0,0-1 1,0 1-1,0 0 0,0 0 1,-1 0-1,1 0 0,0 1 1,-1-1-1,1 0 0,-1 0 1,0 0-1,0 0 0,0 1 1,0-1-1,0 0 0,0 0 1,-1 3-1,0 0 44,1 0 0,-1 0 0,1-1 0,-1 1-1,-1 0 1,1-1 0,-1 1 0,0-1 0,0 0 0,0 1 0,0-1-1,-4 4 1,4-5-1,-1-1 0,1 1 0,-1-1 0,1 0 0,-1 0 0,0 0-1,0 0 1,0 0 0,0 0 0,-1-1 0,1 0 0,0 1 0,0-1 0,-1-1 0,1 1-1,-1 0 1,-6-1 0,10 0-5,7 0-531,-1 1 464,0-1 1,1 1-1,-1 0 1,0 1-1,1 0 1,-1 0-1,0 0 1,0 0 0,-1 1-1,1 0 1,0 0-1,-1 1 1,0 0-1,0 0 1,0 0-1,0 0 1,-1 1-1,1-1 1,-1 1 0,0 0-1,5 10 1,-4-7 56,-1 0 1,-1 0-1,1 0 1,-1 0-1,0 0 1,-1 1-1,0-1 1,-1 1-1,1 0 1,-2-1-1,1 1 1,-1 0-1,0 0 1,-1-1-1,0 1 1,-3 9-1,4-16-29,-2 1-1,1 0 1,0 0-1,0-1 0,-1 1 1,0-1-1,1 0 1,-1 1-1,0-1 0,0 0 1,0 0-1,-1 0 1,1 0-1,0 0 0,-1-1 1,1 1-1,-1-1 1,0 1-1,1-1 0,-1 0 1,0 0-1,0 0 0,0-1 1,-4 2-1,-8 0-118,-1 0 0,1-2-1,-24 0 1,18 0-589,-12-4-1606,-1-12-1481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13T12:57:59.33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 2961,'0'0'6932,"0"3"-6585,0 0 1,0 0 0,0 0 0,0 1 0,0-1-1,1 0 1,0 4 0,5 0-69,-1 0 0,1-1-1,0 1 1,12 8 0,15 17 163,24 39 306,85 145 0,-117-176-604,-5-13-25,-16-21-123,1 0 1,-1 0 0,0 0 0,0 0-1,4 10 1,1-6-825</inkml:trace>
  <inkml:trace contextRef="#ctx0" brushRef="#br0" timeOffset="509.44">619 8 6099,'0'0'7382,"-10"18"-7155,-1-1-151,5-7-33,0 0-1,0 0 1,1 1 0,1-1 0,-1 1 0,2 0-1,-1 0 1,2 1 0,-3 14 0,-25 200 1343,-65 243 0,82-435-1175,11-29-205,-1 1 0,1 0 1,0 0-1,1 0 0,-1 0 1,1 0-1,0 8 0,-5-26-8156,6-7 3329</inkml:trace>
  <inkml:trace contextRef="#ctx0" brushRef="#br0" timeOffset="1017.94">592 701 4466,'0'0'5589,"-6"3"-3388,22 1-1640,0 1-1,1-2 0,-1 0 0,29 1 1,72-5-217,-47-1-93,-30 2-1714,-39-14-8613</inkml:trace>
  <inkml:trace contextRef="#ctx0" brushRef="#br0" timeOffset="1613.6">806 489 1072,'0'0'10435,"-9"15"-9912,-24 49-243,30-59-257,1 0 1,0 1-1,1 0 1,-1-1 0,1 1-1,0 0 1,1 0-1,-1 0 1,1-1 0,0 1-1,1 0 1,1 7-1,0 9 63,14 217 1381,-16-221-1323,0-3 62,0 0 0,1 0 0,1 0 0,0 0 0,6 16-1,-8-30-233,1 1 0,0-1-1,0 1 1,0-1 0,0 0-1,0 0 1,0 1 0,1-1-1,-1 0 1,0 0 0,0 0-1,1 0 1,-1 0 0,1-1-1,-1 1 1,1 0 0,-1-1-1,1 1 1,0-1 0,-1 1-1,1-1 1,-1 0 0,1 0-1,0 0 1,-1 0-1,1 0 1,0 0 0,-1 0-1,3-1 1,0 1-332,0-1 0,0 0-1,0 0 1,0 0 0,0 0 0,0-1 0,0 1-1,0-1 1,-1 0 0,5-3 0,13-16-3231,-1 0-1505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06T13:37:03.71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172 436 3554,'0'0'4263,"0"0"-4218,0 0-1,0 1 1,0-1-1,0 0 1,0 0 0,0 0-1,-1 0 1,1 0-1,0 0 1,0 0-1,0 0 1,0 1 0,0-1-1,0 0 1,0 0-1,0 0 1,0 0 0,-1 0-1,1 0 1,0 0-1,0 0 1,0 0 0,0 0-1,0 0 1,0 0-1,0 0 1,-1 0 0,1 0-1,0 0 1,0 0-1,0 0 1,0 0 0,0 0-1,0 0 1,-1 0-1,1 0 1,0 0 0,0 0-1,0 0 1,0 0-1,0 0 1,0 0 0,0 0-1,0-1 1,-1 1-1,1 0 1,0 0 0,0 0-1,0 0 1,0 0-1,0 0 1,0 0 0,0 0-1,0 0 1,0-1-1,0 1 1,0 0 0,0 0-1,0 0 1,0-168 3818,0-89-3145,0 257-714,0-1-103,0 1 1,0 0-1,0-1 0,0 1 1,0 0-1,0-1 1,0 1-1,0 0 0,0-1 1,0 1-1,0 0 0,0-1 1,0 1-1,0 0 0,0-1 1,0 1-1,0 0 0,-1 0 1,1-1-1,0 1 1,0 0-1,0-1 0,0 1 1,-1 0-1,1 0 0,0-1 1,0 1-1,-1 0 0,1 0 1,0 0-1,0-1 0,-1 1 1,1 0-1,0 0 1,-1 0-1,1 0 0,0 0 1,-1 0-1,1 0 0,0-1 1,0 1-1,-1 0 0,1 0 1,0 0-1,-1 0 0,1 0 1,0 0-1,-1 0 1,1 1-1,-1-1 0,-11 0-3529</inkml:trace>
  <inkml:trace contextRef="#ctx0" brushRef="#br0" timeOffset="1">1 181 5539,'0'0'6194,"158"3"-5473,-124-11-193,-4 4-368,-1-4-160,1 1-704,-4-2-2306,-4 1-2912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13T12:57:57.94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0 206 4082,'0'0'10066,"15"0"-9389,61-1 207,87 2-73,-86 11-1326,-76-34-11680</inkml:trace>
  <inkml:trace contextRef="#ctx0" brushRef="#br0" timeOffset="782.48">59 13 5010,'0'0'6345,"-5"-10"-5196,7 10-1022,0-1 0,0 1 0,0-1 0,0 1 0,0 0 0,0-1 0,0 1 0,0 0 0,0 0 0,3 1 0,1-1 179,208 0 4685,-213 0-5279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13T12:57:54.06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0 421 768,'0'0'11614,"1"18"-10851,2-14-762,-1 1-1,1 0 1,0-1 0,0 0 0,0 0 0,0 0 0,1 0 0,0 0 0,7 5-1,11 12 13,-2 6 68,-1 0 0,-2 1 0,-1 1 1,21 49-1,-19-37 368,39 63 1,-46-91-70</inkml:trace>
  <inkml:trace contextRef="#ctx0" brushRef="#br0" timeOffset="754.74">447 447 912,'0'0'10336,"0"7"-9552,-1 6-596,-1 1-1,-1-1 1,0 0-1,0 0 1,-2-1-1,-7 18 1,-7 22-39,-118 534 1857,123-500-1537,12-51-5358,2-47-300</inkml:trace>
  <inkml:trace contextRef="#ctx0" brushRef="#br0" timeOffset="1166.32">500 1126 2673,'0'0'6286,"5"2"-4360,316 3 2263,-321-5-4504,1-1 0,-1 1 0,0-1 0,1 1 0,-1-1 0,0 1 0,1-1 0,-1 1 0,0-1 0,0 1 0,1-1 0,-1 0 0,0 1 0,0-1 0,0 1 0,0-1 1,0 0-1,0 1 0,0-1 0,0 1 0,0-1 0,0 0 0,0 1 0,0-1 0,-1 0 0,1-2-1023,0-10-4001</inkml:trace>
  <inkml:trace contextRef="#ctx0" brushRef="#br0" timeOffset="1583.48">714 916 4706,'0'0'4242,"-10"17"-4071,-31 57-64,38-67-93,1 0 0,-1 0 1,1 1-1,1-1 0,-1 1 1,1 0-1,1-1 0,0 1 1,0 0-1,0-1 1,2 10-1,0 12 30,-3 9 85,4 68 1035,-2-94-898,1 0-1,0 0 1,1 0 0,0 0 0,1 0-1,8 17 1,-11-27-254,1-1 0,-1 1 0,1 0 0,-1 0-1,1 0 1,-1-1 0,1 1 0,0-1 0,0 0 0,0 1 0,0-1 0,0 0 0,0 0-1,0 0 1,0 0 0,1 0 0,-1-1 0,0 1 0,0-1 0,4 1 0,6 0-632,-1-1 0,24-1 0,-9 0-1225,26 0-2592,-28-3 1527</inkml:trace>
  <inkml:trace contextRef="#ctx0" brushRef="#br0" timeOffset="2015.38">1043 1407 448,'0'0'5456,"0"-12"-4885,0-252 3826,0 263-4481,0 1 1,0-1 0,-1 1 0,1-1-1,0 1 1,0 0 0,-1-1 0,1 1-1,0-1 1,-1 1 0,1 0-1,-1-1 1,1 1 0,-1 0 0,1-1-1,0 1 1,-1 0 0,1-1 0,-1 1-1,1 0 1,-1 0 0,1 0 0,-1 0-1,1 0 1,-1-1 0,1 1-1,-1 0 1,0 0 0,1 0 0,-1 0-1,1 0 1,-1 1 0,1-1 0,-1 0-1,0 0 1,-2 0-625,-10 0-2568</inkml:trace>
  <inkml:trace contextRef="#ctx0" brushRef="#br0" timeOffset="2016.38">966 1239 2881,'0'0'8212,"61"7"-7700,-39-7-336,2 0-176,0 0-304,-3 0-720,3 0-1073,0 0-1377,0 0-704</inkml:trace>
  <inkml:trace contextRef="#ctx0" brushRef="#br0" timeOffset="2631.94">1356 1195 2913,'0'0'6072,"1"-20"-5362,5-63-152,-2 64 809,1 25-1122,1 20-333,-6-25 146,8 41 480,4 11-94,-3 1 0,4 83 0</inkml:trace>
  <inkml:trace contextRef="#ctx0" brushRef="#br0" timeOffset="3133.64">508 151 688,'0'0'11245,"2"-2"-10634,11-21-285,0 0 0,2 2 0,1-1 0,0 2 0,21-20 0,-36 40-320,-1 0-1,1 0 1,-1 0-1,0 0 1,1 0-1,-1 0 1,1 1 0,-1-1-1,1 0 1,-1 0-1,0 0 1,1 1-1,-1-1 1,0 0-1,1 0 1,-1 1 0,0-1-1,1 0 1,-1 1-1,0-1 1,1 0-1,-1 1 1,0-1 0,0 0-1,1 1 1,-1-1-1,0 1 1,0-1-1,0 0 1,0 1 0,0-1-1,0 1 1,0-1-1,1 1 1,-1-1-1,0 0 1,0 1 0,-1-1-1,1 1 1,0 0-1,6 27-49,-5-23 79,8 51-57,9 35 168,0-33-6889,-12-42 1332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13T12:58:09.58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0 253 992,'6'2'13919,"21"8"-13490,30 0 378,-43-6-594,1-1 0,-1-1 1,18 1-1,-31-3-128,18 2-9236,-6-2 3298</inkml:trace>
  <inkml:trace contextRef="#ctx0" brushRef="#br0" timeOffset="890.09">490 0 1889,'0'0'4879,"-3"2"-4065,2-2-740,0 0 0,1 0 0,-1 0 1,1 0-1,-1 0 0,0 1 0,1-1 0,-1 0 0,1 0 0,-1 1 0,1-1 0,-1 0 0,1 1 0,-1-1 1,1 1-1,-1-1 0,1 0 0,0 1 0,-1-1 0,1 1 0,0-1 0,-1 1 0,1 0 0,0-1 0,-1 1 1,1-1-1,0 1 0,0-1 0,0 1 0,0 0 0,0-1 0,0 2 0,0-1 0,1 0 0,0 1-1,0-1 1,0 1 0,0-1 0,0 0-1,0 0 1,1 0 0,-1 1-1,0-1 1,1 0 0,-1-1 0,0 1-1,3 1 1,4 3 11,0-1 0,0 2 1,-1-1-1,1 1 0,6 8 0,-11-11-47,-1 0 1,0 0-1,0 0 1,0 1-1,0-1 1,-1 1-1,1-1 0,-1 1 1,0 0-1,0 0 1,0-1-1,-1 1 1,1 0-1,-1 0 1,0 5-1,0 5 78,1 4-37,-2 0 0,0 0 0,-4 19 0,4-31-56,-1 1 1,0-1-1,-1 0 0,1 0 1,-1 0-1,0 0 1,-1 0-1,1-1 0,-1 0 1,0 1-1,-9 8 0,8-9 40,3-3 7,0 0 0,0 1 0,0-1 0,-1 0 0,1 0 0,0-1 0,-1 1 1,1 0-1,-1-1 0,0 0 0,1 1 0,-5 0 0,6-2 39,2-17-271,0 15 169,-1 1 0,1 0 0,0-1 1,0 1-1,-1 0 0,1-1 0,0 1 1,0 0-1,0 0 0,1 0 0,-1 0 0,0 0 1,0 0-1,1 0 0,-1 0 0,0 0 1,1 1-1,-1-1 0,0 0 0,1 1 1,-1-1-1,1 1 0,0 0 0,2-1 0,44-1 65,-37 2-60,-8 0 2,1 1 1,0-1-1,0 1 0,-1 0 1,1 1-1,0-1 0,-1 0 1,0 1-1,1 0 0,-1 0 1,0 0-1,0 0 0,0 0 1,0 1-1,0-1 0,0 1 1,-1 0-1,1 0 0,-1 0 1,0 0-1,0 0 0,0 1 1,0-1-1,-1 1 0,3 4 1,-1 1 105,0 0 1,0-1 0,-1 1-1,0 0 1,-1 1 0,0-1-1,0 0 1,-1 0 0,-1 18-1,0-25-93,0 1 0,0 0 0,0-1 0,-1 1 0,1-1 1,-1 1-1,0-1 0,1 0 0,-1 0 0,0 1 0,0-1 0,0-1 0,-1 1 0,1 0 0,0 0 0,-1-1 0,1 0 0,-1 1 0,1-1 0,-1 0 0,0 0 0,-4 1 0,-5 1-22,0 0-1,0 0 0,0-1 0,-14 1 0,15-2-350,0 0 0,0-1 1,-1 0-1,1-1 0,0 0 0,0-1 0,0 0 0,0-1 0,0 0 0,0-1 1,1 0-1,-1-1 0,-15-9 0,-52-38-6932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13T12:58:14.23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140 362 256,'0'0'1606,"0"-4"-1280,3-16 10527,-3 0-10226,0-297 432,0 317-1171</inkml:trace>
  <inkml:trace contextRef="#ctx0" brushRef="#br0" timeOffset="782.08">1 145 3554,'0'0'5303,"25"-1"-3603,38-8 102,47-4 75,15 12 132,-125 1-2185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13T12:58:28.93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0 565 224,'4'0'10898,"36"-1"-10092,-26-1-628,1 2 0,0 0-1,-1 0 1,18 4 0,-16-2-7280</inkml:trace>
  <inkml:trace contextRef="#ctx0" brushRef="#br0" timeOffset="416.51">305 130 720,'0'0'8319,"1"2"-8042,17 40 556,35 59 0,-8-18-677,-41-74-231,-3-5-8,0 0 1,1-1-1,0 1 0,-1 0 0,1-1 0,1 1 0,-1-1 0,0 0 0,1 0 0,3 4 0</inkml:trace>
  <inkml:trace contextRef="#ctx0" brushRef="#br0" timeOffset="751.48">676 0 864,'0'0'4104,"-2"10"-3443,-59 169 1848,-17 62-605,73-218-1735,-5 14 212,2-1 0,2 1 1,-3 54-1,9-90-506,11-21-8701</inkml:trace>
  <inkml:trace contextRef="#ctx0" brushRef="#br0" timeOffset="1206.99">690 462 1777,'0'0'3591,"7"-1"-2964,23 0 389,0 2 1,33 4-1,20-2-2176,-78-4-468,-4-7-1154</inkml:trace>
  <inkml:trace contextRef="#ctx0" brushRef="#br0" timeOffset="1207.99">877 212 1185,'0'0'5591,"-7"11"-5417,1-2-117,1-2-16,1 1-1,-1-1 1,1 1-1,0 0 1,1 0-1,0 0 0,1 0 1,-3 10-1,3-7-4,-11 62 422,2 0-1,-1 86 1,13-158-462,-1-1 0,0 1-1,0 0 1,0 0 0,1 0 0,-1 0 0,0 0 0,1-1-1,-1 1 1,1 0 0,-1 0 0,1 0 0,-1-1 0,1 1-1,0 0 1,-1-1 0,1 1 0,0-1 0,-1 1-1,1-1 1,0 1 0,0-1 0,0 1 0,-1-1 0,1 0-1,0 1 1,0-1 0,0 0 0,0 0 0,0 0-1,0 0 1,1 1 0,37 0-2296,-27-2 83,-2 1-1732</inkml:trace>
  <inkml:trace contextRef="#ctx0" brushRef="#br0" timeOffset="1545.31">1043 513 3778,'0'0'1838,"8"-1"-1270,170-3 243,-175 3-2622,-2-3-924</inkml:trace>
  <inkml:trace contextRef="#ctx0" brushRef="#br0" timeOffset="2031.64">1265 354 4706,'0'0'1945,"5"0"-1798,6-1-94,-5 1 13,-1 0 0,0 0-1,1 0 1,-1 1 0,0-1 0,7 3-1,-11-2-29,1-1-1,-1 1 0,1 0 1,-1-1-1,1 1 1,-1 0-1,1 0 0,-1 0 1,0 1-1,1-1 0,-1 0 1,0 0-1,0 1 0,0-1 1,0 1-1,0-1 0,0 1 1,-1-1-1,1 1 0,0-1 1,-1 1-1,1 0 0,-1-1 1,0 1-1,1 3 0,0 4 38,0 1 0,0 0 0,-1 0 0,0 0 0,-1 0 0,0-1 0,-1 1 0,0 0 0,0-1 0,-1 1 0,0-1-1,-1 0 1,0 0 0,0 0 0,-1 0 0,0-1 0,-7 9 0,-1-2 51,0 1 0,-1-1-1,0-1 1,-30 22 0,44-36-107,0 0 0,0 0-1,-1 0 1,1 0 0,0 0 0,0 0-1,0 1 1,0-1 0,0 0 0,0 0-1,0 0 1,-1 0 0,1 0 0,0 0 0,0 1-1,0-1 1,0 0 0,0 0 0,0 0-1,0 0 1,0 1 0,0-1 0,0 0 0,0 0-1,0 0 1,0 0 0,0 1 0,0-1-1,0 0 1,0 0 0,0 0 0,0 0-1,0 0 1,0 1 0,0-1 0,1 0 0,-1 0-1,0 0 1,0 0 0,0 0 0,0 1-1,0-1 1,0 0 0,0 0 0,1 0-1,-1 0 1,0 0 0,0 0 0,0 0 0,0 0-1,0 0 1,1 0 0,-1 1 0,0-1-1,0 0 1,0 0 0,0 0 0,0 0 0,1 0-1,-1 0 1,0 0 0,0 0 0,0 0-1,0 0 1,1 0 0,-1-1 0,24 5 361,44-4-658,-54 0 208,-2 0-280,-8 1-86,0-1-1,0 0 1,0 0 0,0 0-1,0 0 1,0-1-1,0 0 1,0 0 0,-1 0-1,1 0 1,0 0-1,6-4 1,9-16-4375</inkml:trace>
  <inkml:trace contextRef="#ctx0" brushRef="#br0" timeOffset="3112.56">1599 29 3330,'0'0'3935,"6"10"-3186,7 19-4,-2 0-1,0 0 0,-2 1 1,10 55-1,-13-27-26,-2 0-1,-7 98 1,0-133-710,0 1 0,-2-1-1,-1 0 1,-1 0 0,0-1 0,-2 0-1,-1-1 1,0 1 0,-2-2 0,0 0 0,-25 31-1,34-47-207,0-1 0,-1 0-1,1 1 1,0-1-1,-1 0 1,-7 4-1,9-6-195,0 0 1,0 0-1,0-1 0,0 1 0,-1-1 0,1 1 0,0-1 0,-1 1 0,-2-1 0,-6 0-4814</inkml:trace>
  <inkml:trace contextRef="#ctx0" brushRef="#br0" timeOffset="3695.84">2032 717 2465,'0'0'3146,"-4"-12"-2559,-2-8-225,1 0 0,1 0 0,-2-23 0,5-9 891,2 35-1162,-1 0 1,-1 0 0,0 0 0,-2 0 0,0 0 0,0 1 0,-12-32 0,14 47-258,1 0 1,-1 0-1,0 0 0,1 0 1,-1 1-1,0-1 1,1 0-1,-1 0 0,0 1 1,0-1-1,0 0 1,0 1-1,0-1 0,1 1 1,-1-1-1,0 1 1,0-1-1,0 1 0,-1 0 1,1 0-1,0-1 1,0 1-1,0 0 0,0 0 1,0 0-1,0 0 1,-2 1-1,-10-1-3278</inkml:trace>
  <inkml:trace contextRef="#ctx0" brushRef="#br0" timeOffset="3696.84">1872 496 1601,'0'0'6595,"136"33"-5971,-112-33-448,0 3-64,-3-3-112,-2 0-144,-3 2-1120,-2 1-801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13T12:58:17.44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377 917 992,'-5'-3'13606,"-17"-16"-13597,-71-121 1082,87 128-1022,1 0 0,0 0 0,0 0 0,1-1 0,1 1 0,0-1 0,-2-21 0,1-94 171,4 113-232,0-3 22,-1-18 95,6-43 0,-3 66-104,1 0 1,0 0 0,0 1 0,2-1 0,-1 1 0,12-21-1,-2 2 44,-12 25-48,0 1 0,0-1 0,0 1 0,1 0 0,0-1 1,0 1-1,1 0 0,-1 1 0,1-1 0,0 0 0,0 1 0,0 0 0,8-5 1,-11 8 27,-1 1-160,2 0 217,-2 12-10102</inkml:trace>
  <inkml:trace contextRef="#ctx0" brushRef="#br0" timeOffset="653.67">465 322 3410,'2'3'9985,"14"22"-9443,33 36-83,77 124 0,-92-134-342,-33-49-103,-1-1 4</inkml:trace>
  <inkml:trace contextRef="#ctx0" brushRef="#br0" timeOffset="1150.4">786 260 4338,'0'0'7611,"0"3"-7413,-2 40-129,-2 1 0,-2-1-1,-1 0 1,-22 65 0,-48 181 2041,74-276-2037,15-35-7845,5 2 3495</inkml:trace>
  <inkml:trace contextRef="#ctx0" brushRef="#br0" timeOffset="1559.58">898 659 1489,'1'1'10645,"10"1"-10501,43-2 441,40 0 172,-31 0-5944</inkml:trace>
  <inkml:trace contextRef="#ctx0" brushRef="#br0" timeOffset="2059.53">1045 469 1921,'0'0'4386,"0"7"-3172,-11 139 1056,3-64-1683,-2 60 1299,10-140-1872,0-1-1,0 1 0,0 0 0,1 0 1,-1-1-1,0 1 0,1 0 0,0 0 1,-1-1-1,1 1 0,0-1 0,0 1 1,-1 0-1,1-1 0,0 0 0,1 1 0,-1-1 1,0 0-1,0 1 0,1-1 0,-1 0 1,0 0-1,1 0 0,-1 0 0,1 0 1,0 0-1,-1-1 0,1 1 0,0 0 1,-1-1-1,4 1 0,5 1-28,1-1-1,-1 0 1,0-1 0,16-1-1,-5 0-411,-7-2-3476,-4-6 424</inkml:trace>
  <inkml:trace contextRef="#ctx0" brushRef="#br0" timeOffset="2980.37">1420 787 2257,'0'0'10010,"4"0"-9338,182 0 673,-179-10-6655,-6 7 3262,4-8-4478</inkml:trace>
  <inkml:trace contextRef="#ctx0" brushRef="#br0" timeOffset="3475.82">1791 351 2209,'0'0'5064,"24"4"-414,-11 6-4148,-1 1 1,0 1 0,12 15 0,19 20-463,1-8-444,44 51 0,-75-80-3352,-8-9 301</inkml:trace>
  <inkml:trace contextRef="#ctx0" brushRef="#br0" timeOffset="3981.36">2190 224 6099,'0'0'3695,"0"11"-3236,0 12-137,1 41 118,-3-1 1,-3 0-1,-13 66 0,7-66 119,8-41-325,-1-1 0,-1 0 0,-12 34-1</inkml:trace>
  <inkml:trace contextRef="#ctx0" brushRef="#br0" timeOffset="3982.23">2219 640 1105,'0'0'8483,"51"0"-8066,-30 0-97,3 0-16,-2 0-192,2 0-96,-5 0-16,-3 0 0,-6 0-128,-2 0-416,-2 0-673</inkml:trace>
  <inkml:trace contextRef="#ctx0" brushRef="#br0" timeOffset="4479.33">2401 428 2513,'0'0'6726,"-6"24"-6483,-17 75-41,20-85-168,1-1-1,0 0 1,1 1-1,0-1 1,1 1-1,2 14 1,0-2 25,-2-18-17,0 6-24,1-1 1,0 0-1,1 1 0,1-1 1,5 19-1,-6-31-509,0-1 0,0 1 0,0 0 0,0-1 1,0 1-1,0-1 0,0 0 0,0 0 0,0 1 0,0-1 0,0-1 0,0 1 0,0 0 0,0 0 1,3-2-1,6-4-1785</inkml:trace>
  <inkml:trace contextRef="#ctx0" brushRef="#br0" timeOffset="4480.33">2478 727 784,'0'0'6278,"7"0"-5486,8 0-551,48 0 1404,-25-8-3368,-32 1-2530,-1 2 1337</inkml:trace>
  <inkml:trace contextRef="#ctx0" brushRef="#br0" timeOffset="5192.92">2695 669 1201,'0'0'4708,"6"-13"-4163,4-10-316,-2-1 0,9-33 1,-15 141 1899,-2-32-1926,0 25 668,0-28-3621</inkml:trace>
  <inkml:trace contextRef="#ctx0" brushRef="#br0" timeOffset="5811.85">3000 250 2465,'0'0'6035,"9"18"-3863,5 0-1712,-1 1 1,-1 0 0,0 1-1,-2 1 1,0 0-1,11 37 1,-12-27-323,-3 0 0,0 1 0,-2-1-1,0 42 1,-3-55-110,0 24 38,-4 42 1,1-70-79,0 0 0,-1-1 0,0 1 0,-1-1 0,-1 0 0,0 0-1,-7 13 1,8-17-21,-1 0 0,-1 0 0,0-1 0,-9 11 0,-9-2-1322,21-15 776,0-1 0,-1 0 0,1 0 0,0 0 0,0-1 0,-1 1 0,-5-1 0,-3 0-4428</inkml:trace>
  <inkml:trace contextRef="#ctx0" brushRef="#br0" timeOffset="7513.28">3382 895 3426,'0'0'6589,"0"-8"-5892,0-375 898,0 383-1708,0-1 0,0 0 0,0 0 0,0 1 0,-1-1 0,1 0 0,0 0 0,0 1 0,-1-1 0,1 0-1,0 0 1,-1 1 0,1-1 0,-1 0 0,1 1 0,-1-1 0,1 1 0,-1-1 0,1 1 0,-1-1 0,0 1 0,1-1 0,-1 1 0,0-1 0,1 1 0,-1 0 0,0-1 0,0 1 0,1 0 0,-1 0 0,0 0 0,0 0-1,0-1 1,1 1 0,-1 0 0,0 0 0,0 1 0,0-1 0,1 0 0,-1 0 0,0 0 0,0 0 0,1 1 0,-1-1 0,-1 1 0,0-1-316,-12 2-2551</inkml:trace>
  <inkml:trace contextRef="#ctx0" brushRef="#br0" timeOffset="7514.28">3305 630 2353,'0'0'7764,"99"10"-6756,-75-10-63,0 0-65,-6 0-592,-2 0-288,-2 0-128,-4 0 96,-4 7-1473,-6 3-2400</inkml:trace>
  <inkml:trace contextRef="#ctx0" brushRef="#br0" timeOffset="8222.83">3500 1126 64,'0'0'1715,"30"7"-1000,-14-2-770,2-1-1,-1 0 1,0-1-1,31 0 0,21 5-442,-11-6-966,-40-2 1210,-15 0 254</inkml:trace>
  <inkml:trace contextRef="#ctx0" brushRef="#br0" timeOffset="8876.4">4131 731 688,'0'0'1670,"16"12"8404,-17-11-9873,1-1 1,0 0-1,0 0 1,0 0-1,-1 0 0,1 0 1,0 0-1,-1 0 1,1 0-1,0 0 1,-14-6 1297,-9-15-2076,6 3 620,1-2 0,1 1 0,0-2 0,2 0 0,-12-24 1,18 29-23,1 0 1,0 0-1,1-1 1,1 0 0,0 0-1,1 0 1,1 0 0,1-21-1,1-191-2,0 229-125,1-1-1,0 0 1,0 1 0,-1-1 0,1 1-1,0 0 1,0-1 0,0 1 0,0 0-1,0-1 1,0 1 0,0 0-1,-1 0 1,1 0 0,0 0 0,0 0-1,0 0 1,0 0 0,2 0-1,29 0-3756,-24 0 2529,15 3-1446,-1 9-246</inkml:trace>
  <inkml:trace contextRef="#ctx0" brushRef="#br0" timeOffset="9306.36">4173 279 896,'0'0'5942,"15"2"-4579,-5 6-1322,0 0 1,-1 1-1,0 0 1,-1 0-1,14 19 0,5 5 23,-8-12-223,62 69 686,-30-31-3328</inkml:trace>
  <inkml:trace contextRef="#ctx0" brushRef="#br0" timeOffset="9760.72">4500 277 3618,'0'0'4530,"0"3"-4301,0 2-222,0 29 76,-1 1 0,-1-1 0,-9 42 0,6-55 24,-61 215 968,65-233-1008</inkml:trace>
  <inkml:trace contextRef="#ctx0" brushRef="#br0" timeOffset="9761.72">4518 664 864,'0'0'3746,"137"0"-3378,-113 0 289,0 0-353,0 0-96,-5 2-112,-1 3-96,-4 0-32,-6-2-192,-3-3-1201</inkml:trace>
  <inkml:trace contextRef="#ctx0" brushRef="#br0" timeOffset="10120.58">4732 464 2273,'0'0'4754,"-2"10"-4722,-10 71 493,3 0 0,3 140-1,12-220-850,-1 0 0,1-1-1,0 1 1,0-1-1,8-1 1,-9 1-312,13 0-1507,-1 0-883</inkml:trace>
  <inkml:trace contextRef="#ctx0" brushRef="#br0" timeOffset="10452.57">4887 763 1008,'0'0'4386,"43"0"-4081,-30 0 463,1 0-368,-1 0-320,-2 0 128,-3 0-208,-3 0-80,3 0 0,-2 0-672,2 0-977,-3 0-976</inkml:trace>
  <inkml:trace contextRef="#ctx0" brushRef="#br0" timeOffset="10918.95">5128 679 2897,'0'0'1863,"9"-13"-1511,-2 2-267,6-8 80,1 1-1,22-24 1,-35 40-37,0 1 1,0-1 0,0 0-1,0 1 1,0-1 0,0 0 0,-1 0-1,1 1 1,0-1 0,-1 0-1,0 0 1,1-2 0,-1 1 1129,-1 16-1407,1 130 607,0-81-4101</inkml:trace>
  <inkml:trace contextRef="#ctx0" brushRef="#br0" timeOffset="21743.9">8508 808 416,'-4'0'10785,"-15"-10"-10578,-4-17-93,0-2 0,2 0 1,1-2-1,2 0 0,-16-36 1,-4-7 199,31 60-243,1 1 0,0-2 0,1 1 0,1-1-1,0 1 1,1-1 0,-1-24 0,3-110 289,3 75-230,-2 63-120,-1 8-7,1 0 0,-1 0 0,1 0 0,0-1 1,0 1-1,0 0 0,1 0 0,-1 0 0,1 0 0,0 0 0,0 0 0,0 0 1,0 0-1,0 0 0,1 1 0,-1-1 0,1 0 0,0 1 0,-1-1 0,1 1 0,0 0 1,1-1-1,-1 1 0,4-2 0,8-6-328,0 1 1,0 0 0,1 2-1,26-11 1,-32 15-810,1 1 1,0 0 0,0 0-1,0 0 1,15 1-1,-1 1-3404</inkml:trace>
  <inkml:trace contextRef="#ctx0" brushRef="#br0" timeOffset="22357.91">8556 296 1777,'0'0'2617,"0"0"-2577,0 0 0,0 0-1,0 0 1,0 0 0,0 1 0,1-1-1,-1 0 1,0 0 0,0 0 0,0 0-1,0 0 1,0 1 0,0-1 0,0 0 0,0 0-1,0 0 1,0 0 0,0 0 0,0 1-1,0-1 1,0 0 0,0 0 0,0 0-1,0 0 1,0 1 0,0-1 0,0 0 0,0 0-1,0 0 1,0 0 0,0 0 0,0 1-1,0-1 1,0 0 0,0 0 0,0 0-1,-1 0 1,1 0 0,0 0 0,0 1 0,0-1-1,0 0 1,0 0 0,0 0 0,0 0-1,-1 0 1,1 0 0,0 0 0,0 0-1,0 0 1,0 0 0,0 0 0,-1 0 0,1 1-1,0-1 1,0 0 0,0 0 0,0 0-1,-1 0 1,1 0 0,0 0 0,0-1-1,0 1 1,12 21 354,1-2 0,1 1 0,1-2-1,24 25 1,-28-31-359,-10-12-35,28 33-165,1-2 0,1-1 1,60 42-1,-78-67-3282</inkml:trace>
  <inkml:trace contextRef="#ctx0" brushRef="#br0" timeOffset="22763.53">8858 200 1393,'0'0'4535,"0"15"-4185,-4 48 51,-2-1 1,-20 87-1,12-78 291,-6 94-1,20-140-586,0-18-99,0 0-1,0 0 0,-1 0 0,1 0 0,-5 13 0,8-53-5935,8 7 3739</inkml:trace>
  <inkml:trace contextRef="#ctx0" brushRef="#br0" timeOffset="23165.2">8922 575 256,'0'0'5952,"6"0"-5858,14 2 166,0 0 0,34 9 1,-32-6-2,0-1 0,44 3 0,-54-6-514,-8 0-104,0-1 0,1 0 1,-1 1-1,1-2 0,-1 1 0,1 0 0,-1-1 0,8-2 0,-11-7-2671</inkml:trace>
  <inkml:trace contextRef="#ctx0" brushRef="#br0" timeOffset="23166.2">9147 354 4162,'0'0'1910,"-4"21"-1718,1-10-174,-3 24 46,1-1 1,-2 54-1,7-42 39,-2-19 143,2 0 1,1 0 0,1-1 0,9 40 0,-11-64-280,1 0 0,0-1 1,0 1-1,0 0 1,0-1-1,0 1 0,1-1 1,-1 1-1,0-1 0,1 0 1,-1 1-1,1-1 1,0 0-1,-1 0 0,1 0 1,0 0-1,-1 0 1,1-1-1,0 1 0,0 0 1,0-1-1,0 1 1,0-1-1,2 0 0,-2 1-237,1-1 1,0 0-1,-1 0 0,1 1 0,-1-2 0,1 1 1,-1 0-1,1-1 0,-1 1 0,1-1 0,-1 0 1,1 1-1,-1-1 0,0 0 0,1-1 0,-1 1 0,4-3 1,5-10-1455</inkml:trace>
  <inkml:trace contextRef="#ctx0" brushRef="#br0" timeOffset="23529.22">9288 707 48,'0'0'6035,"20"0"-4448,22 2-437,-27-1-1365,-1 0 0,1-1 0,-1-1 0,1 0 0,-1-1 0,29-8 0,-29 3-1599,-3-2-1062</inkml:trace>
  <inkml:trace contextRef="#ctx0" brushRef="#br0" timeOffset="24030.34">9561 486 3025,'0'0'2959,"22"-2"-2567,12-2-20,63 0-1,-93 4-348,-3 1-16,0 0 1,-1 0-1,1 0 0,0-1 1,-1 1-1,1 0 0,-1 0 1,1 0-1,-1 0 0,0 0 1,1 0-1,-1 0 0,0 0 1,1 0-1,-1 0 0,0 0 1,0 0-1,0 0 0,0 0 0,0 0 1,0 0-1,0 0 0,-1 0 1,1 0-1,-1 2 0,1 3 30,0 5 3,0 0 0,-1 0 0,-1-1 0,0 1 1,0 0-1,-1-1 0,0 1 0,-1-1 0,0 0 1,0 0-1,-1 0 0,-1-1 0,0 0 0,-13 17 1,11-16 57,1-2 0,-1 1 0,0-1 0,-1 0 0,0 0 0,0-1 0,-1-1 0,0 1 0,0-2-1,-14 7 1,85-7 1565,-41-5-1504,46-1-1315,-54 0-36,0-1 1,-1 0-1,21-6 1,-3-2-1789</inkml:trace>
  <inkml:trace contextRef="#ctx0" brushRef="#br0" timeOffset="24628.36">10082 715 416,'0'0'3340,"17"9"1556,22-8-4393,-7 0-128,0-2-1,0-1 1,50-9-1,-42 7-178,-13 3-3966,-22 1 2568,13 0-2482</inkml:trace>
  <inkml:trace contextRef="#ctx0" brushRef="#br0" timeOffset="25006.4">10622 195 1056,'0'0'6604,"-4"0"-5703,4 0-895,0 0 0,0 1 0,0-1-1,0 0 1,-1 0 0,1 1 0,0-1 0,0 0 0,0 0 0,0 1-1,0-1 1,0 0 0,0 1 0,0-1 0,0 0 0,0 0-1,0 1 1,0-1 0,0 0 0,0 0 0,0 1 0,0-1 0,0 0-1,1 0 1,-1 1 0,0-1 0,0 0 0,0 0 0,0 1-1,0-1 1,1 0 0,-1 0 0,0 0 0,0 1 0,0-1 0,1 0-1,69 91 926,-12-18-528,-34-39-297,11 15-204,58 62 0,-83-102-1832,-2-7-2773</inkml:trace>
  <inkml:trace contextRef="#ctx0" brushRef="#br0" timeOffset="25513.14">10997 231 304,'0'0'3909,"3"12"-2933,3 11-558,-2-1-1,0 1 1,0 39-1,-6-5 252,-3-1 0,-2 0 0,-16 62 0,7-42-554,16-75 144</inkml:trace>
  <inkml:trace contextRef="#ctx0" brushRef="#br0" timeOffset="25514.14">11117 630 896,'0'0'7188,"75"-9"-6372,-57 9 16,4 0-687,-1 0 159,3 0-304,-2 0 0,-1 0-32,0 0-256,4 0-865,-7 0-576,-2-10-1664</inkml:trace>
  <inkml:trace contextRef="#ctx0" brushRef="#br0" timeOffset="25845.01">11307 366 5298,'0'0'2185,"-3"25"-2115,-6 80-20,8-96-40,1 0-1,0 1 0,1-1 1,0 0-1,0 0 1,1 0-1,0 0 0,4 10 1,4 16 31,-3 5 85,-4-17 86,1-1 0,1 0 0,11 29 0,-16-50-340,1 0 0,-1 0 0,1 0 0,-1 0 0,1 0 0,-1 0 0,1 0 0,0-1 0,-1 1 0,1 0 0,0 0 0,0-1 0,0 1 0,0-1 0,0 1 0,0-1 0,0 1 0,-1-1 0,1 1 0,1-1 0,-1 0 0,0 1 0,0-1 0,0 0 0,0 0 0,0 0 0,0 0 1,0 0-1,0 0 0,0 0 0,2-1 0,-2 1-70,9 0-2851</inkml:trace>
  <inkml:trace contextRef="#ctx0" brushRef="#br0" timeOffset="26177.64">11523 674 4226,'0'0'4775,"5"0"-4646,110 0 349,-64 0-3232,-48-10-4100</inkml:trace>
  <inkml:trace contextRef="#ctx0" brushRef="#br0" timeOffset="26648.78">11772 472 3089,'0'0'4362,"0"0"-4363,0 0 0,-1 0-1,1 0 1,0 0-1,0 0 1,0 0 0,0 0-1,0 0 1,-1 1-1,1-1 1,0 0 0,0 0-1,0 0 1,0 0-1,0 0 1,0 1 0,0-1-1,0 0 1,-1 0-1,1 0 1,0 0 0,0 1-1,0-1 1,0 0-1,0 0 1,0 0 0,0 1-1,0-1 1,0 0-1,0 0 1,0 0 0,0 0-1,0 1 1,0-1 0,1 0-1,-1 0 1,0 0-1,0 0 1,0 1 0,0-1-1,0 0 1,4 2-1,0-1 0,0 1 0,0-1 0,0 0-1,0 0 1,0 0 0,7 0 0,21 5 64,-30-5-40,1 1 1,-1-1-1,0 1 0,1 0 1,-1 0-1,0 0 0,0 0 1,0 0-1,0 1 0,-1-1 1,1 1-1,-1-1 0,1 1 1,-1-1-1,0 1 0,0 0 1,0 0-1,0-1 0,0 1 1,-1 0-1,1 0 0,-1 6 1,0-5 20,1 0 0,-1 0 0,0 0 0,0 0 0,-1 0 0,1 0 0,-1 0 1,0 0-1,0 0 0,0 0 0,0 0 0,-1 0 0,0-1 0,0 1 0,-3 5 0,2-7-23,1 1 0,-1-1 1,0 0-1,1 0 0,-1 0 0,0-1 0,-5 3 0,-23 15 481,68-16-1325,13-3 1026,-49 0-173,-1 1-1,1-1 1,-1 1-1,1 0 1,-1-1-1,1 1 1,-1 0-1,1-1 1,-1 1-1,0 0 1,1 0-1,-1-1 1,0 1-1,0 0 1,1 0-1,-1 0 1,0 0-1,0-1 0,0 1 1,0 0-1,0 0 1,0 0-1,-1 0 1,1 31 660,0-25-442,0-4-220,-1 0 0,1 0 1,-1 0-1,0 0 0,1 0 0,-2 0 1,1 0-1,0 0 0,0-1 1,-1 1-1,1 0 0,-1-1 0,0 0 1,0 1-1,0-1 0,0 0 0,0 0 1,-1 0-1,1 0 0,0 0 1,-1-1-1,0 1 0,1-1 0,-1 1 1,0-1-1,-5 1 0,2 1-251,0-2-1,0 1 1,-1-1-1,1 0 1,0 0-1,-1 0 1,1-1-1,-1 0 0,1 0 1,-1-1-1,1 0 1,-7-2-1,11 3 53,1-1-1,0 1 1,0 0 0,0-1-1,0 0 1,0 1-1,0-1 1,0 0-1,0 1 1,0-1-1,0 0 1,0 0-1,1 0 1,-1 0-1,0 0 1,0-1-1,-7-26-3844</inkml:trace>
  <inkml:trace contextRef="#ctx0" brushRef="#br0" timeOffset="27275.72">11980 125 3650,'0'0'3548,"19"2"-1142,-13 4-2131,1 0-1,-2 0 0,1 1 0,-1 0 1,0 0-1,-1 1 0,1-1 0,-1 1 1,3 9-1,7 21-21,0 1 0,-3 0 0,-1 1 0,6 63 0,-9-22-377,-5 106-1,-2-178-254,-1-1 0,1 0-1,-2 0 1,1 0-1,-1 0 1,0 0-1,-1 0 1,-5 10 0,-10 13-3231</inkml:trace>
  <inkml:trace contextRef="#ctx0" brushRef="#br0" timeOffset="28121.38">12619 763 304,'0'0'8868,"-3"-2"-8001,1 0-804,0 0 0,0 0-1,0 0 1,0 0 0,0-1-1,0 1 1,1-1 0,-1 1 0,1-1-1,0 0 1,0 1 0,0-1-1,0 0 1,0 0 0,0 0-1,1 0 1,0 0 0,-1-5-1,0-69 386,1 55-241,2-39-88,-1 29-119,0 0-1,-6-38 1,5 68-33,0 1 1,0 0 0,0 0-1,-1-1 1,1 1-1,0 0 1,-1 0 0,1 0-1,0 0 1,-1-1-1,0 1 1,1 0-1,-1 0 1,0 0 0,0-1-1,-13-1-3824,4 3-40</inkml:trace>
  <inkml:trace contextRef="#ctx0" brushRef="#br0" timeOffset="28122.38">12507 556 5346,'0'0'5043,"107"43"-4867,-67-33-176,3-1-737,-3-9-1407,-3 0-4179</inkml:trace>
  <inkml:trace contextRef="#ctx0" brushRef="#br0" timeOffset="31153.2">15106 811 1265,'0'0'5706,"16"3"-1964,56 13-1260,13-2-1309,-29-11-4090,-42-4-10,-3-3-1403</inkml:trace>
  <inkml:trace contextRef="#ctx0" brushRef="#br0" timeOffset="31484.85">15560 342 176,'0'0'3791,"4"-1"-2876,-2 1-759,0 0 0,0 0 0,0 0 0,0 0 0,0 1-1,0-1 1,0 0 0,0 1 0,0-1 0,-1 1 0,1 0 0,0 0-1,0 0 1,-1 0 0,4 1 0,24 29 1517,48 58-388,24 30-665,-94-108-750,9 10 255,27 30 0,-39-47-390,0 0 1,0 0-1,0-1 0,1 1 0,-1-1 0,1 0 0,-1 0 0,1-1 0,0 1 1,0-1-1,0 0 0,1 0 0,8 1 0,1-2-3035</inkml:trace>
  <inkml:trace contextRef="#ctx0" brushRef="#br0" timeOffset="31968.01">16001 245 2369,'0'0'2116,"-4"25"-1100,-27 149 790,1 66 1492,23-77-3901,13-163-3450,2 0 777</inkml:trace>
  <inkml:trace contextRef="#ctx0" brushRef="#br0" timeOffset="31969.01">16111 688 3217,'0'0'6051,"56"0"-5731,-34-5-63,4 3-1,-2 2-192,0 0-128,-5 0-96,-3 0-449,-5 0-991,-8-5-1714,-3-5-304</inkml:trace>
  <inkml:trace contextRef="#ctx0" brushRef="#br0" timeOffset="32436.84">16234 450 1217,'0'0'6170,"-4"22"-5980,-14 69-41,15-72 29,0 0 0,2 0 0,0 0-1,1 0 1,3 20 0,-2-24-10,0-6-94,0 0-1,1 0 1,0 0 0,1 0-1,0-1 1,0 1-1,0-1 1,7 10-1,-9-15-188,1 1 0,0-1-1,1 0 1,-1 0 0,0 0-1,1-1 1,0 1 0,0-1-1,-1 1 1,2-1 0,-1 0 0,0 0-1,0 0 1,1 0 0,-1-1-1,0 1 1,1-1 0,0 0-1,-1 0 1,1 0 0,0-1 0,4 1-1,16-2-4195,-13-3 1651</inkml:trace>
  <inkml:trace contextRef="#ctx0" brushRef="#br0" timeOffset="32834.37">16472 748 464,'0'0'8532,"8"0"-8132,0 0-272,5 0 128,1 0-175,4 0-162,4 0 1,-1 0-256,-2 0-944,5 3-193,-3-3-1648,-2 0-369</inkml:trace>
  <inkml:trace contextRef="#ctx0" brushRef="#br0" timeOffset="32835.37">16745 517 512,'0'0'7217,"-2"4"-6910,-25 74-65,-8 20-220,33-92-18,0 0 0,0-1-1,0 1 1,1 0 0,0 0 0,0 0 0,1 0 0,0 8-1,0-14-120,84 5-4765,-67-5 1963</inkml:trace>
  <inkml:trace contextRef="#ctx0" brushRef="#br0" timeOffset="33172.36">16825 671 592,'0'0'7700,"-27"106"-7044,24-87-320,3-2-336,0 3 96,0-6-192,0 0-64,0-2-656,3-4-417,5-4-640,3-4-1408</inkml:trace>
  <inkml:trace contextRef="#ctx0" brushRef="#br0" timeOffset="28621.97">13424 1054 1185,'0'0'12397,"-4"-2"-11180,-4-4-1153,1-1 0,0-1 0,0 1 1,1-1-1,-1 0 0,2-1 0,-1 1 0,-7-17 0,2-1-82,-17-53 0,17 36 0,2 0-1,-7-87 1,11-89 14,5 166 37,1 41-66,-1 1 0,2-1 0,-1 0 0,1 1 0,1 0 0,0-1 0,1 1 0,0 0 0,1 1 0,0-1 0,1 1 0,0 0 0,0 0 0,1 0 0,0 1 0,9-8 0,-14 15-275,0 1-1,0 0 0,0-1 0,0 1 1,0 0-1,0 0 0,0 1 0,1-1 1,-1 0-1,0 1 0,0-1 0,1 1 1,-1-1-1,0 1 0,1 0 0,-1 0 1,3 1-1,-2-1-243,11 0-2954</inkml:trace>
  <inkml:trace contextRef="#ctx0" brushRef="#br0" timeOffset="28953.29">13547 334 1825,'0'0'8996,"0"6"-8724,2 6-207,1 0-1,1-1 1,-1 1 0,2-1 0,0 0-1,0 0 1,1 0 0,9 13-1,12 24 101,-14-18-144,-5-10-16,1-1 0,0 0 0,2-1 0,0 0 0,1 0 0,19 22 0,-29-39-161,0 1 1,-1-1-1,1 0 0,0 1 1,0-1-1,0 0 0,0 0 1,0 0-1,1-1 0,1 2 0,-3-2 9,-1 0-1,1 0 0,0 0 0,-1 0 0,1 0 0,0 0 0,0 0 0,-1 0 0,1 0 0,0 0 0,-1 0 0,1 0 0,0 0 0,-1-1 0,1 1 0,0 0 0,-1-1 0,1 1 0,0 0 0,-1-1 0,1 1 0,-1-1 0,1 1 0,-1 0 0,1-1 0,-1 0 0,1 1 0,-1-1 0,0 1 0,1-1 0,-1 1 0,0-1 1,1 0-1,-1 1 0,0-1 0,0 0 0,1 1 0,-1-2 0,3-30-3016</inkml:trace>
  <inkml:trace contextRef="#ctx0" brushRef="#br0" timeOffset="29423.24">13782 248 2849,'0'0'4859,"-1"18"-4467,-14 289 838,11-242-792,-2 0 0,-27 114 1,32-177 16</inkml:trace>
  <inkml:trace contextRef="#ctx0" brushRef="#br0" timeOffset="29424.24">13852 782 448,'0'0'6857,"7"0"-6663,32 1 233,-2 0 162,-1-2 0,53-7-1,-78 7-746,10-1 22,-20 2-25,-1 0-1,1 0 1,-1 0-1,1 0 1,-1 0-1,1 0 0,-1 0 1,1-1-1,-1 1 1,0 0-1,1 0 1,-1 0-1,1-1 0,-1 1 1,0 0-1,1 0 1,-1-1-1,1 1 1,-1 0-1,0-1 1,0 1-1,1-1 0,-1 1 1,0 0-1,0-1 1,1 1-1,-1-1 1,0 1-1,0-1 0,0-10-4309</inkml:trace>
  <inkml:trace contextRef="#ctx0" brushRef="#br0" timeOffset="29753.96">14018 479 5074,'0'0'3463,"-5"21"-3313,-15 72-57,16-69-73,2 0 0,0 1 0,1-1 1,3 26-1,0 4 47,3 33 214,-5-80-215,2 1 1,-1 0 0,1-1-1,0 1 1,1-1 0,-1 0-1,2 0 1,-1 0 0,5 7-1,-6-12-86,-1-1 1,0 1-1,1-1 0,-1 0 0,1 1 1,-1-1-1,1 0 0,0 0 0,-1 0 1,1 0-1,0-1 0,0 1 0,0 0 1,-1-1-1,1 1 0,0-1 0,0 0 1,0 1-1,0-1 0,0 0 0,0 0 1,0 0-1,0-1 0,0 1 0,0 0 0,0-1 1,0 1-1,3-2 0,-1 0-299,0 0-1,0 0 1,0 0-1,0 0 1,-1 0-1,1-1 0,-1 0 1,1 1-1,-1-2 1,0 1-1,4-5 1,9-15-2960</inkml:trace>
  <inkml:trace contextRef="#ctx0" brushRef="#br0" timeOffset="30090">14221 830 1985,'0'0'6307,"77"0"-6019,-58 0-80,0 0-160,2 0 64,-5 0-112,3 0-480,-6 0-641,-2 0-1280,-3-10-1633</inkml:trace>
  <inkml:trace contextRef="#ctx0" brushRef="#br0" timeOffset="30706.33">14504 609 1985,'0'0'5450,"3"0"-5383,12-1-63,42 3 39,-55-2-41,1 0 0,-1 0 1,1 1-1,-1-1 0,1 1 0,-1 0 0,1 0 0,-1 0 1,0 0-1,0 0 0,1 0 0,-1 1 0,0-1 0,0 1 0,0-1 1,0 1-1,-1 0 0,4 3 0,-4-1 30,0 0 0,0 0 0,0 1 0,0-1 0,-1 0 0,1 0 0,-1 1 0,0-1 0,-1 0 0,1 1 0,-1-1 0,0 0 0,0 1 0,0-1 0,0 0 0,-1 0 0,0 0 0,0 0 0,-4 6 0,1-5 65,0 0-1,0 0 1,-1-1-1,1 0 1,-1 0-1,0 0 1,-1-1-1,1 1 1,0-2-1,-1 1 0,0-1 1,-8 2-1,15-4-200,24 0-1163,-18 0 1285,-1 0 0,1 0 0,0 0 0,-1 1-1,1 0 1,-1 0 0,1 0 0,-1 1 0,0 0 0,6 2 0,-8-2 10,-1 0 0,0 0 0,0 0 0,1 0 0,-1 1 0,-1-1 0,1 1 0,0-1 0,-1 1 0,1 0 0,-1 0 0,0-1 0,0 1 0,0 0 0,0 0-1,0 0 1,-1 0 0,1 0 0,-1 0 0,0 4 0,1-2 14,0 7 110,0 0 0,0 0 0,-1 0 0,-3 19 0,3-29-135,0 0 0,0 0 0,-1 0 1,1 0-1,-1 0 0,0 0 0,1 0 0,-1 0 0,0 0 0,0 0 1,0 0-1,-1-1 0,1 1 0,0 0 0,-1-1 0,1 1 1,-1-1-1,1 0 0,-1 1 0,0-1 0,1 0 0,-1 0 0,0 0 1,0 0-1,0 0 0,0-1 0,0 1 0,0 0 0,0-1 0,0 1 1,0-1-1,0 0 0,-3 0 0,1 1-182,-1-1 0,1 0-1,0 0 1,-1 0 0,1-1-1,0 0 1,-1 1 0,1-2 0,0 1-1,0 0 1,0-1 0,0 0 0,0 1-1,0-2 1,0 1 0,1 0 0,-7-6-1,-24-22-3859</inkml:trace>
  <inkml:trace contextRef="#ctx0" brushRef="#br0" timeOffset="35671.6">17039 257 800,'0'1'11993,"0"10"-11860,2 0-47,1 0 0,0-1 0,0 1 0,1-1-1,1 0 1,8 15 0,5 11 4,-5 0-42,-2 0-1,0 1 1,-3 1 0,-1 0 0,-2 0-1,-1 0 1,-3 0 0,-4 60-1,3-89-284,-1-1 0,0 1 0,0-1-1,-1 0 1,0 0 0,0 1-1,-1-1 1,0-1 0,-1 1 0,0 0-1,0-1 1,0 0 0,-1 0-1,0 0 1,-1-1 0,-8 9 0,-23 14-4093</inkml:trace>
  <inkml:trace contextRef="#ctx0" brushRef="#br0" timeOffset="35672.6">605 1723 144,'0'0'1617,"-134"33"-1617,113-28-160,-1 0-353,1-5-511</inkml:trace>
  <inkml:trace contextRef="#ctx0" brushRef="#br0" timeOffset="35673.6">324 1766 112,'0'0'272</inkml:trace>
  <inkml:trace contextRef="#ctx0" brushRef="#br0" timeOffset="36298.68">81 1766 320,'0'0'454,"-11"-3"-462,-31-9-19,41 11 32,-1 1 0,0-1 0,1 1 0,0-1 0,-1 0 0,1 0 0,-1 0 0,1 0 0,0 0 0,0 0 0,0 0 0,-1 0 0,1 0 0,0-1 0,0 1 0,1 0 0,-1-1 0,0 1 0,0-1 0,1 1 0,-1-1 0,0-2 0,0-1-8,1 0 0,-1 0 0,1 0 1,0 1-1,2-10 0,-1-2 33,0 5-67,1 0-1,-1-1 1,2 1 0,0 0-1,0 1 1,1-1 0,6-12-1,-2 6-482</inkml:trace>
  <inkml:trace contextRef="#ctx0" brushRef="#br0" timeOffset="38963.41">153 1362 512,'0'0'12051,"11"0"-10824,42 3-146,0 2 0,59 13 0,-60-8-870,1-2 0,62 1 1,75-11 896,201 4-522,-352 2-524,71 16 0,-72-12 12,79 8 0,313 20 214,-324-25-162,0-5 0,115-7 0,-76-1-24,1093 7 272,-1087-12-313,177-30 1,121-7 87,174 7-21,-117 9-105,-78 8 82,184-10-268,13-2 265,290-16-101,3 44 2,-557 5 43,67 18-36,-164-4 42,146 36-151,-92-6 182,-109-24-23,293 16 51,804-37 302,-850 12-176,335-5 97,-515 8-158,-202-8-197,45 7-22,-65-6 70,71 1-1,534-35 252,-547 12-241,194-16 41,680 13-434,-811 17-1431,-202-1 96,-35-5 194</inkml:trace>
  <inkml:trace contextRef="#ctx0" brushRef="#br0" timeOffset="41320.6">8139 1600 896,'0'0'13599,"0"-17"-13733,10-10 138,-4 23-7,-4 17 32,-5 2-2,-1 1 0,0-2 1,-1 1-1,0 0 1,-1-1-1,-1 0 1,-12 18-1,-3 10 36,8-13-47,2-2 44,-2 0-1,0-1 0,-33 43 1,47-68-46,-1 0 1,0-1 0,1 1-1,-1 0 1,0 0 0,0 0-1,0-1 1,0 1-1,0 0 1,0-1 0,0 1-1,0 0 1,0-1-1,0 0 1,0 1 0,0-1-1,0 0 1,0 1 0,0-1-1,0 0 1,-1 0-1,-1 0 1,3 0 148,18 2-142,329 3 972,-283-10-905,-63 5-142,13-20-3801,23-56-1805,-18 34 2894,26-42 0,-25 68 16196,-29 38-13403,2-1-1,0 1 1,1 1-1,-4 32 1,-1 95 117,8-90 303,-11 64 1,13-122-698,0 2 709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13T13:09:10.94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46 980 3378,'0'-8'12015,"0"-30"-11729,1-60 771,1 14-159,-16-148-1,2 156-486,-2-117 0,6 111 365,11 86-845,-1 0 0,1 0-1,1 0 1,-1-1 0,0 1 0,1-1-1,0 0 1,0 0 0,7 4 0,13 12 60,3 8-10,-1 2 0,34 47 0,-38-46-55,2 0 1,41 39-1,-65-68 70,1 0-1,-1-1 1,1 1-1,-1 0 1,1-1 0,0 1-1,0-1 1,-1 1-1,1-1 1,0 1-1,0-1 1,-1 1 0,1-1-1,0 0 1,0 1-1,0-1 1,0 0-1,0 0 1,-1 0 0,1 0-1,0 1 1,0-1-1,0 0 1,0-1-1,0 1 1,0 0 0,0 0-1,0 0 1,-1 0-1,1-1 1,0 1-1,0 0 1,0-1 0,0 1-1,-1-1 1,1 1-1,0-1 1,0 1-1,-1-1 1,1 0 0,-1 1-1,1-1 1,0-1-1,2-2 7,0-1 0,-1 1 0,0-1 0,0 0 0,2-10 0,-1 7 37,29-94 327,27-159-1,-56 244-346,5-44 205,0 78 3,29 301-248,-26-188 73,45 207-1,0-142-165,-55-184 1779,-6-11 88,-4 0-1959,9 0 521</inkml:trace>
  <inkml:trace contextRef="#ctx0" brushRef="#br0" timeOffset="577.49">1078 717 7443,'0'0'6142,"14"3"-4387,27 6-1138,0-1 0,0-3 0,0-1 0,43-1-1,-84-3-733,0-2-742,0 1 451,0-1 0,0 1 1,0 0-1,-1-1 0,1 1 0,-1-1 0,1 1 0,-1 0 0,1-1 0,-1 1 0,0 0 0,0 0 1,0-2-1,-2-1-915,-16-21-7203</inkml:trace>
  <inkml:trace contextRef="#ctx0" brushRef="#br0" timeOffset="1695.16">1118 523 2977,'0'0'8289,"6"1"-3881,27 7-3072,192 5 1655,-216-12-2371,-2-1-2270,-6-13-1586,-1-9-1726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13T13:09:15.34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112 361 992,'0'0'7372,"30"0"-2140,73 1-3130,107-3-822,-138-2 951,-91 4-1951,-54 3-297,-82 14 0,81-7 78,-82 1 0,141-9 1457,15-1-1572,0 0 46,0 0-1,0-1 1,0 1 0,1 0-1,-1 0 1,0-1-1,0 1 1,1 0-1,-1 0 1,1-1 0,-1 1-1,0 0 1,1-1-1,0 1 1,-1 0-1,1-1 1,0 2 0,20 11 4,-1 0 1,1-2-1,39 16 1,-20-10 6,319 168 213,-358-184-175,0-1 0,-1 0-1,1 1 1,-1-1 0,1 0 0,0 1-1,-1-1 1,1 1 0,-1-1 0,1 1-1,-1 0 1,1-1 0,-1 1 0,0-1 0,1 1-1,-1 0 1,0-1 0,1 1 0,-1 0-1,0-1 1,0 1 0,0 0 0,1 0-1,-1-1 1,0 1 0,0 0 0,0-1 0,0 1-1,0 0 1,0 0 0,-1-1 0,1 1-1,0 0 1,0-1 0,0 1 0,-1 0-1,1-1 1,0 1 0,-1 0 0,1-1-1,-1 1 1,1 0 0,-1-1 0,1 1 0,-2 0-1,-31 28-139,22-20 196,-217 161-155,-50 43-2,270-207 123,8-6-55,-1 0-1,1 1 0,-1-1 0,1 0 0,-1 1 0,1-1 0,-1 0 0,1 1 0,-1-1 0,1 1 0,-1-1 0,1 1 0,0-1 0,-1 1 0,1-1 0,0 1 0,-1-1 0,1 1 0,0-1 1,0 1-1,0 0 0,-1-1 0,1 1 0,0-1 0,0 1 0,0 0 0,0 0 14,21 0-217,1 2 165,39 9 1,8 1 90,292 11 149,-358-24-207,83 5 643,-85-9-634,-1 0 0,1 1 0,-1-1 0,1 1 0,-1-1-1,-1 0 1,1 1 0,0-1 0,-1 1 0,0-1 0,0 0 0,0 1-1,0 0 1,0-1 0,-1 1 0,-1-4 0,-4-9 2,5 7 118,-8-14-1122,9 23 780,1-1-1,-1 1 1,1 0 0,-1 0-1,0-1 1,1 1 0,-1 0 0,1 0-1,-1 0 1,0 0 0,1 0-1,-1 0 1,0 0 0,1 0-1,-1 0 1,0 0 0,1 0-1,-1 0 1,1 0 0,-1 1-1,0-1 1,1 0 0,-1 0 0,1 1-1,-1-1 1,1 0 0,-1 1-1,1-1 1,-1 1 0,1-1-1,-1 1 1,1-1 0,-1 1-1,1-1 1,0 1 0,-1-1 0,1 2-1,-15 11-8717</inkml:trace>
  <inkml:trace contextRef="#ctx0" brushRef="#br0" timeOffset="1226.15">94 1568 784,'4'0'12981,"16"0"-12900,129 0 914,-149-7-5461,0-2-162</inkml:trace>
  <inkml:trace contextRef="#ctx0" brushRef="#br0" timeOffset="1776.48">150 1350 272,'0'0'12091,"0"13"-11731,-1 19-261,2-1 1,2 0-1,1 0 0,11 46 0,-12-68-46,0-1-1,0 0 0,0-1 0,1 1 0,1 0 0,-1-1 0,1 0 1,1 0-1,-1-1 0,12 12 0,-14-16-20,0 0 1,0 0-1,1 0 0,-1 0 1,0-1-1,1 0 1,0 1-1,-1-1 0,1 0 1,0 0-1,-1-1 0,1 1 1,4-1-1,17 1-4778,-17-1 961</inkml:trace>
  <inkml:trace contextRef="#ctx0" brushRef="#br0" timeOffset="2284.12">382 1631 2753,'0'0'5557,"25"0"-2451,94 0-3002,-116-12-10247</inkml:trace>
  <inkml:trace contextRef="#ctx0" brushRef="#br0" timeOffset="2285.12">382 1631 1521</inkml:trace>
  <inkml:trace contextRef="#ctx0" brushRef="#br0" timeOffset="2686.12">382 1631 1521,'18'-70'2588,"-8"54"7469,10 15-9766,-11 1 336,59-12 434,-24-2-7636,-31 9 2207</inkml:trace>
  <inkml:trace contextRef="#ctx0" brushRef="#br0" timeOffset="3525.98">647 1494 160,'0'0'3610,"6"-3"1708,-1-4-4756,-2-6 281,0-1 1,-1 1 0,0-21 0,-1 34-809,-1 0 0,0 0 0,0 0 0,1 0 0,-1 0 0,0 0 0,0 0 0,1 0 0,-1 0 0,0 0 1,0 0-1,0 0 0,1 0 0,-1 1 0,0-1 0,0 0 0,0 0 0,1 0 0,-1 0 0,0 1 0,0-1 0,0 0 1,0 0-1,1 0 0,-1 1 0,0-1 0,0 0 0,0 0 0,0 0 0,0 1 0,0-1 0,0 0 0,0 0 0,0 1 1,0-1-1,0 0 0,0 0 0,0 1 0,0-1 0,14 99 397,1 121 0,-15-219-414,0 0 1,-1 0-1,1 0 0,-1 0 0,1 0 0,-1 0 0,1 0 0,-1 0 0,0 0 1,1 0-1,-1 0 0,0 0 0,0-1 0,0 1 0,0 0 0,0 0 0,0-1 1,0 1-1,0-1 0,0 1 0,0-1 0,0 1 0,0-1 0,0 1 0,-2-1 1,-31 6 1862,59-6-1915,25 0-1127</inkml:trace>
  <inkml:trace contextRef="#ctx0" brushRef="#br0" timeOffset="5208.62">249 31 224,'0'0'10962,"0"13"-7941,13 147-1962,1-182-587,-10 12-464,7-14 34,1 0-1,17-24 1,-25 42-40,1-1 0,0 1 1,0 0-1,1 1 0,-1-1 0,1 1 1,1 0-1,-1 0 0,1 1 0,-1 0 1,14-6-1,-17 9 5,0 0-1,0 0 1,0 0-1,0 0 1,0 1-1,0-1 1,0 1 0,0 0-1,0 0 1,0 0-1,0 0 1,1 1-1,-1-1 1,0 1 0,0-1-1,0 1 1,0 0-1,-1 0 1,1 1 0,0-1-1,0 1 1,-1-1-1,1 1 1,0 0-1,-1 0 1,0 0 0,0 0-1,1 0 1,2 5-1,3 10 114,-1-1-1,0 1 0,-1 0 0,-1 1 1,-1 0-1,-1-1 0,0 1 0,-1 0 1,-1 28-1,1-46 567,-20 0-10784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13T13:09:21.87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7 3 6115,'0'0'6862,"0"0"-6813,0 0 0,0 0 0,0 0 0,-1 0 1,1-1-1,0 1 0,0 0 0,0 0 0,0 0 1,-1 0-1,1 0 0,0 0 0,0 0 0,0 0 1,0 0-1,-1 0 0,1 0 0,0 0 0,0 0 1,0 0-1,-1 0 0,1 0 0,0 1 0,0-1 1,0 0-1,0 0 0,0 0 0,-1 0 0,1 0 1,0 0-1,0 0 0,0 0 0,0 1 0,0-1 1,0 0-1,-1 0 0,1 0 0,0 0 1,0 0-1,0 1 0,0-1 0,0 0 0,0 0 1,0 0-1,0 0 0,0 1 0,0-1 0,0 0 1,0 0-1,0 0 0,0 0 0,0 1 0,0-1 1,0 0-1,0 0 0,0 0 0,0 0 0,0 1 1,0-1-1,0 0 0,88 124 758,-17-27-776,-27-35 48,34 56-716,-75-115 157</inkml:trace>
  <inkml:trace contextRef="#ctx0" brushRef="#br0" timeOffset="505.6">357 1 3618,'0'0'8182,"0"3"-7830,-16 394 3351,8-335-3774,-9 88 1060,13-51-4580,7-105-451,13-9-72</inkml:trace>
  <inkml:trace contextRef="#ctx0" brushRef="#br0" timeOffset="918.53">483 609 5747,'0'0'8542,"12"0"-8211,177 0-715,-189-11-4410,0-4 827</inkml:trace>
  <inkml:trace contextRef="#ctx0" brushRef="#br0" timeOffset="1563.66">662 345 6195,'0'0'4447,"-7"4"-3689,6 0-638,0 1 0,1-1 0,-1 1 1,1-1-1,-1 1 0,2 0 0,-1-1 0,1 6 1,0 11 278,-2 78 842,3 112 407,-3-208-1625,1 1 1,1-1 0,-1 0-1,0 0 1,1 0-1,0 1 1,-1-1-1,1 0 1,1 0-1,-1 0 1,0 0 0,1 0-1,-1 0 1,1-1-1,0 1 1,0 0-1,0-1 1,0 0 0,1 1-1,-1-1 1,5 3-1,-1-2-54,0-1 0,-1 0 0,1 0 0,0 0 0,0-1 0,1 0-1,-1 0 1,0 0 0,0-1 0,8 0 0,-8 0-380,8 0-898,-8-2-2315,-5-4-607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13T13:09:25.26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254 1812 2353,'0'0'5451,"11"-3"3438,-13-7-8795,0-1 0,0 1 0,-1 0 0,0 0-1,-1 0 1,0 0 0,-10-16 0,-9-25 107,-51-200 391,28 85-164,24 85-187,3 0 0,-13-136 0,17-170 89,16 366-322,1-1-1,1 1 1,1 0 0,1 0-1,1 0 1,10-24-1,3-2 7,40-68-1,-49 99-4,1 0-1,0 0 0,16-16 0,-22 26-9,0 1 0,1 0 0,0 0-1,0 0 1,0 1 0,0-1 0,1 1 0,-1 1 0,1 0-1,0 0 1,9-3 0,8 2-2203,0 1-1,0 1 1,26 1 0,1 1-4586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06T13:37:07.26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37 5122,'0'0'6086,"5"-2"-4424,35-1 134,54 2 1,22-1-1562,-91-4-2006,-11-5-3989,-8 0-3263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13T13:09:26.59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0 5539,'0'0'4714,"4"2"-4263,5 2-83,-1 1 1,1 0-1,-1 1 1,-1 0 0,1 0-1,-1 0 1,0 1-1,-1 0 1,1 0 0,6 12-1,55 91 791,-60-94-1066,27 47 121,-4 2 0,-2 1 0,-3 1 0,-3 2-1,25 126 1,-43-149-30,-2-1-1,-4 63 1,0-29-169,-3-5 57,-13 72 0,10-95-13,4-30 9,-2 0 0,0 0-1,-1-1 1,-1 0 0,-1 0 0,-13 23 0,4-14 66,0-1 0,-2-1 0,-30 33 0,43-55 470</inkml:trace>
  <inkml:trace contextRef="#ctx0" brushRef="#br0" timeOffset="667.74">620 1668 2513,'0'0'9887,"3"-9"-8737,172-504 4140,94-314-4553,-263 802-613,-2 8 107,0 0 0,1 1 0,1-1 1,0 1-1,1 0 0,11-17 0,-18 33-334,0-1 0,1 1 1,-1 0-1,0 0 0,0-1 0,0 1 0,1 0 1,-1 0-1,0-1 0,0 1 0,1 0 0,-1 0 1,0 0-1,0 0 0,1 0 0,-1-1 0,0 1 1,1 0-1,-1 0 0,0 0 0,1 0 0,-1 0 0,0 0 1,1 0-1,-1 0 0,0 0 0,0 0 0,1 0 1,-1 0-1,0 0 0,1 0 0,-1 0 0,0 1 1,1-1-1,-1 0 0,0 0 0,0 0 0,1 0 1,-1 1-1,0-1 0,0 0 0,1 0 0,-1 0 0,0 1 1,0-1-1,0 0 0,1 0 0,-1 1 0,0-1 1,0 0-1,0 1 0,0-1 0,0 0 0,9 18-2932,-9-17 2735,10 30-4809,1 4-1510</inkml:trace>
  <inkml:trace contextRef="#ctx0" brushRef="#br0" timeOffset="1357.66">1292 787 3730,'0'0'11178,"0"10"-10956,0 11-63,16 408 1872,-15-422-1978,-1-1-22,1 0 1,0 0 0,0 0 0,0-1-1,1 1 1,4 9 0,-3-32 680,-3-38-553,3 1 0,17-89-1,-13 111-150,1 0 0,2 1 0,1 0-1,2 0 1,26-48 0,-36 75-14,-1-1 0,1 1 0,0 0 0,0 0 0,0 0 1,1 1-1,0-1 0,-1 1 0,1 0 0,0 0 0,0 0 0,1 0 0,6-3 0,-2 4-20,-1-1 0,1 2-1,0-1 1,0 1 0,0 0-1,14 2 1,-19-2 27,0 1 0,-1 0-1,1 0 1,0 0 0,0 0-1,0 1 1,-1 0 0,1 0-1,0 0 1,-1 0 0,1 0-1,0 1 1,-1-1 0,0 1 0,1 0-1,-1 0 1,0 1 0,0-1-1,0 1 1,0-1 0,-1 1-1,1 0 1,-1 0 0,1 0-1,-1 0 1,0 0 0,0 1-1,-1-1 1,1 1 0,1 5 0,13 33 80,-2 1 1,-2 0 0,-2 1 0,6 68 0,2-2 264,-18-106-498,2 8 600,0-8-2937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13T13:12:59.98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1 112,'0'0'9837,"0"28"-9733,0 206 1790,0-201-1769,0 32 1,0-65-142,3 5-35,-1-5 48,18 0 1945,-21-36-1894,-4 5-23,2 11-33,0 1 1,1-1-1,1 0 1,3-39-1,1 48 28,0 1 1,1-1-1,0 1 0,1 0 0,1 0 0,8-13 1,-8 19-18,-1 1 1,1 1 0,0-1-1,0 1 1,0 0 0,0 1-1,12-3 1,2 1 5,38 0 1,-57 3-9,0 0 1,0 1-1,0-1 1,0 1-1,0 0 1,0-1-1,0 1 1,0 0 0,0-1-1,0 1 1,0 0-1,0 0 1,-1 0-1,1 0 1,0 0-1,-1 0 1,1 0 0,0 0-1,-1 0 1,1 0-1,-1 0 1,0 0-1,1 1 1,-1-1 0,0 0-1,0 0 1,1 2-1,3 34 20,-2 8 28,-1-31-22,0 1 0,-1-1 0,0 0 0,-1 1-1,0-1 1,-6 22 0,6-34 33,1-1-100,0-1 1,0 0-1,0 1 0,0-1 1,0 1-1,0-1 0,0 1 1,-1-1-1,1 1 1,0-1-1,0 0 0,0 1 1,0-1-1,-1 1 0,1-1 1,0 0-1,-1 1 0,1-1 1,0 0-1,0 1 1,-1-1-1,1 0 0,-1 0 1,1 1-1,0-1 0,-1 0 1,1 0-1,-1 0 1,1 0-1,0 1 0,-1-1 1,1 0-1,-1 0 0,1 0 1,-1 0-1,1 0 1,-1 0-1,1 0 0,0 0 1,-1 0-1,1 0 0,-1 0 1,1 0-1,-1-1 0,1 1 1,0 0-1,-1 0 1,1 0-1,-1-1 0,1 1 1,0 0-1,-1 0 0,1-1 1,0 1-1,-1 0 1,1-1-1,0 1 0,-1-1 1,-17-11-5188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13T13:13:02.82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0 427 2977,'0'0'6510,"14"8"-2874,64 85-2746,50 68-459,77 141 148,-189-284-1107</inkml:trace>
  <inkml:trace contextRef="#ctx0" brushRef="#br0" timeOffset="785.29">586 427 5555,'0'0'4471,"-1"15"-4247,-3 45 754,-19 96 0,-42 93 1108,-10 45-299,73-260-1566,3-30-233,-1-1 0,0 1 0,0 0 0,0 0 0,-1 0 0,1 0 0,-1 0 0,-2 5-1,-4-5-1772,6-4 1132,-7 0-3480</inkml:trace>
  <inkml:trace contextRef="#ctx0" brushRef="#br0" timeOffset="1448.91">348 153 2753,'-1'-2'8530,"-1"-12"-7960,2 8-418,0-2 15,-1 0 0,1 0 0,0 1 0,1-1 1,0 0-1,0 0 0,1 0 0,0 1 0,1-1 0,-1 1 1,1-1-1,1 1 0,5-9 0,-9 15-160,0 0 0,0 1-1,1-1 1,-1 0 0,1 0-1,-1 0 1,1 1 0,-1-1-1,1 0 1,-1 1 0,1-1 0,0 0-1,-1 1 1,1-1 0,0 1-1,-1-1 1,1 1 0,0-1-1,0 1 1,0 0 0,-1-1-1,1 1 1,0 0 0,0 0 0,0-1-1,0 1 1,0 0 0,0 0-1,-1 0 1,1 0 0,0 0-1,0 0 1,0 1 0,1-1 0,0 2-14,0 0 1,0 0-1,0 0 1,0 0-1,-1 0 1,1 0 0,-1 0-1,1 1 1,-1-1-1,0 0 1,1 4 0,8 14-75,-2 1 0,10 36 0,-13-13-4841,-5-27-1295</inkml:trace>
  <inkml:trace contextRef="#ctx0" brushRef="#br0" timeOffset="2211.84">762 1014 3265,'0'0'4208,"0"4"-4024,16 289 4186,-13-313-4016,0 0 1,1 0-1,1 0 1,14-36-1,-6 21-386,2 0 0,25-40-1,-40 73 37,1 1 1,0 0-1,-1 0 0,1 0 0,0 0 0,0 0 1,0 0-1,0 0 0,0 0 0,0 0 0,0 1 1,0-1-1,0 0 0,0 1 0,1-1 0,-1 1 1,0-1-1,0 1 0,1-1 0,-1 1 0,0 0 1,1 0-1,-1 0 0,0-1 0,1 1 0,-1 1 1,0-1-1,1 0 0,-1 0 0,0 0 0,1 1 1,-1-1-1,0 1 0,0-1 0,1 1 0,-1-1 1,0 1-1,0 0 0,0-1 0,0 1 0,0 0 1,0 0-1,0 0 0,0 0 0,1 1 0,3 3 5,0 1-1,0-1 1,-1 1 0,0-1-1,0 1 1,0 0-1,3 9 1,1 6 71,-2 0 0,0 0 1,-1 0-1,-1 1 0,1 39 1,-3 13-4397</inkml:trace>
  <inkml:trace contextRef="#ctx0" brushRef="#br0" timeOffset="2675.65">1137 1168 6515,'0'0'3506,"34"2"-2207,38-2 785,68 0-3213</inkml:trace>
  <inkml:trace contextRef="#ctx0" brushRef="#br0" timeOffset="3074.5">1278 1031 1953,'0'0'7425,"-2"3"-6702,1 8-630,1 0 1,1 0-1,0 0 0,0 0 1,1 1-1,0-2 1,5 17-1,-2-13 207,-2 1 0,0 0 0,2 29 0,-3-21 6,2-11-1445,4-6-3956</inkml:trace>
  <inkml:trace contextRef="#ctx0" brushRef="#br0" timeOffset="3465.6">1532 1137 6163,'0'0'6838,"2"-14"-6294,-2 2-452,0 2-5,1-1-1,0 0 1,0 1 0,1-1-1,1 1 1,0-1 0,0 1 0,7-15-1,-6 17-365,4-8 1992,-4 16-961,0 9-779,11 84 146,-3-9-487,4-30-2646,-13-50-1111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13T13:13:08.10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93 960 6403,'0'0'5597,"-1"-4"-5311,-3-12 73,1-1 0,0 0 0,1 1 0,1-1 1,1-21-1,-2-17 151,-7-148 315,-16-169-33,3 265-375,1 10 427,21 97-846,3 16-76,1 1 1,8 21 0,14 28 61,-5-13 27,46 87-1,-59-126-28,1 0 0,0-1 0,1 0-1,0-1 1,1 0 0,0 0 0,1-1 0,1-1-1,-1 0 1,27 15 0,-34-23-10,-1 1 1,1-1-1,0 0 1,0 0-1,1 0 1,-1-1-1,0 0 0,0 0 1,1 0-1,-1-1 1,1 1-1,-1-1 1,0-1-1,1 1 0,-1-1 1,0 0-1,1 0 1,-1 0-1,0-1 1,0 0-1,0 0 0,0 0 1,0 0-1,-1-1 1,1 0-1,-1 0 1,1 0-1,-1-1 1,0 0-1,0 1 0,-1-1 1,6-8-1,-1-1 48,-1-1 0,0 0 0,-1-1 0,-1 0 0,0 0 0,5-30 0,-5 0 83,0-49-1,4-31 639,-8 120-632,1 5-55,2 14-56,2 25-90,15 167 152,6 44 20,-19-200 9,2-2-1,3 1 1,18 47-1,-20-78 618,-4-7-2598</inkml:trace>
  <inkml:trace contextRef="#ctx0" brushRef="#br0" timeOffset="900.81">818 669 3618,'0'0'5858,"3"4"-5404,4 6-145,0 0 1,-1 1-1,0 0 1,-1 0-1,0 0 1,-1 1-1,0 0 1,-1-1-1,0 1 1,-1 1-1,0-1 1,-1 0-1,0 23 1,-3-12 118,2-18-312,-1 1-1,0 0 1,1-1 0,0 1 0,1 0-1,-1-1 1,1 1 0,3 10 0,-4-16-92,1 0 0,-1 0 0,1 0 1,-1 0-1,0 0 0,1 0 0,-1 0 1,1 0-1,-1 0 0,0 0 1,1 0-1,-1 0 0,0-1 0,1 1 1,-1 0-1,0 0 0,1 0 1,-1 0-1,0-1 0,1 1 0,-1 0 1,0 0-1,1-1 0,-1 1 0,0 0 1,0-1-1,1 1 0,-1 0 1,0-1-1,0 1 0,0 0 0,1-1 1,-1 1-1,0-1 0,0 1 1,0 0-1,0-1 0,0 1 0,0-1 1,11-28 89,26-50 0,-31 68-97,1 0 1,1 0-1,0 0 1,0 1-1,1 1 1,1 0-1,12-11 1,-13 14-5,0-1 1,0 1-1,17-8 0,-22 12-21,0 1 0,-1 0 0,1-1 0,0 1 0,0 1 0,0-1 0,0 0 0,1 1 0,-1 0 0,0 0 0,0 0 0,0 1 0,5 0 0,-7 0 18,0 0 0,0 1 0,0-1 0,0 0 0,-1 1 0,1-1 0,0 1 0,-1-1 0,1 1 0,-1 0 0,0-1 0,1 1-1,-1 0 1,0 0 0,0 0 0,0 0 0,1 4 0,10 38 110,-8-18 5,-1-1 1,-1 1-1,-2 33 0,0-27 273,0-31-978,0-1 528,0 0 0,0 0 1,0 1-1,0-1 0,0 0 0,0 0 0,0 0 1,0 0-1,0 0 0,0 0 0,0 0 1,1 0-1,-1 1 0,0-1 0,0 0 1,0 0-1,0 0 0,0 0 0,0 0 0,0 0 1,0 0-1,0 1 0,-1-1 0,1 0 1,0 0-1,0 0 0,0 0 0,0 0 0,0 0 1,0 0-1,0 0 0,0 0 0,0 1 1,0-1-1,0 0 0,0 0 0,0 0 0,0 0 1,-1 0-1,1 0 0,0 0 0,0 0 1,0 0-1,0 0 0,0 0 0,0 0 0,0 0 1,0 0-1,-1 0 0,1 0 0,0 0 1,0 0-1,0 0 0,0 0 0,0 0 0,0 0 1,0 0-1,0 0 0,-1 0 0,1 0 1,0 0-1,0 0 0,0 0 0,0 0 0,0 0 1,0 0-1,0 0 0,0 0 0,-1 0 1,-4-2-2049,-18-4-8815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13T13:13:06.77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1 166 2609,'0'0'8244,"6"0"-7991,114 9 1571,-19-1-1521,-34-8-4556,-67-17-2934</inkml:trace>
  <inkml:trace contextRef="#ctx0" brushRef="#br0" timeOffset="532.67">87 0 4866,'0'0'6910,"4"1"-6475,49 12 1130,24 4 156,-24-12-5911</inkml:trace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13T13:30:05.49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2473 1303 8004,'0'0'2825,"18"0"-2193,127 2 619,65-9-247,-209 7-1087,6-1-399,-6-10-7595</inkml:trace>
  <inkml:trace contextRef="#ctx0" brushRef="#br0" timeOffset="1">2535 1033 5651,'0'0'9937,"5"0"-9696,185 0 2441,-109 0-9268</inkml:trace>
  <inkml:trace contextRef="#ctx0" brushRef="#br0" timeOffset="1306.37">3462 1591 5090,'0'0'10005,"-2"-6"-8156,18-549-1439,0-6 28,-16 560-286,2 4-389,68 258-310,-60-226 549,38 116 33,-39-129-52,1 1 1,0-1-1,2-1 1,20 28 0,-29-45-6,0 0 0,0-1 0,1 1 1,0-1-1,0 1 0,0-1 1,0 0-1,0-1 0,0 1 1,1-1-1,-1 1 0,1-2 1,0 1-1,0 0 0,0-1 0,7 1 1,-8-1 1,-1-1-1,1 0 1,0 0 0,0 0 0,0-1-1,0 1 1,-1-1 0,1 0 0,0 0 0,0 0-1,-1-1 1,1 1 0,-1-1 0,1 0-1,-1 0 1,0 0 0,0 0 0,0-1-1,0 1 1,0-1 0,3-3 0,6-11 19,0 0 0,-1-1 0,-1 0 0,0 0 0,-1-1 0,7-25-1,29-123 167,-36 128 159,-2-1-1,-2 0 1,1-43-1,3 107-288,101 562 6,-55-264 6,-52-306-48,-2-9-1,0 1 0,0-1 0,1 1 0,1-1 0,4 12 0,-2-15-1178,-5-4 981,0 0 0,1 0 1,-1 0-1,0 0 0,0-1 1,3-2-2782,-3 3 2781,0-1 0,0 1 1,0 0-1,0 0 1,0-1-1,0 1 0,0 0 1,0-1-1,0 1 0,0 0 1,0 0-1,0-1 0,0-18-5550</inkml:trace>
  <inkml:trace contextRef="#ctx0" brushRef="#br0" timeOffset="1712.26">4379 1404 6931,'0'0'5459,"15"0"-4475,251-1 972,-215 1-1884,55-5-488,-105 5 205,0 0 0,0-1 0,0 0 1,0 1-1,-1-1 0,1 0 0,0 1 1,0-1-1,-1 0 0,1 0 0,-1 1 1,1-1-1,-1 0 0,1 0 0,-1 0 1,1 0-1,-1 0 0,0 0 0,1 0 1,-1 0-1,0 0 0,0 0 0,0 0 1,0 0-1,0 0 0,0 0 0,0 0 1,0 0-1,0 0 0,0 0 0,-1-1 1,1-4-1293,0-22-4852</inkml:trace>
  <inkml:trace contextRef="#ctx0" brushRef="#br0" timeOffset="-3874.74">14 453 288,'0'0'11862,"-1"0"-11491,0 0 0,1 0 0,-1 0 0,0 0 0,0 0 0,1 0 0,-1 0 1,0 0-1,1 0 0,-1 0 0,0 0 0,1 0 0,-1 0 0,0 1 1,1-1-1,-1 0 0,-1 1 0,3 4-375,0-1 1,0 0-1,0 0 1,1 0-1,-1 0 1,1 0-1,0 0 1,0-1-1,0 1 1,1 0-1,-1-1 0,1 0 1,0 0-1,4 4 1,1 3 13,292 317 188,-160-192-73,-140-135-340,1 0 1,-1 0-1,1 0 0,-1-1 1,1 1-1,-1 0 0,1-1 1,-1 1-1,1 0 0,-1-1 1,1 1-1,-1 0 0,0-1 0,1 1 1,-1-1-1,0 1 0,1-1 1,-1 1-1,0-1 0,0 1 1,1-1-1,-1 0 0,0 1 1,0-1-1,0 1 0,0-1 1,0 1-1,0-1 0,0 0 0,0 0 1,8-27-3220,-8 26 2569,10-36-3412,1-5 606</inkml:trace>
  <inkml:trace contextRef="#ctx0" brushRef="#br0" timeOffset="-3299.02">645 509 3394,'0'0'13296,"0"4"-13037,0 14-143,0 42 277,-2 0 1,-13 84 0,-116 437 1500,94-397-1032,34-174-3355,1-19 99,2-16-1793,0-18-4059</inkml:trace>
  <inkml:trace contextRef="#ctx0" brushRef="#br0" timeOffset="-2398.48">374 172 96,'0'0'15722,"0"-9"-15004,1-6-648,1-1 1,0 0 0,1 1 0,1 0 0,0 0 0,1 0 0,0 0-1,10-17 1,-15 32-72,0 0 0,0-1 0,0 1-1,0-1 1,1 1 0,-1 0 0,0-1-1,0 1 1,0 0 0,0-1 0,1 1-1,-1 0 1,0-1 0,0 1 0,1 0-1,-1-1 1,0 1 0,1 0 0,-1 0 0,0-1-1,0 1 1,1 0 0,-1 0 0,1 0-1,-1 0 1,0-1 0,1 1 0,-1 0-1,0 0 1,1 0 0,-1 0 0,1 0 0,-1 0-1,0 0 1,1 0 0,-1 0 0,1 0-1,-1 0 1,0 0 0,1 0 0,-1 0-1,1 1 1,-1-1 0,0 0 0,1 0 0,-1 0-1,0 1 1,1-1 0,-1 0 0,0 0-1,1 1 1,-1-1 0,0 0 0,0 0-1,1 1 1,-1-1 0,0 0 0,0 1-1,0-1 1,1 0 0,-1 2 0,13 24-82,-12-22 106,58 126-38,-33-74-3425,-7-14-2968,-6-14 290</inkml:trace>
  <inkml:trace contextRef="#ctx0" brushRef="#br0" timeOffset="-1933.37">869 1235 3954,'0'0'9916,"2"0"-9673,59 1 612,0 0-32,84-10-1,-85 4-1975</inkml:trace>
  <inkml:trace contextRef="#ctx0" brushRef="#br0" timeOffset="-1467.05">1029 932 5891,'0'0'4188,"0"0"-4203,0 1 10,-1-1 0,1 1 0,-1-1 0,1 0 0,0 1 0,-1-1 0,1 1 0,0-1 0,-1 1 0,1-1 0,0 1 0,0-1 0,-1 1 1,1-1-1,0 1 0,0 0 0,0-1 0,0 1 0,0-1 0,0 1 0,0-1 0,0 1 0,0 0 0,0-1 0,0 2 0,-1 124 454,3 151 255,-2-263-658,2 0 0,-1-1 0,2 1 0,0-1 0,1 0 0,0 1 1,11 22-1,-12-30-298,1 1 1,-1-1-1,1 0 1,1 0-1,-1 0 1,1-1-1,0 0 1,0 0 0,0 0-1,1 0 1,0-1-1,0 0 1,0 0-1,0-1 1,1 1-1,11 3 1,-2-4-2582,0-3-1516</inkml:trace>
  <inkml:trace contextRef="#ctx0" brushRef="#br0" timeOffset="-1016.37">1431 1572 3298,'0'0'7299,"-6"-123"-6467,3 83-47,-2 3 95,2 9-112,1 3-480,-1 11-175,0 2-113,1 0-145,-1 2-767,0 1-2033,-5 4-1505</inkml:trace>
  <inkml:trace contextRef="#ctx0" brushRef="#br0" timeOffset="-1015.37">1361 1401 5234,'0'0'5683,"16"0"-5603,0 0 32,0 0-112,6 0-256,2 0-961,0 0-1552,-3 0-1441</inkml:trace>
  <inkml:trace contextRef="#ctx0" brushRef="#br0" timeOffset="-547.63">1703 1353 4498,'0'0'3057,"4"-22"-2168,0-6-651,20-96 927,-13 211 321,-8-7-1261,-1-14 88,14 88 0,-16-154-453,0 1 0,0-1 0,0 0 0,0 1-1,0-1 1,0 1 0,0-1 0,0 0 0,0 1-1,1-1 1,-1 1 0,0-1 0,0 0 0,0 1 0,0-1-1,0 0 1,1 1 0,-1-1 0,0 0 0,0 1 0,1-1-1,-1 0 1,0 1 0,1-1 0,-1 0 0,0 0-1,1 1 1,-1-1 0,0 0 0,1 0 0,-1 0 0,0 1-1,1-1 1,0 0 0</inkml:trace>
  <inkml:trace contextRef="#ctx0" brushRef="#br0" timeOffset="2405.97">4639 872 8628,'0'0'2502,"-3"21"-1602,-2 4-657,1 3 28,0 1 0,1 45 0,3-10 115,6 196 790,-2-216-859,2-1-1,1 0 1,27 82-1,-31-116-257,0 1 0,2-1 1,-1 0-1,1-1 0,0 1 0,1-1 1,0 0-1,0 0 0,8 8 0,-9-12-39,0 0 0,0 0-1,0-1 1,0 0 0,1 0-1,-1 0 1,1 0 0,0-1-1,0 0 1,0 0 0,0-1-1,0 1 1,0-1 0,0-1-1,10 1 1,6 0-301,-13-1 350,0 1 1,0-2-1,0 1 0,14-3 1,-21 3-342,0-1 1,0 0 0,0 1 0,0-1 0,0 0 0,0 0 0,-1 0 0,1 0 0,0 0 0,0 0 0,-1-1 0,1 1 0,-1 0 0,1-1 0,-1 1 0,0-1 0,0 0 0,1 1 0,-1-1-1,0 0 1,0 0 0,-1 0 0,1 0 0,0 0 0,0-2 0,0-13-6383</inkml:trace>
  <inkml:trace contextRef="#ctx0" brushRef="#br0" timeOffset="3348.81">337 1945 1088,'0'0'7252,"3"0"-5932,81-6 4967,49 8-4751,-34 0-557,349-1 620,476-3-546,-495-9-728,-396 11-304,474-19 113,-64 7-17,-286 14-103,332 33 63,-44 6-103,-80-9-1,-9-23 128,-226-11-128,-130 2-22,0 1-1,0-1 1,1 0-1,-1 1 1,0-1-1,0 0 1,0 0-1,1 1 1,-1-1-1,0 0 0,0 1 1,0-1-1,0 0 1,0 1-1,0-1 1,0 0-1,0 1 1,0-1-1,0 1 1,0-1-1,0 0 1,0 1-1,0-1 1,0 0-1,0 1 1,0-1-1,0 0 0,0 1 1,0-1-1,-1 0 1,1 1-1,0-1 1,0 0-1,0 1 1,-1-1-1,1 0 1,0 0-1,0 1 1,-1-1-1,1 0 1,0 0-1,0 0 0,-1 1 1,1-1-1,0 0 1,-1 0-1,1 0 1,0 0-1,-1 0 1,1 0-1,0 1 1,-1-1-1,-33 6-2660,-21-5-2765</inkml:trace>
  <inkml:trace contextRef="#ctx0" brushRef="#br0" timeOffset="5745.87">2968 1543 960,'5'2'17475,"-5"-730"-16112,0 728-1408,7 22-619,-2-11 614,0 0 0,0 0 0,1-1 1,1 1-1,0-1 0,0-1 0,11 10 0,-14-14 17,0-1 0,1 0-1,-1 0 1,1 0-1,0-1 1,1 0 0,-1 0-1,0 0 1,1 0 0,0-1-1,-1 0 1,1 0-1,0-1 1,0 1 0,0-1-1,6 0 1,-9-2 25,-1 1 1,0-1-1,1 1 1,-1-1-1,0 0 1,0 0-1,1 0 1,-1-1-1,0 1 1,0 0-1,0-1 1,0 1-1,-1-1 1,1 0-1,0 0 1,-1 1-1,1-1 1,-1 0-1,1 0 0,-1 0 1,0-1-1,0 1 1,0 0-1,1-3 1,4-12 79,0 0 0,5-23 0,-4 16 44,61-237 631,-46 171-272,-22 90-408,2 0-33,-1 0-74,5 4-88,4 9 132,0 0 0,-2 1-1,0 0 1,0 0 0,8 22 0,21 82 123,84 543 132,-84-407 109,-32-226-275,-2-10-234,0-1-1,0 21 1,-3-36-70,0-1-1,-1 1 1,1-1 0,0 0 0,-1 1-1,1-1 1,-1 0 0,0 0 0,1 1-1,-1-1 1,0 0 0,0 0 0,0 0-1,0 0 1,0 0 0,0 0 0,0 0-1,0 0 1,0 0 0,0 0 0,-2 0-1,-24 16-7340</inkml:trace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13T13:30:14.02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1386 416,'0'0'13590,"0"-10"-12837,5-109-54,21-118 0,-9 105-553,-16 125-143,43-587 472,-44 527-211,0 66-275,7 15-506,102 238 293,-6-10 88,-100-235 125,1 0 0,0 0 1,0 0-1,1 0 0,6 7 1,-9-12 6,0 0 0,1-1 0,-1 1 1,0 0-1,1-1 0,-1 0 0,1 1 1,0-1-1,-1 0 0,1 0 0,0-1 1,0 1-1,-1 0 0,1-1 0,0 0 0,6 0 1,-8 0 4,0 0-1,0 0 1,0-1 0,0 1 0,1-1 0,-1 1 0,0-1-1,0 1 1,0-1 0,0 0 0,0 1 0,0-1 0,0 0-1,-1 0 1,1 0 0,0 1 0,0-1 0,-1 0 0,1 0 0,0 0-1,-1-1 1,1 1 0,0-2 0,11-33 50,-9 25-26,19-78 127,-5-1 1,12-162-1,-18 129-17,-7 36 166,-4 87-191,0 22-83,48 769-6,-46-764-1,2 26 141,1 0 0,3 0 0,19 63 0,-25-111-202,-2-8-677,-2-8-1604,-6-10-4337</inkml:trace>
  <inkml:trace contextRef="#ctx0" brushRef="#br0" timeOffset="1241.4">923 1321 5042,'5'0'10272,"6"-143"-9560,-3 51-608,13-619 1257,-20 722-1467,1 0 0,0 1 0,0-1 0,7 19 0,0 2-15,7 34 17,-5-12 75,3-2-1,2 0 1,42 94-1,-54-139 16,1 0-1,-1 1 1,1-2-1,1 1 1,-1-1 0,1 0-1,0 0 1,12 8-1,-16-12 1,0-1-1,0 0 0,0 1 1,0-1-1,0 0 0,0-1 1,0 1-1,0 0 0,0 0 1,1-1-1,-1 0 0,0 1 1,0-1-1,1 0 0,-1 0 1,0 0-1,1 0 0,-1-1 1,0 1-1,0-1 0,1 1 1,-1-1-1,0 0 1,0 1-1,0-1 0,0 0 1,0-1-1,0 1 0,0 0 1,0-1-1,0 1 0,-1-1 1,1 1-1,0-1 0,-1 0 1,2-2-1,5-8 10,0-1 0,-1 0 0,0 0 0,-1-1 0,-1 1 0,0-1 0,-1 0 0,3-17 0,13-121 95,-9-82 199,-9 123 255,20-125 0,-21 233-522,3-19 65,-4 21-87,0 1 0,0-1 0,1 1 0,-1-1 0,0 1 0,0-1 0,0 1 0,0-1 0,1 1 0,-1 0 0,0-1 0,0 1 0,1-1 0,-1 1 0,0 0 0,0-1 0,1 1 0,-1 0 0,1-1 0,-1 1 0,0 0 0,1-1 0,-1 1 0,1 0 0,-1 0 0,0 0 0,1-1 0,-1 1 0,1 0 0,-1 0 0,1 0 0,-1 0 0,2 0 0,3 7-34,7 39 8,-3 0 0,-1 1 0,2 67 0,-7-79 34,0 7 6,14 166 84,48 226 0,-60-414-33,0 0-1,1 0 1,1 0 0,17 32-1,-22-46 168</inkml:trace>
  <inkml:trace contextRef="#ctx0" brushRef="#br0" timeOffset="1773.11">1776 1009 6851,'0'0'3442,"7"0"-3333,105 2 2015,145-5 1557,-252 3-3793,16-4 407,-20 4-406,-1 0 0,1-1 1,-1 1-1,0 0 0,1-1 0,-1 1 0,0 0 1,1-1-1,-1 1 0,0 0 0,0-1 0,1 1 1,-1 0-1,0-1 0,0 1 0,0-1 0,0 1 1,1-1-1,-1 1 0,0-1 0,0 1 0,0 0 1,0-1-1,0 1 0,0-1 0,0 1 0,0-1 1,0 1-1,0-1 0,0 1 0,-1-1 0,1 1 0,0 0 1,0-1-1,0 1 0,-1-1 0,1 1 0,0 0 1,0-1-1,-1 1 0,1 0 0,0-1 0,-1 1 1,-10-12-4522</inkml:trace>
  <inkml:trace contextRef="#ctx0" brushRef="#br0" timeOffset="2398.59">1974 604 7940,'0'0'4116,"0"25"-4020,7 156 267,-3 86 1081,-4-68 764,0-193-2123,0 0-1,1 1 0,0-1 1,0 0-1,0 0 1,1 0-1,0 0 0,3 7 1,-4-11-89,1 0 0,-1 0 0,0 0 0,1 0 0,-1-1 0,1 1 0,-1 0 0,1-1 0,0 1 0,0-1 0,0 0 0,0 1-1,0-1 1,0 0 0,0 0 0,0 0 0,0 0 0,1-1 0,-1 1 0,0-1 0,0 1 0,1-1 0,-1 0 0,4 0 0,-4 0-188,1 0-1,0 0 1,-1 0-1,1-1 1,0 1-1,-1-1 1,1 0-1,-1 0 1,1 0-1,-1 0 1,1 0-1,-1 0 1,0-1-1,1 1 1,-1-1-1,0 1 1,0-1-1,0 0 1,0 0-1,-1 0 0,1 0 1,0 0-1,-1 0 1,1-1-1,-1 1 1,0-1-1,0 1 1,0-1-1,0 1 1,0-3-1,9-26-4342</inkml:trace>
  <inkml:trace contextRef="#ctx0" brushRef="#br0" timeOffset="3469.23">1107 2226 272,'1'-2'14358,"-5"-14"-14469,0 9 115,-47-93 184,46 86-164,1 1 0,0-1 0,0 0 0,2 0 0,-3-28 0,5-138 475,0 173-472,0-1 1,1 1-1,0 0 1,0 0-1,1 0 0,0 0 1,0 0-1,1 0 1,0 0-1,0 1 1,0-1-1,1 1 1,6-8-1,0 2-3,0 1 0,1 0 0,0 1 0,1 1 0,18-13 0,-15 15-810,3 5-6138,-7 2 2674</inkml:trace>
  <inkml:trace contextRef="#ctx0" brushRef="#br0" timeOffset="4131.5">1316 2135 1008,'0'0'8380,"0"-5"-7875,0-361 5244,18 379-5896,4 10 141,0 1 0,-2 1-1,20 31 1,-26-34 4,1-1 1,1 0-1,1-1 0,0-1 0,2-1 1,28 23-1,-46-40 11,0-1 0,-1 1 0,1 0 0,0-1 0,0 1 0,-1 0 0,1-1 0,0 1 0,0-1 0,0 1 0,0-1 0,0 0 0,0 1 0,0-1 0,-1 0 0,1 0 0,0 0 0,0 1 0,0-1 0,0 0 0,0 0 0,0 0 0,0-1 0,0 1 0,0 0 0,0 0 0,0 0 0,0-1 0,0 1 0,0-1 0,0 1 0,0 0 0,1-2 0,-1-1 90,1 0 0,-1 0 0,1 0 0,-1 0 0,0 0 0,0 0 0,-1-1 0,1 1 0,0-5 0,11-102 1987,-10 61-8603</inkml:trace>
  <inkml:trace contextRef="#ctx0" brushRef="#br0" timeOffset="5133.21">1752 1668 688,'0'0'7572,"3"1"-7009,5 3-287,0 1 1,-1 0 0,0 0 0,0 0 0,0 1-1,0 0 1,-1 0 0,0 1 0,0 0-1,-1 0 1,0 0 0,7 15 0,8 14 229,20 54 0,-36-81-437,7 20 25,-1 0-1,-2 0 0,0 1 1,-2 0-1,-2 0 0,0 0 1,-2 0-1,-2 38 1,-1-64-91,1-1 0,-1 0 1,1 0-1,-1 1 0,0-1 0,0 0 1,0 0-1,-1 0 0,1 0 1,-1 0-1,1 0 0,-1 0 1,0 0-1,0-1 0,-1 1 1,1-1-1,0 0 0,-1 1 1,1-1-1,-5 2 0,-1 1-752,1-1-1,-1-1 1,0 0 0,1 0-1,-1 0 1,-1-1 0,-9 2-1,-19-1-6242</inkml:trace>
</inkml:ink>
</file>

<file path=xl/ink/ink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13T13:30:19.96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0 203 2881,'0'0'4845,"22"0"-1537,15 1-1121,67 13 0,-67-7-1843,67 2-1,-36-4-1404</inkml:trace>
  <inkml:trace contextRef="#ctx0" brushRef="#br0" timeOffset="1259.07">51 0 7988,'0'0'4242,"18"0"-3109,0 0-872,117 5 1719,-102-3-901,34-1 0,-36-1-1433</inkml:trace>
</inkml:ink>
</file>

<file path=xl/ink/ink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13T13:30:23.93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1 145 1985,'0'0'12408,"2"1"-12304,6 3-41,-1 0 0,1 0 0,-1 0 0,0 1-1,0 1 1,0-1 0,10 12 0,40 50 210,-51-61-246,71 103 177,-48-66 22,52 60 1,-68-92-463</inkml:trace>
  <inkml:trace contextRef="#ctx0" brushRef="#br0" timeOffset="533.88">479 1 9076,'0'0'4912,"0"2"-4584,-3 41-213,-2 0-1,-1 0 1,-19 60 0,8-33 56,-13 56 318,-36 189 1636,63-281-1717,1 48-1,2-77-403,0-5-12,7-13-7990,11-5 3852,7-1-1169</inkml:trace>
  <inkml:trace contextRef="#ctx0" brushRef="#br0" timeOffset="1041.1">648 704 5683,'0'0'4268,"25"0"-816,249-3-1357,-274 3-2119</inkml:trace>
  <inkml:trace contextRef="#ctx0" brushRef="#br0" timeOffset="2110.12">822 347 1489,'0'0'10626,"-1"0"-10621,0 0-1,1 0 1,-1 0-1,1 0 1,-1 0 0,1 0-1,-1 0 1,0 0 0,1 0-1,-1 0 1,1 0 0,-1 0-1,0 0 1,1 0-1,-1 1 1,1-1 0,-1 0-1,1 0 1,-1 1 0,1-1-1,-1 0 1,0 1 0,0 3 10,0 0 1,0 0-1,0 0 1,1 0-1,0 0 1,-1 0 0,1 0-1,1 0 1,0 7-1,0 2 104,-4 105 1568,7 134 28,-3-241-1658,1 1-1,0-1 1,1 1-1,0-1 1,0 0 0,1 0-1,1 0 1,10 17-1,-12-24-46,0 1 0,0-1 0,0 0 0,1 0 0,-1-1-1,1 1 1,0-1 0,0 1 0,1-1 0,-1-1 0,0 1-1,1-1 1,0 1 0,-1-1 0,1 0 0,0-1-1,0 1 1,0-1 0,0 0 0,1-1 0,8 1 0,-13-1 53,11-1-1412,-12 1 1071,1 0-1,0 0 1,0-1 0,-1 1 0,1 0 0,0-1-1,-1 1 1,1-1 0,0 1 0,-1-1 0,1 1-1,-1-1 1,1 1 0,-1-1 0,1 0 0,-1 1 0,1-1-1,-1 0 1,1 0 0,-1 1 0,1-2 0,4-16-6523</inkml:trace>
</inkml:ink>
</file>

<file path=xl/ink/ink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13T13:30:28.09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67 1001 2113,'0'0'1152,"11"-5"-1005,-11-69 9218,1-38-6226,0-77-3491,-1 189 251</inkml:trace>
  <inkml:trace contextRef="#ctx0" brushRef="#br0" timeOffset="496.81">0 729 6995,'0'0'5123,"147"-17"-4531,-109 10-400,-4 5-144,1-3-48,-5 3-816,-1-6-1602,0-1-1087</inkml:trace>
  <inkml:trace contextRef="#ctx0" brushRef="#br0" timeOffset="1034.71">572 36 4018,'0'0'10805,"0"3"-10610,1 3-150,1 0 0,0-1 1,-1 1-1,2 0 0,-1-1 1,1 1-1,0-1 1,0 0-1,0 0 0,5 5 1,5 10 108,32 57 54,9 14-92,78 103 0,-127-185-122,1 3-971</inkml:trace>
  <inkml:trace contextRef="#ctx0" brushRef="#br0" timeOffset="1545.06">979 0 5827,'0'0'6768,"-6"23"-6208,2-3-474,-7 23 233,-6 71-1,-14 123 860,-4 58 632,33-228-739,2-39-1910,2-22-1423,13-31-5816,-1-3 3497</inkml:trace>
  <inkml:trace contextRef="#ctx0" brushRef="#br0" timeOffset="1546.06">1013 650 6067,'0'0'6099,"158"-15"-5267,-123 8-128,-6 2-175,-2 5-273,-6 0-224,-2 0-64,-3 0-545,-8-2-2192,-2-10-1601</inkml:trace>
  <inkml:trace contextRef="#ctx0" brushRef="#br0" timeOffset="1547.06">1219 315 6531,'0'0'2924,"-4"26"-2038,-1 0-622,-2 9 112,2 0 0,0 65 0,5 237 1337,-1-335-1692,1 1 0,1-1 0,-1 0-1,0 1 1,0-1 0,1 0 0,-1 0 0,1 1-1,0-1 1,0 0 0,0 0 0,0 0 0,0 0-1,0 0 1,1 0 0,-1 0 0,1 0 0,-1-1-1,3 3 1,-2-3-182,0 0-1,0 0 1,-1 0 0,1 0-1,0-1 1,0 1-1,0-1 1,0 1 0,0-1-1,0 0 1,0 0-1,0 0 1,0 0 0,0 0-1,0 0 1,0 0-1,0-1 1,0 1 0,0-1-1,-1 1 1,1-1-1,0 0 1,3-2 0,18-16-3369,-1-6-1072</inkml:trace>
  <inkml:trace contextRef="#ctx0" brushRef="#br0" timeOffset="2418.91">1484 775 6035,'0'0'6723,"69"0"-6051,-58 0-304,0 0-304,0-2-64,2 2-608,3 0-2001,0 0-2129</inkml:trace>
  <inkml:trace contextRef="#ctx0" brushRef="#br0" timeOffset="3151.5">1754 780 7411,'0'0'1849,"4"-23"-678,-1 5-896,1-13 160,3-1 0,0 1 0,16-42 0,-23 73-342,11-22 76,-5 15 345,-1 12 1295,7 59-1372,-3 1 0,2 93 0,-8-107-371,2-20-979,2-22-3081</inkml:trace>
  <inkml:trace contextRef="#ctx0" brushRef="#br0" timeOffset="3152.5">2644 864 4498,'0'0'8204,"0"0"-8159,0 0 0,0 0 0,-1 0 0,1 1-1,0-1 1,-1 0 0,1 0 0,0 0 0,0 0 0,-1 0 0,1 0 0,0 0 0,0 0 0,-1 0 0,1 0 0,0 0 0,0 0 0,-1-1 0,1 1-1,0 0 1,-1 0 0,1 0 0,0 0 0,0 0 0,0 0 0,-1-1 0,1 1 0,0 0 0,0 0 0,0 0 0,-1-1 0,1 1 0,0 0 0,0 0-1,0 0 1,0-1 0,-1 1 0,0-6 119,-1-1 0,1 1 1,0 0-1,1-1 0,-1 1 0,1 0 0,1-12 0,0 1 113,0-29 428,0 27-620,0 0 0,-1 0 0,-1 0 0,-1 0 0,-1 0 0,-5-20 0,7 36-325,0 1 1,-1-1 0,1 0-1,-1 0 1,1 1-1,-1-1 1,0 1 0,0 0-1,0-1 1,-3-2 0,-17-7-5847,-2 9-2494</inkml:trace>
  <inkml:trace contextRef="#ctx0" brushRef="#br0" timeOffset="3153.5">2412 700 5795,'0'0'7651,"72"10"-7267,-32-10-224,8 0-160,0-14-992,0-10-3826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06T13:37:04.36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223 1225 1873,'0'0'12336,"-2"-2"-11962,-19-24-326,1-1 0,1 0 0,1-1 0,2-1 0,1-1 1,1-1-1,1 0 0,2 0 0,-9-41 0,4-4 62,2 0 0,-5-149 0,18 190-103,-2-44 64,7-84 0,-1 146-44,1-1 0,0 1 1,1 1-1,1-1 0,1 1 0,0 0 0,1 0 0,1 1 1,0 0-1,22-26 0,-28 38-51,0 0 1,-1 0-1,2 0 1,-1 1 0,0-1-1,0 1 1,1 0-1,-1 0 1,1 0-1,0 0 1,-1 1-1,1 0 1,0-1-1,4 1 1,-7 4-1533,-1 15-2181</inkml:trace>
  <inkml:trace contextRef="#ctx0" brushRef="#br0" timeOffset="706.59">552 164 1265,'0'0'6600,"-9"-2"-4941,9 2-1579,0 0 0,0 0-1,0 0 1,0 0 0,0 0 0,0 0 0,0 0 0,-1 0 0,1 0 0,0 0 0,0 0 0,0 0 0,0 0 0,0 0 0,0 0 0,-1 0-1,1 0 1,0 0 0,0 0 0,0 0 0,0 0 0,0 0 0,-1 0 0,1 0 0,0 0 0,0 0 0,0 0 0,0 0 0,0 0 0,0 0-1,-1 0 1,1 0 0,0 0 0,0 0 0,0 0 0,0 1 0,0-1 0,0 0 0,0 0 0,0 0 0,0 0 0,-1 0 0,1 0 0,0 0 0,0 1-1,0-1 1,0 0 0,0 0 0,0 0 0,0 0 0,0 0 0,0 1 0,0-1 0,0 0 0,0 0 0,0 0 0,0 0 0,0 0 0,0 0-1,0 1 1,0-1 0,0 0 0,0 0 0,0 0 0,1 0 0,-1 0 0,0 1 0,25 30-95,1 0 0,1-2-1,40 33 1,-33-30-20,-8-9 21,1 0-1,54 34 1,-77-54 17,0-1 1,0 1-1,-1-1 0,0 1 0,1 0 1,-1 0-1,0 0 0,0 1 0,-1-1 1,1 1-1,-1 0 0,3 4 0,0 17-6797</inkml:trace>
  <inkml:trace contextRef="#ctx0" brushRef="#br0" timeOffset="1259.44">1023 85 4082,'0'0'5170,"0"3"-4497,-33 538 3765,31-515-4362,-28 231 1068,24-229-870,1-4-1281,3-9-4553</inkml:trace>
  <inkml:trace contextRef="#ctx0" brushRef="#br0" timeOffset="1809.14">1242 852 1409,'0'0'5760,"0"0"-5708,0 0 0,0 0 1,0 0-1,0-1 1,0 1-1,0 0 1,0 0-1,0-1 0,0 1 1,0 0-1,0 0 1,0 0-1,0-1 1,0 1-1,0 0 0,0 0 1,0 0-1,1 0 1,-1-1-1,0 1 0,0 0 1,0 0-1,0 0 1,0 0-1,1-1 1,-1 1-1,0 0 0,0 0 1,0 0-1,0 0 1,1 0-1,-1 0 1,0 0-1,0 0 0,0-1 1,1 1-1,-1 0 1,0 0-1,0 0 0,1 0 1,-1 0-1,0 0 1,0 0-1,0 0 1,1 0-1,-1 0 0,0 0 1,0 1-1,0-1 1,1 0-1,-1 0 1,0 0-1,0 0 0,0 0 1,1 0-1,-1 1 1,48-1 1192,-19 2-914,0-2 1,-1-2 0,54-8-1,-64 7-276,0 1-1,0 0 0,27 2 0,-29 0-801,-15 0 302,1-17-9691</inkml:trace>
  <inkml:trace contextRef="#ctx0" brushRef="#br0" timeOffset="2421.38">1464 525 4130,'0'0'6357,"-6"10"-6260,4-6-92,-2 3-2,0 0 0,1 0-1,0 0 1,0 1-1,0-1 1,1 1 0,0 0-1,-1 15 1,-1 271 1200,5-173 483,-1-119-1650,0 9 162,0 0 0,1-1 0,0 1 0,0-1 0,5 16-1,-5-23-194,0-1 0,0 1 0,0-1 0,0 0 0,1 1 0,-1-1 0,1 0 0,-1 0 0,1 0 0,0 0 0,0 0 0,0 0 0,0-1 0,0 1 0,0-1 0,0 1 0,1-1 0,-1 0 0,0 0 0,1 0 0,-1 0 0,1 0 0,-1-1 0,1 1 0,0-1 0,-1 1 0,6-1 0,-2 0-114,1 0 0,-1 0 0,1-1 0,-1 0 0,1 0 0,-1-1 0,0 0 0,1 0 0,-1 0 0,0-1 0,5-3 0,3-2-796,-1-1-1,-1 0 1,18-18-1,13-15-2984</inkml:trace>
</inkml:ink>
</file>

<file path=xl/ink/ink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13T13:30:31.75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8 1 2769,'-6'0'13628,"4"6"-13690,4 26 258,0-1-1,2 0 0,12 43 0,33 95 316,-26-96-381,-18-57-327,18 52 614,-21-64-669,-1 0 0,1 0 1,0 0-1,0-1 0,1 1 0,-1-1 0,1 1 1,0-1-1,0 0 0,0 0 0,0 0 1,0-1-1,4 3 0,5-1-3665,1-4-1304</inkml:trace>
  <inkml:trace contextRef="#ctx0" brushRef="#br0" timeOffset="416.71">396 41 5715,'0'0'5447,"-6"22"-3993,1-2-1176,-30 121 570,-84 377 1852,112-493-2661,3-10-224,0 0 0,0 0 0,2 0 0,-2 20 0</inkml:trace>
  <inkml:trace contextRef="#ctx0" brushRef="#br0" timeOffset="417.71">393 696 5507,'0'0'7619,"150"-43"-6659,-115 35-639,-3 1-225,-3 2-96,-5 1-16,-5-4-657,-5 1-2256,-6-7-1105</inkml:trace>
  <inkml:trace contextRef="#ctx0" brushRef="#br0" timeOffset="892.5">647 328 6435,'0'0'3791,"0"22"-2492,-5 142-178,5 194 2139,0-357-3276,0 0-1,0 0 1,0-1 0,0 1 0,0 0-1,0 0 1,0-1 0,1 1-1,-1 0 1,0-1 0,0 1 0,1 0-1,-1-1 1,0 1 0,1 0 0,-1-1-1,1 1 1,-1-1 0,1 1-1,-1 0 1,1-1 0,-1 1 0,1-1-1,-1 0 1,1 1 0,0-1 0,-1 1-1,1-1 1,0 0 0,-1 0-1,1 1 1,0-1 0,-1 0 0,1 0-1,0 0 1,0 0 0,-1 0 0,1 0-1,0 0 1,0 0 0,-1 0-1,1 0 1,0 0 0,0 0 0,-1 0-1,1-1 1,0 1 0,-1 0 0,1-1-1,1 0 1,2 0-483,0-1 0,1 0-1,-1 0 1,0 0 0,0-1 0,6-5-1,16-17-2752,1-2-659</inkml:trace>
  <inkml:trace contextRef="#ctx0" brushRef="#br0" timeOffset="893.5">885 734 5138,'0'0'5939,"59"0"-5347,-35 0-143,3 0-129,-6 0-80,1 0 32,-4 0-272,-4 0 0,5 0-192,-6 3-1777,0-3-1649,-2 0-3553</inkml:trace>
  <inkml:trace contextRef="#ctx0" brushRef="#br0" timeOffset="1555.33">1225 573 3057,'0'0'4448,"12"-15"-4109,41-44 133,-51 57-433,0 0 1,-1 0-1,1 1 1,0-1-1,0 1 1,0-1-1,0 1 0,0 0 1,0 0-1,1 0 1,-1 0-1,0 0 1,0 1-1,1-1 1,-1 1-1,1-1 0,-1 1 1,0 0-1,1 0 1,-1 0-1,1 0 1,-1 0-1,0 0 1,4 2-1,5-1 181,-9-1-166,0 1 1,-1-1-1,1 0 0,0 1 1,0 0-1,0-1 1,0 1-1,0 0 0,-1 0 1,1 0-1,0 0 1,-1 0-1,1 0 0,-1 1 1,1-1-1,-1 0 1,1 1-1,0 1 0,1 1 64,0 1 0,-1-1 0,0 0 0,1 1 0,-2 0 0,1-1 0,1 6 0,0 6 276,0 0 0,-2 1 0,1 23 0,-2-34-320,0 16 263,0 0-1,-6 29 0,5-43-298,-1 0 0,-1 0 0,1 0 0,-1-1 0,-1 1 0,1-1 0,-1 0-1,0 0 1,-9 11 0,-2-2 443,-31 28 1,32-32 332,14-11-675,35-1-246,-28 0 47,40-3-1757,-17-7-2466,-5-6-3518</inkml:trace>
  <inkml:trace contextRef="#ctx0" brushRef="#br0" timeOffset="2000.37">1792 751 6003,'0'0'9268,"0"-89"-8820,2 46 32,-2 0-159,0 4-17,0 8-288,0 7-16,0 7-80,0 7-545,0 6-1119</inkml:trace>
  <inkml:trace contextRef="#ctx0" brushRef="#br0" timeOffset="2001.37">1703 633 6195,'0'0'7443,"70"0"-7251,-35 0-192,-1 5-80,1 0-2657,0 5-3490</inkml:trace>
  <inkml:trace contextRef="#ctx0" brushRef="#br0" timeOffset="2422.75">2244 790 8212,'0'0'7507,"2"0"-7507,4 0-176,10 0-1377,5 7-2272,8 5-2450</inkml:trace>
  <inkml:trace contextRef="#ctx0" brushRef="#br0" timeOffset="2423.75">2607 816 7331,'0'0'3282,"32"0"-10437</inkml:trace>
  <inkml:trace contextRef="#ctx0" brushRef="#br0" timeOffset="2918.27">2607 816 7652,'187'51'4257,"-184"-51"-3408,0 0 335,-1 0-1056,6 0-128,6 0-496,-1 0-1937,6 0-2401</inkml:trace>
  <inkml:trace contextRef="#ctx0" brushRef="#br0" timeOffset="2919.27">3286 893 1105,'0'0'9908,"0"-159"-8483,0 104-65,0-3-351,0 3-289,0 4-128,0 13-287,0 12-305,0 9-161,0 7-495,-11 8-1809,-7 2-2689,-6 0-2834</inkml:trace>
  <inkml:trace contextRef="#ctx0" brushRef="#br0" timeOffset="3701.08">3147 636 6371,'0'0'8996,"137"-24"-8628,-100 12-368,6 0-192,-9 4-2977,-7 6-6788</inkml:trace>
</inkml:ink>
</file>

<file path=xl/ink/ink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13T13:30:35.98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11 1 4466,'0'0'7390,"0"0"-7259,0 0-1,-1 0 1,1-1-1,0 1 1,-1 0 0,1 0-1,0 0 1,-1 0-1,1 0 1,0 0 0,-1 0-1,1 0 1,0 0-1,-1 1 1,1-1-1,0 0 1,-1 0 0,1 0-1,0 0 1,-1 0-1,1 1 1,0-1 0,0 0-1,-1 0 1,1 0-1,0 1 1,0-1-1,-1 0 1,1 0 0,0 1-1,0-1 1,0 0-1,-1 1 1,1-1 0,0 0-1,0 1 1,0-1-1,1 10 42,1 0-1,0 0 0,1 0 0,0-1 0,0 0 0,1 1 0,1-1 1,6 11-1,8 17 223,2 13-162,2-2 0,51 78 0,-42-76-662,-23-33-91,2 0 0,0-1 1,16 17-1,-26-32 136,-1 0 1,1-1-1,0 1 0,-1-1 1,1 1-1,0-1 1,0 0-1,-1 1 0,1-1 1,0 0-1,0 1 1,-1-1-1,1 0 0,0 0 1,0 1-1,0-1 1,0 0-1,1 0 0</inkml:trace>
  <inkml:trace contextRef="#ctx0" brushRef="#br0" timeOffset="421.91">372 107 6243,'0'0'6806,"1"13"-5849,2 84 121,-4 1 0,-17 112 0,2-101-605,4-39-153,-3 114-1,15-205-17118</inkml:trace>
  <inkml:trace contextRef="#ctx0" brushRef="#br0" timeOffset="422.91">509 703 5475,'0'0'7053,"12"0"-5828,168-2 1818,28 0-5078</inkml:trace>
  <inkml:trace contextRef="#ctx0" brushRef="#br0" timeOffset="941.52">752 429 5106,'0'0'8386,"-2"25"-7658,-1 8-515,-5 120 532,6-80-446,2 159 1331,0-227-1602,1-1 0,-1 1 1,1 0-1,0-1 1,1 0-1,-1 1 1,1-1-1,0 0 0,0 1 1,0-1-1,0 0 1,1-1-1,0 1 1,0 0-1,0-1 1,0 1-1,0-1 0,6 4 1,-6-5-132,1 0 1,-1 0-1,0-1 1,1 1-1,-1-1 1,0 0-1,1 0 1,0 0-1,-1 0 1,1-1-1,0 1 1,-1-1-1,1 0 1,0 0-1,-1-1 1,1 1-1,0-1 1,-1 1-1,1-1 1,-1 0-1,1-1 1,-1 1-1,0-1 1,6-2-1,-1-2-1164,1 0 0,-1-1-1,-1 0 1,1 0 0,7-10 0,9-12-5254</inkml:trace>
  <inkml:trace contextRef="#ctx0" brushRef="#br0" timeOffset="1402.13">1212 1021 3282,'0'0'5709,"0"0"-5548,1 0 0,-1 0 1,1 0-1,-1-1 1,0 1-1,1 0 0,-1 0 1,1 0-1,-1-1 0,0 1 1,1 0-1,-1-1 0,0 1 1,1 0-1,-1-1 0,0 1 1,0 0-1,1-1 0,-1 1 1,0 0-1,0-1 1,0 1-1,1-1 0,-1 0 1,-3-117 3611,0 1-7888,-5 117-2197</inkml:trace>
  <inkml:trace contextRef="#ctx0" brushRef="#br0" timeOffset="2727.62">969 747 1409,'2'7'11365,"76"0"-6590,-52-3-4189,-15-3-7449</inkml:trace>
  <inkml:trace contextRef="#ctx0" brushRef="#br0" timeOffset="3511.23">1190 932 2081,'0'0'2094,"3"2"-1760,10 13 2962,-2-2 7,-3-5-1781,-2-25-212,0-12-1036,-1-1 0,-1 1 0,-1-1 0,-2 0 0,-3-48 0,1 9 1529,3 69-1809,1 0 1,0 1 0,0 0 0,0-1-1,-1 1 1,1 0 0,0 0 0,-1 1-1,1-1 1,-1 0 0,1 1 0,-1 0-1,0-1 1,0 1 0,0 0 0,0 0-1,0 0 1,0 1 0,2 3 0,4 6 6,0 0 1,9 23 0,-9-19-14,13 30 9,24 44-1,-40-81 4,0-1-1,1 1 1,0-1 0,1 0 0,0-1 0,0 1 0,11 7 0,-17-14 3,-1-1 0,1 0 1,-1 1-1,1-1 1,-1 1-1,1-1 0,-1 0 1,1 1-1,0-1 1,-1 0-1,1 0 0,-1 1 1,1-1-1,0 0 1,-1 0-1,1 0 0,0 0 1,-1 0-1,1 0 1,0 0-1,-1 0 0,1 0 1,-1 0-1,1 0 1,0 0-1,-1-1 0,1 1 1,0 0-1,-1 0 1,1-1-1,-1 1 0,1 0 1,-1-1-1,1 1 1,-1 0-1,1-1 0,-1 1 1,1-1-1,-1 1 1,1-1-1,-1 1 0,0-1 1,1 1-1,-1-1 1,0 0-1,1 1 0,-1-1 1,0 0-1,0 1 1,0-2-1,7-36 342,-7 33-282,5-48 328,-3 0 1,-5-67-1,-2 96 426,2 16-2301,2 36-13445</inkml:trace>
  <inkml:trace contextRef="#ctx0" brushRef="#br0" timeOffset="3899.87">1693 990 2945,'0'-6'13394,"0"-33"-12715,0-163-502</inkml:trace>
  <inkml:trace contextRef="#ctx0" brushRef="#br0" timeOffset="3900.87">1658 860 2721,'0'0'10613,"27"0"-9332,-8 0-561,-6-5-192,6 3-368,-3 2-160,0 0-64,3 0-656,2 0-1905,0 0-801,-2 0-928,-3 0-432</inkml:trace>
  <inkml:trace contextRef="#ctx0" brushRef="#br0" timeOffset="4536.36">1899 853 1953,'0'0'6152,"0"-22"-5272,3-68 60,-2 83-690,0 0 0,0 0 0,0 0 0,5-13 1,-6 18-79,1 0 0,0 0 1,0 1-1,0-1 1,0 0-1,0 1 0,0-1 1,1 1-1,-1-1 1,0 1-1,1 0 0,1-2 1,-2 3-78,0-1 0,-1 1 0,1-1 0,0 1 0,0 0 0,-1 0 0,1-1 0,0 1 0,0 0 0,-1 0 0,1 0 0,0 0 0,0 0 0,0 0 0,-1 0 0,1 0 0,0 0 0,0 0 0,0 1 0,-1-1 0,1 0 0,0 0 0,0 1 0,-1-1 0,1 1 0,0-1 0,-1 0 0,1 1 0,-1-1 0,1 1 0,0-1 0,-1 1 0,1 0 0,-1-1 0,1 2 0,15 25-3,-14-24 59,7 21-45,0 1 1,-2-1-1,0 1 1,-2 0-1,4 51 1,-5 12-5863,-4-80 500</inkml:trace>
</inkml:ink>
</file>

<file path=xl/ink/ink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13T13:30:44.79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49 1105,'0'0'14438,"5"0"-13317,269 14 1501,170-19-1814,260 3 180,-692 3-978,356 15 633,-105 15-381,-20-2-57,-23-20 14,-58-4-62,-149-4-144,185 7 260,-152-9-173,1-1 1,56-11-1,288-42 59,-80 14 26,-190 24-24,213-2-1,-322 20-153,-1 0 0,1 1 0,-1 1 0,0 0 0,12 5 0,-9-3 11,1-1 0,22 4 0,47-1 248,110-7-1,-85-1-199,342-16 233,-10-12-214,-240 26-29,-132 4 6,-44 0-55,0 2-1,-1 1 1,1 1 0,23 8 0,-21-6-2,0 0-1,0-2 1,35 2 0,-3-5 8,4-1 24,1 2-1,91 18 1,-97-8-39,391 78-107,-327-73 63,214 4 0,743-32-55,-380-8 143,-371-9-109,-181 13 57,8 2-223,296 14-1,-444-3-1981,-7 0 615,-14-6-362,-27-8-1222,-27-4-4518</inkml:trace>
</inkml:ink>
</file>

<file path=xl/ink/ink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13T13:30:45.90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30 519 1489,'0'0'5968,"-1"4"-5224,-3 5-1231,-4 1 4229,2-12-111,1-15-3009,0-56-188,6-90 1,1 61-157,-3 64-163,-1 24-75,2 0 0,0 1 1,0-1-1,1 0 0,1 0 1,0 0-1,9-25 0,-11 39-37,0-1 1,0 1-1,0-1 0,0 1 0,0 0 0,0-1 1,0 1-1,0-1 0,0 1 0,0-1 0,1 1 0,-1 0 1,0-1-1,0 1 0,1-1 0,-1 1 0,0 0 1,1-1-1,-1 1 0,0 0 0,1 0 0,-1-1 1,0 1-1,1 0 0,-1 0 0,0-1 0,1 1 0,-1 0 1,1 0-1,-1 0 0,1 0 0,-1 0 0,1-1 1,-1 1-1,0 0 0,1 0 0,-1 0 0,1 0 1,-1 0-1,1 1 0,-1-1 0,1 0 0,-1 0 0,0 0 1,1 0-1,-1 0 0,1 1 0,-1-1 0,0 0 1,1 0-1,0 1 0,12 21 42,37 100 4,46 98 33,-3-57-31,-76-137-25,1-1-1,1 0 1,1-2-1,24 22 0,-41-42-13,1 0-1,0-1 0,0 1 0,0-1 1,0 0-1,0 0 0,0 0 0,6 2 1,-9-4-4,1 1 0,-1-1 0,0 0 0,0 0 0,1 1 0,-1-1 0,0 0 0,1 0 0,-1 0 0,0 0 0,0-1 0,1 1 0,-1 0 0,0-1 0,1 1 0,-1 0 0,0-1 0,0 1 0,0-1 0,0 0 0,0 1 0,0-1 0,0 0 0,0 0 0,0 0 0,0 0 0,0 0 0,0 0 0,0 0 0,0 0 0,-1 0 0,1 0 0,-1 0 0,1 0 0,0-2 0,6-22 219,-1 0 1,-2 0-1,0 0 0,0-47 1,2-14 137,58-263 790,-60 338-712,-1 2-3174,-16 10-2494,-14 9-3752</inkml:trace>
</inkml:ink>
</file>

<file path=xl/ink/ink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20T12:50:47.61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507 80 1008,'-1'-14'15392,"-1"8"-15710,-5 0 407,0 0 0,-1 1 0,1 0 0,-1 0 0,0 1 0,0 0 0,-1 0 0,1 1 0,-16-4 1,4 3 0,1 1 0,-1 1 0,-30 1 0,41 1-87,-1 0-1,1 1 1,0 1-1,-1-1 1,1 1-1,0 1 1,0 0-1,0 0 1,1 1-1,-1 0 1,1 0-1,0 1 1,0 0-1,0 1 1,-9 8-1,14-11 20,0 0 0,0 0 0,1 0 0,-1 0 0,1 0 1,0 0-1,0 1 0,0-1 0,0 1 0,0 0 0,1-1 0,0 1 0,0 0 0,0 0 0,0 0 0,0 4 0,-1 11 24,2-1 0,1 25 0,0-12 15,-1-21-56,1 0 1,0 0-1,1 0 1,0 0-1,1-1 1,0 1-1,0-1 1,1 0-1,0 0 1,1 0-1,0 0 1,0-1-1,1 1 1,0-2-1,0 1 1,8 7-1,22 20 27,2-1 0,2-2 0,1-1 0,73 41 0,-102-65-32,9 6 88,0 1 0,-1 0 0,-1 2 0,29 30 0,-41-39-55,-1 0-1,0 1 1,-1 0 0,0 0 0,0 0-1,-1 0 1,0 1 0,0 0 0,-1 0 0,0 0-1,-1 0 1,0 0 0,0 1 0,0 18-1,-1-20 15,-1-1 0,0 1 0,0 0 0,-1 0 0,0-1 0,0 1-1,0 0 1,-1-1 0,-1 1 0,1-1 0,-1 0 0,0 0 0,-1 0-1,0 0 1,-7 11 0,1-6 32,0 0 0,-1 0-1,0-1 1,-1 0 0,0-1 0,-1 0 0,0-1-1,-1 0 1,1-1 0,-2-1 0,1 0-1,-1-1 1,0-1 0,0 0 0,0-1-1,-1 0 1,0-2 0,-25 2 0,18-3 11,-1-1 0,-34-5 0,49 4-64,1-1 1,-1-1-1,1 1 0,0-1 1,-1-1-1,1 0 0,1 0 1,-1 0-1,-12-10 0,2 0-150,1 0-1,0-1 0,2 0 1,-1-2-1,2 0 1,-22-33-1,34 45-334,0 1 1,0 0-1,1-1 1,0 1-1,0-1 1,0 1-1,0-1 1,1 0-1,0 1 1,0-1-1,0 0 1,1 1-1,-1-1 1,3-8-1,13-13-5650</inkml:trace>
  <inkml:trace contextRef="#ctx0" brushRef="#br0" timeOffset="565.24">785 922 4466,'0'0'5416,"17"0"-2924,24 2-662,54 10 0,-55-6-1462,55 1 0,39-7 214,-133 0-793,-12-12-8062</inkml:trace>
  <inkml:trace contextRef="#ctx0" brushRef="#br0" timeOffset="1076.37">965 566 3874,'0'0'11013,"0"6"-10760,2 25-257,1 0 0,12 49-1,5 35 266,-16-47-57,9 71 388,-10-121-425,0-1 0,2 1 0,0 0 0,1-1 0,11 23 1,-16-37-154,1-1 0,0 0 0,0 0 0,-1 0 1,1 0-1,1 0 0,-1 0 0,0 0 0,0 0 1,1-1-1,-1 1 0,1-1 0,-1 0 0,1 0 0,-1 0 1,1 0-1,0 0 0,0-1 0,-1 1 0,5 0 1,7 0-61,0-1 1,28-1-1,-12-1-81,-19 2-496,1-1 0,-1 0-1,0-1 1,0 0 0,18-7-1,-14 4-1275,0-2-1,-1 0 0,20-12 1,-2-5-3984</inkml:trace>
  <inkml:trace contextRef="#ctx0" brushRef="#br0" timeOffset="1673.1">1668 949 7267,'0'0'5483,"43"0"-3642,260-10-1684</inkml:trace>
  <inkml:trace contextRef="#ctx0" brushRef="#br0" timeOffset="2176.27">1612 703 5955,'0'0'5754,"11"0"-4844,219 0 4276,-128 0-7765</inkml:trace>
</inkml:ink>
</file>

<file path=xl/ink/ink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20T12:50:54.17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203 351 4930,'0'0'9989,"0"-142"-9317,0 97-192,0-1-336,0 5 33,0 12-177,0 5-817,0 10-1472,-13 4-1249,-6 10-4209</inkml:trace>
  <inkml:trace contextRef="#ctx0" brushRef="#br0" timeOffset="1">0 188 9828,'0'0'4354,"190"-36"-4225,-118 7-129,3 2-1713,-8 6-3169</inkml:trace>
</inkml:ink>
</file>

<file path=xl/ink/ink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20T12:50:55.58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0 889 6131,'0'0'9972,"161"-24"-8947,-124 19-225,1 5 1,-6 0-433,-3 0-192,0 0-176,1 0-176,-1 5-609,-2 4-2448,-3-9-6163</inkml:trace>
  <inkml:trace contextRef="#ctx0" brushRef="#br0" timeOffset="518.03">1120 311 9780,'0'0'6129,"0"-5"-5438,0 17-644,1 54 271,-3 0-1,-13 71 1,15-137-316,-71 332 1258,59-290-1017,-2-1 1,-1-1 0,-3 0-1,-1-1 1,-43 65 0,54-93-148,-1 0 1,0-1-1,0 0 1,-1-1-1,0 0 0,0-1 1,-18 11-1,23-15-79,-1-1-1,0 0 1,0-1-1,0 1 1,-1-1 0,1 0-1,0-1 1,-1 0-1,1 0 1,-1 0 0,0 0-1,1-1 1,-1 0-1,1-1 1,-1 0 0,1 0-1,-10-2 1,12 1-25,-1 1 0,1-1 1,0 0-1,0-1 0,0 1 1,0-1-1,1 1 0,-1-1 1,1 0-1,-1 0 0,1-1 1,0 1-1,-4-6 0,3 1-14,-1 0 0,1 0 0,0-1 0,0 1 0,1-1 0,-2-11 0,-1-8-32,2 0 0,2 0 0,0-40 0,2 46 40,-1-10 2,2 0 0,8-53-1,-7 77 12,-1-1-1,2 1 0,-1 0 0,1-1 1,1 1-1,-1 1 0,1-1 0,1 1 0,-1-1 1,1 1-1,0 0 0,1 1 0,0-1 1,12-9-1,-14 13 3,1 0 1,0 0-1,0 1 0,0 0 1,0 0-1,0 0 1,0 1-1,0-1 0,1 1 1,-1 1-1,1-1 0,-1 1 1,0 0-1,1 0 1,-1 0-1,1 1 0,-1 0 1,0 0-1,0 0 0,1 1 1,-1 0-1,0 0 1,0 0-1,0 0 0,-1 1 1,1 0-1,-1 0 0,1 0 1,-1 0-1,6 7 1,7 9 63,0 1 0,-1 0 0,-1 1 1,24 46-1,33 99 203,-5-13-350,-62-142-85,1 0 0,0-1-1,8 10 1,-11-16-180,0-1 0,0 0-1,-1 0 1,2-1 0,-1 1-1,0 0 1,1-1 0,-1 0-1,1 0 1,-1 0 0,1 0-1,6 1 1,17-1-6115</inkml:trace>
  <inkml:trace contextRef="#ctx0" brushRef="#br0" timeOffset="1187.76">1594 1 7908,'0'0'8443,"9"25"-7319,0-5-878,5 14 137,-2 0 0,-1 1 1,8 45-1,-5 19 390,2 121-1,-16 100 8,-1-245-586,1-37-90,-2 0 0,-1 0 0,-14 58 0,13-81-165,0-1 1,-1 0-1,0-1 1,-1 1-1,-1-1 1,0 0-1,-1 0 1,0-1-1,-1 0 0,0-1 1,-1 0-1,-15 13 1,-5 0-2075,-2-1-1,-64 36 1,39-31-5338</inkml:trace>
  <inkml:trace contextRef="#ctx0" brushRef="#br0" timeOffset="1678.88">2011 1396 9812,'0'0'6145,"15"-28"-4787,0-3-1021,8-14 273,2 1 1,33-43 0,-31 48-71,2 0 0,2 2 0,2 2 1,1 1-1,73-57 0,-31 43-727,-70 37-2061,-6 10 2100,0 1 0,0 0 0,0 0 0,0-1 0,0 1 0,0 0 1,0 0-1,0-1 0,0 1 0,0 0 0,0 0 0,0-1 0,0 1 0,0 0 0,0 0 1,-1-1-1,1 1 0,0 0 0,0 0 0,0-1 0,0 1 0,-1 0 0,1 0 0,0 0 1,0 0-1,0-1 0,-1 1 0,1 0 0,0 0 0,0 0 0,0 0 0,-1 0 0,1 0 0,-1-1 1,-19-1-6707</inkml:trace>
  <inkml:trace contextRef="#ctx0" brushRef="#br0" timeOffset="2199.17">2083 780 11685,'0'0'5496,"16"26"-4511,2 5-713,-2-3 26,2 0-1,1-1 0,35 38 1,-27-34-24,121 126 652,-124-134-869,2-1 1,0-1 0,1-2 0,39 22-1,-53-36 183,-6-2-1044,-39-12-18660</inkml:trace>
  <inkml:trace contextRef="#ctx0" brushRef="#br0" timeOffset="2200.17">2195 1223 10885,'0'0'7956,"134"-2"-7140,-86-1-240,0 1-368,-2 0-208,-6-1-32,-6 1-208,-4-6-848,-9-6-577,-13-10-2721,-8-7-2929</inkml:trace>
  <inkml:trace contextRef="#ctx0" brushRef="#br0" timeOffset="2201.17">2396 641 6707,'0'0'10736,"-5"8"-10275,1 2-432,0 0-1,1 0 0,0 0 1,0 1-1,1-1 0,1 1 1,-1-1-1,2 1 1,0 0-1,2 20 0,11 87 289,9 182 316,-20-267-173,-1-11-1952,-1-5-4807</inkml:trace>
  <inkml:trace contextRef="#ctx0" brushRef="#br0" timeOffset="2744.29">2176 1156 10613,'0'0'8308,"140"-29"-7716,-90 22 0,1-1-464,-8 6 48,-3 0-176,-8-1-240,-5 3-464,-6-2-929,-7-8-2145,-14-2-3105</inkml:trace>
</inkml:ink>
</file>

<file path=xl/ink/ink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20T12:50:54.68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196 1367 3249,'0'0'12740,"-4"1"-12087,1-1-621,1-1 0,-1 1 1,0 0-1,0-1 0,1 1 0,-1-1 0,1 0 0,-1 0 0,1 0 0,-1 0 0,1-1 0,-1 1 0,1-1 1,0 1-1,0-1 0,0 0 0,0 0 0,0 1 0,0-2 0,0 1 0,1 0 0,-3-4 0,-6-8 1,1 0-1,-12-24 0,5 0-6,1-1 0,2 0 0,1-1-1,2 0 1,-9-83 0,8-209 151,11 295-140,0-5 51,3 0 1,1 0 0,2 1 0,14-51 0,-12 65 4,1 1-1,1 0 1,1 1-1,2 0 1,0 1-1,1 0 1,24-29-1,-31 44-113,1 1 0,-1 0 0,2 1 0,-1 0 0,1 0 0,0 1 0,0 0 0,1 1 0,-1-1 0,20-5 0,-20 8-871,0 0 0,0 1 1,0 1-1,12-1 0,4 1-4324</inkml:trace>
  <inkml:trace contextRef="#ctx0" brushRef="#br0" timeOffset="475.83">576 729 7171,'0'0'6507,"0"-11"-6067,22-204 1650,1 15-1645,-18 84 499,-5 114-557,0 13 566,1 90-789,-31 616 1168,22-568-2804,13-147-2934,-5-2 4067,1 0 0,-1 0 0,1 0 0,-1 0 0,1 0 0,-1 0 0,0-1 0,1 1 0,-1 0 0,1 0 0,0 0 0</inkml:trace>
</inkml:ink>
</file>

<file path=xl/ink/ink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20T12:50:52.58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8 37 5298,'0'0'8986,"-1"0"-8932,1 0-1,0-1 1,0 1 0,-1 0 0,1 0 0,0 0-1,0 0 1,0 0 0,-1 0 0,1 0-1,0 0 1,0 0 0,0 0 0,-1 1-1,1-1 1,0 0 0,0 0 0,0 0 0,-1 0-1,1 0 1,0 0 0,0 0 0,0 0-1,-1 1 1,1-1 0,0 0 0,0 0-1,0 0 1,0 0 0,0 1 0,-1-1 0,1 0-1,0 0 1,0 0 0,0 1 0,0-1-1,0 0 1,0 0 0,0 0 0,0 1 0,0-1-1,0 0 1,0 0 0,0 0 0,0 1-1,0-1 1,0 0 0,0 0 0,0 1-1,0-1 1,0 0 0,0 0 0,0 0 0,0 1-1,0-1 1,0 0 0,1 0 0,11 20 280,0 0 1,23 25-1,13 20 127,40 96 91,-62-108-425,3-1 1,46 64-1,-36-67-10</inkml:trace>
  <inkml:trace contextRef="#ctx0" brushRef="#br0" timeOffset="436.41">617 1 9636,'0'0'7316,"-6"18"-7210,-14 52 35,-13 83-1,-145 686 3226,172-816-3245,6-28-831,1 1 1,-1-1 0,1 1 0,0-1 0,1 0 0,-1 1 0,1 0 0,0-1 0,0 1 0,0 0 0,5-6 0,36-42-3939,-38 47 3969,27-30-4534</inkml:trace>
  <inkml:trace contextRef="#ctx0" brushRef="#br0" timeOffset="1056.18">729 821 5635,'0'0'7827,"10"0"-6837,46-2 261,185-11 104,-236 13-1544,0-1 0,-1 0-1,1 0 1,0 0-1,-1 0 1,1-1-1,-1 1 1,6-4-1,-8 4-187,0 0-1,-1-1 0,1 1 0,0-1 0,0 1 0,-1-1 1,1 0-1,-1 0 0,0 0 0,1 1 0,-1-1 0,0-1 0,0 1 1,0 0-1,0 0 0,-1 0 0,1 0 0,0-3 0,3-24-7332</inkml:trace>
  <inkml:trace contextRef="#ctx0" brushRef="#br0" timeOffset="1057.18">943 443 10645,'0'0'2977,"-18"162"-2016,18-98-465,0 9-320,0 6 80,0 5-208,0-4 224,5-13-32,3-9 97,3-15-289,-1-12-48,4-11-177,2-13-1023,5-7-1441,3-12-209,0-27-1664</inkml:trace>
</inkml:ink>
</file>

<file path=xl/ink/ink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20T12:50:50.33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719 1 6339,'0'0'9119,"0"5"-8986,5 135 420,-1 45 188,-6-149-582,0 0 0,-3 0-1,-9 38 1,5-37-25,-2-1 0,-2 0-1,-2 0 1,-1-2 0,-30 51 0,35-68-43,-1-1 0,0 0 0,-1-1 0,-1 0-1,0-1 1,-1-1 0,0 0 0,-1-1 0,-1-1 0,0 0 0,0-1 0,-25 10 0,25-15-62,0 0 1,0-1-1,-1-1 0,1-1 1,-1-1-1,0 0 0,1-1 1,-1 0-1,-26-6 0,36 4-34,0 0 0,-1-1 0,1 0 1,0 0-1,1-1 0,-1 0 0,1-1 0,-1 1 0,1-1 0,1-1 0,-1 1 0,1-1 0,0-1 0,0 1 0,-6-10 0,4 5-12,2 1 0,0-1 0,0 0 1,1 0-1,0 0 0,1-1 0,0 0 1,1 1-1,0-1 0,-1-17 0,2 2 28,1 1 0,1-1-1,1 1 1,1-1 0,2 1-1,0 0 1,11-32-1,-12 49-7,0 0-1,1 1 0,1-1 0,-1 1 0,1 0 1,0 1-1,1-1 0,0 1 0,0 0 0,10-8 1,-10 10-9,0 1 1,1-1 0,0 2-1,0-1 1,0 1 0,0 0-1,0 0 1,0 1 0,1 0-1,-1 0 1,1 1 0,0 0-1,-1 0 1,10 1 0,5 0-9,-1 1 1,33 5-1,-45-4 24,0 1 0,1-1 0,-1 2-1,0-1 1,0 1 0,-1 1-1,16 10 1,1 4 23,-2 0-1,0 2 1,-1 1-1,-1 0 1,-1 2-1,-2 0 1,0 1-1,18 35 1,5 22 86,44 124 1,-72-172-132,-8-21-232,-3-5 184,1-1 1,0 1 0,1-1 0,-1 0 0,8 10 0,-10-15-223,1-1 0,-1 1 1,1-1-1,0 1 0,-1-1 1,1 0-1,0 0 0,0 1 1,0-1-1,2 1 0,-1-2-411,-1 1 0,0-1 0,1 1 0,-1-1 0,1 0-1,-1 1 1,1-1 0,-1-1 0,1 1 0,3-1 0,13-5-5609</inkml:trace>
  <inkml:trace contextRef="#ctx0" brushRef="#br0" timeOffset="542.85">1142 1105 8964,'0'0'4263,"26"-29"-2883,2 0-1045,132-155 1099,35-43-158,-104 133-7795</inkml:trace>
  <inkml:trace contextRef="#ctx0" brushRef="#br0" timeOffset="543.85">1150 542 4114,'0'0'9161,"19"24"-8197,66 76-180,170 175 406,-245-267-1563,7 7-278,-13-4-5022</inkml:trace>
  <inkml:trace contextRef="#ctx0" brushRef="#br0" timeOffset="1038.96">1243 978 6227,'0'0'8756,"171"19"-7524,-131-19-607,1 0-145,-4 0-432,-5 0 48,-5 0-96,-8 0-96,-6 0-832,-5-7-2482,-8-20-1952</inkml:trace>
  <inkml:trace contextRef="#ctx0" brushRef="#br0" timeOffset="1039.96">1326 511 9508,'0'0'6633,"4"26"-6257,29 156 200,-22-102-930,-4 0-1,-3 114 1,-4-171-552,-16-33-8263</inkml:trace>
  <inkml:trace contextRef="#ctx0" brushRef="#br0" timeOffset="1460.75">1158 944 5202,'0'0'10000,"5"0"-9731,132-4 1098,-84 4-1038,0-1 1,56-11 0,-152 14 1926,-68 1-3333,106-3 799,0 0 1,0 0-1,0 0 1,0-1-1,0 1 0,0-1 1,0-1-1,0 1 1,0-1-1,0 0 0,1 0 1,-1 0-1,1 0 1,-1-1-1,1 0 0,0 0 1,0 0-1,-5-6 1,-25-34-6412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06T13:37:07.69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5 395 1857,'-2'4'10550,"2"-4"-10446,0 0-1,0 0 1,0 0-1,0 0 1,-3-1 1757,3 1-1758,111 121 465,-17-21-370,-55-53-209,-6-7-646,53 51-1,-85-90 185,1 1-1,-1-1 0,1 0 1,-1 0-1,1 0 0,-1 0 1,1 0-1,0 0 0,0-1 1,2 2-1</inkml:trace>
  <inkml:trace contextRef="#ctx0" brushRef="#br0" timeOffset="510.89">492 311 2993,'0'0'8127,"0"16"-7794,0 21-213,-12 301 2249,7-293-2211,-77 489 3099,79-523-5494,4-21 327,6-24-1613,10-3-532,3-1-1113</inkml:trace>
  <inkml:trace contextRef="#ctx0" brushRef="#br0" timeOffset="958.57">660 999 5378,'0'0'3874,"16"4"-3281,25 2-5,76 4 0,-68-10-171,62 0 634,-37 0-3181,-66-4-596,-7-12-1225</inkml:trace>
  <inkml:trace contextRef="#ctx0" brushRef="#br0" timeOffset="959.57">938 614 3217,'0'0'3917,"-1"23"-2991,-3 139 362,2-20 162,5 163 1350,-3-298-2748,1 1 0,0 0 0,0 0 0,1 0 0,5 13 0,-6-19-63,-1 0 0,1 0 0,0 0 0,1 0 0,-1 0 0,0 0 0,0-1 0,1 1 0,-1-1 0,1 1 0,-1-1 0,1 1 0,0-1 0,-1 0-1,1 0 1,0 0 0,0 0 0,0 0 0,0 0 0,0-1 0,0 1 0,0 0 0,0-1 0,0 0 0,0 0 0,3 1 0,-1-1-292,0 0 1,0-1-1,0 1 1,0-1-1,0 1 1,-1-1-1,1-1 1,0 1-1,-1 0 1,1-1-1,-1 0 1,1 1-1,-1-1 1,0-1-1,0 1 1,0 0 0,0-1-1,0 0 1,0 1-1,-1-1 1,1 0-1,-1-1 1,3-3-1,14-22-4576</inkml:trace>
  <inkml:trace contextRef="#ctx0" brushRef="#br0" timeOffset="1374.94">1230 1211 6243,'0'0'3682,"64"0"-3410,-40 0-96,2 0-48,-1 0 160,-4 0-128,-2-2-64,-3 2-96,-3-3-32,0 3-928,1-2-1329,-1-3-1265</inkml:trace>
  <inkml:trace contextRef="#ctx0" brushRef="#br0" timeOffset="1778.94">1566 1137 5923,'0'0'3257,"5"-16"-3171,8-29-69,9-56 0,-17 46 19,-4 31 3674,-1 47-3542,9 96-73,1 4 34,-11 42 303,1-163-398,-1 0 0,1 1 0,-1-1 0,0 0 0,0 0 0,0 0 0,0 0 0,0 0 0,0 0 0,-1 0 0,1 0 0,-1 0 0,1-1 0,-1 1 0,0-1-1,1 1 1,-1-1 0,0 1 0,0-1 0,0 0 0,0 0 0,0 0 0,0 0 0,-1-1 0,1 1 0,0 0 0,0-1 0,-4 1 0,16-1-24,0 0 1,1-1-1,-1 0 0,0-1 1,0 0-1,14-4 1,-20 4-389,1 0 1,-1 0 0,0-1 0,0 1 0,0-1 0,0 0-1,0 0 1,0 0 0,-1 0 0,0-1 0,0 0 0,0 1 0,0-1-1,0 0 1,-1 0 0,3-7 0,11-28-4425</inkml:trace>
  <inkml:trace contextRef="#ctx0" brushRef="#br0" timeOffset="2662.33">1839 1 2465,'0'0'8801,"1"12"-6901,4-2-1748,0-1-1,1 0 1,11 13 0,8 16 148,34 73 210,71 188-1,-114-253-435,-2 2 0,-3-1 0,-1 1 0,4 66-1,-9 196 535,-6-299-586,0 0 1,-1 0-1,0 0 1,0 0 0,-2 0-1,1 0 1,-1-1 0,-1 0-1,-5 10 1,-7 9 285,-36 43 1,32-45 10,-28 45-1,49-72-329,0 0 0,0 0 0,0 0 0,0 0 0,0 0 0,0 0 0,0 0 0,0-1 0,0 1 0,0 0 0,0 0 0,0 0 0,0 0 0,-1 0 0,1 0-1,0 0 1,0 0 0,0 0 0,0 0 0,0 0 0,0 0 0,0 0 0,-1 0 0,1 0 0,0 0 0,0 0 0,0 0 0,0 0 0,0 0 0,0 0 0,0 0 0,0 0 0,-1 0-1,1 0 1,0 0 0,0 0 0,0 0 0,0 0 0,0 0 0,0 0 0,0 0 0,0 0 0,-1 0 0,1 0 0,0 0 0,0 1 0,0-1 0,0 0 0,0 0 0,0 0-1,0 0 1,0 0 0,0 0 0,0 0 0,0 1 0,-1-13-2888,1 11 2906,0-20-4665</inkml:trace>
</inkml:ink>
</file>

<file path=xl/ink/ink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20T12:50:59.00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503 28 5635,'0'0'8473,"0"-1"-8373,0 0-1,0 1 1,1-1 0,-1 0 0,0 1 0,0-1-1,0 0 1,0 1 0,0-1 0,0 1 0,-1-1-1,1 0 1,0 1 0,0-1 0,0 0 0,-1 1-1,1-1 1,0 1 0,0-1 0,-1 1 0,0-2-1,-10-1-46,0 0 0,-1 1 0,0 0 0,1 1-1,-1 0 1,0 0 0,1 2 0,-1-1 0,0 1-1,0 1 1,1 0 0,-1 1 0,-11 4-1,8 1-4,-1 1-1,2 0 0,-1 0 0,1 2 0,1 0 0,0 0 0,1 1 0,-15 18 0,-10 17 569,-31 53-1,60-87-423,7-11-162,0 0 1,0 0-1,0 0 0,0 0 1,0 0-1,1 0 1,-1 0-1,1 0 1,-1 0-1,1 0 0,0 1 1,0-1-1,0 0 1,0 0-1,0 0 1,1 1-1,-1-1 0,1 0 1,-1 0-1,1 0 1,0 0-1,0 0 1,-1 0-1,2 0 0,-1 0 1,0 0-1,0-1 1,1 1-1,-1 0 1,3 2-1,5 5-57,1-1 1,0 1 0,0-2-1,13 8 1,-6-4 92,48 34-51,-13-11 47,-3 2 0,74 68-1,-110-91-29,0 1 0,-1 0 1,0 1-1,-2 1 0,0-1 0,0 2 0,-2-1 0,0 1 0,0 1 0,-2-1 0,0 1 0,-2 0 0,4 20 0,-5-15 46,-1-1 1,0 1-1,-2 0 1,-3 31-1,2-46-55,-1 0 1,1 0-1,-2 0 0,1 0 0,-1-1 0,0 1 0,0-1 0,-1 0 1,0 0-1,0 0 0,-1 0 0,0-1 0,0 1 0,-1-1 1,-8 7-1,3-5 26,0 0 1,0-1-1,0-1 1,-1 0 0,0-1-1,-1 0 1,1 0-1,-1-2 1,1 1 0,-19 1-1,-10-1-32,-80-1 0,108-4-31,0 0 0,-1 0 0,1-1 0,0-1 0,0 0 0,0-1 0,1 0 0,-21-11 0,29 13-221,-1-1 0,1 1 1,-1-1-1,1 0 1,0-1-1,0 1 1,0-1-1,1 1 1,-1-1-1,1 0 1,0-1-1,0 1 1,0 0-1,1-1 1,-1 0-1,1 1 0,0-1 1,0 0-1,1 0 1,0 0-1,0 0 1,0-1-1,0 1 1,1-9-1,0 11-314,0 0 0,0 0 0,1 0 0,-1 1 0,1-1 0,-1 0 0,1 1 0,0-1 0,2-3 0,24-24-6414</inkml:trace>
  <inkml:trace contextRef="#ctx0" brushRef="#br0" timeOffset="379.46">717 896 4130,'0'0'12352,"3"2"-11655,5 1-479,1 0 0,-1 0 0,1-1 0,0 0 0,0-1 0,0 0 0,0 0 0,14-2 0,10 3 205,35 3-267,111-5 0,-179 0-343,1 0 1,0-1-1,0 1 1,0 0-1,0-1 1,0 1-1,0 0 1,0-1 0,-1 1-1,1-1 1,0 1-1,0-1 1,-1 1-1,1-1 1,0 0-1,0 1 1,-1-1-1,1 0 1,-1 0-1,1 1 1,-1-1-1,1 0 1,-1 0 0,0 0-1,1 0 1,-1 1-1,0-1 1,1 0-1,-1 0 1,0 0-1,0 0 1,0 0-1,0 0 1,0 0-1,0 0 1,0 0-1,0 0 1,-1 0 0,1 0-1,0 0 1,-1-1-1,1-7-2055,0-16-4471</inkml:trace>
  <inkml:trace contextRef="#ctx0" brushRef="#br0" timeOffset="819.62">982 504 6067,'0'0'7054,"-6"26"-6708,-18 88 119,20-90-268,1 0 1,0 1-1,3 35 1,-1-7 247,-1 234 1715,2-195-1452,0-90-702,-1 0 1,1 0-1,0 0 0,0 0 0,1 0 1,-1-1-1,0 1 0,1 0 1,-1 0-1,1 0 0,-1-1 1,1 1-1,0 0 0,0 0 0,0-1 1,0 1-1,0-1 0,0 1 1,0-1-1,0 1 0,1-1 1,0 1-1,2 0-28,-1-1 1,0 0 0,1 0-1,-1 0 1,1 0-1,-1 0 1,1-1-1,-1 0 1,1 0 0,5 0-1,-2 0-298,0 0 0,1-1 1,-1 0-1,0 0 0,0-1 0,0 0 0,9-3 0,-8 1-843,0 0 0,0-1 0,0 0 0,-1 0 0,10-9 0,13-14-6700</inkml:trace>
  <inkml:trace contextRef="#ctx0" brushRef="#br0" timeOffset="820.62">1289 1026 9492,'0'0'8628,"91"0"-8340,-59 0-15,0 0-97,-5 0-176,-3 0-80,-3 0-128,1 0-673,-4-2-1024,4-8-1792,2 0-1442</inkml:trace>
  <inkml:trace contextRef="#ctx0" brushRef="#br0" timeOffset="1790.2">1719 968 5507,'0'0'7384,"10"-27"-7021,32-87-174,-20 39-154,-6 23 11,-17 65 4099,2 17-3799,0-5-238,0 48 269,17 123 1,-10-151-278,-3-23-11,-1 0 0,-1 1 1,-1-1-1,-1 1 0,-3 38 0,1-59-85,0 1 1,0-1-1,0 0 1,0 0-1,-1 0 0,1 0 1,-1 0-1,1 0 1,-1 0-1,0-1 1,0 1-1,0-1 0,0 1 1,0-1-1,0 0 1,0 1-1,0-1 1,-4 1-1,-1 1 5,0 0 0,-1 0-1,1-1 1,-15 2 0,-55 0 815,89-4-768,248 9 585,-259-9-609,-1 1-96,0-1 0,0 1 1,0-1-1,0 0 0,0 1 1,0-1-1,-1 1 0,1-1 1,0 0-1,0 1 0,0-1 0,-1 1 1,1-1-1,0 0 0,0 1 1,-1-1-1,1 0 0,0 1 1,-1-1-1,1 0 0,0 0 1,-1 1-1,1-1 0,0 0 1,-1 0-1,1 1 0,-1-1 1,1 0-1,-1 0 0,0 0 0,-23 9-5279,-10-1-7733</inkml:trace>
</inkml:ink>
</file>

<file path=xl/ink/ink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20T12:54:48.25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8 347 4834,'0'0'5245,"-8"-5"-2753,15 4-2185,0-1 0,0 1 1,1 0-1,-1 1 0,0 0 0,0 0 0,12 2 0,8-1 344,238-1 1582,-265 0-2397,0-1-1,1 1 0,-1-1 1,0 1-1,0-1 1,1 1-1,-1-1 0,0 1 1,0-1-1,0 1 1,1-1-1,-1 0 0,0 1 1,0-1-1,0 1 1,0-1-1,0 1 0,0-1 1,0 1-1,0-1 1,-1 0-1,1 0 0,0-2-808,0-14-2992</inkml:trace>
  <inkml:trace contextRef="#ctx0" brushRef="#br0" timeOffset="674.84">101 49 9652,'0'0'7342,"4"-2"-7093,23-7 168,0 1 1,1 2 0,51-7 0,-38 7-393,-19 4-528,1 0 0,26 1-1,-24 2-3060,41 8 0,-20 0-1599</inkml:trace>
</inkml:ink>
</file>

<file path=xl/ink/ink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20T12:54:42.69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9 559 1905,'0'0'6211,"-9"-1"973,15 10-7127,1-2-1,-1 1 1,1-1-1,1 0 0,14 11 1,12 11 221,74 83 149,72 68 15,-156-158-314,0 1-1,31 39 0,-55-61-138,3 0-50</inkml:trace>
  <inkml:trace contextRef="#ctx0" brushRef="#br0" timeOffset="583.84">719 715 2417,'0'0'10666,"-12"8"-9286,7-1-1344,1 1 0,0-1 0,0 1 0,0 0 1,1 0-1,-2 11 0,-3 4-12,-61 176 443,-53 147 1288,32-71-458,88-284-5126,3-15 1199,10-19-1884,5-8-1651</inkml:trace>
  <inkml:trace contextRef="#ctx0" brushRef="#br0" timeOffset="1216.55">425 338 5186,'0'0'5811,"0"0"-5791,-1 1-1,1-1 1,0 0-1,0 0 1,-1 0 0,1 0-1,0 0 1,0 0-1,-1 0 1,1 0 0,0 0-1,0 0 1,-1 0-1,1 0 1,0 0-1,0 0 1,-1 0 0,1 0-1,0 0 1,0 0-1,0-1 1,-1 1 0,1 0-1,0 0 1,0 0-1,-1 0 1,1 0 0,0-1-1,0 1 1,0 0-1,0 0 1,-1 0-1,1 0 1,0-1 0,0 1-1,0 0 1,0-1-1,-2-4 14,1 1 0,1-1 0,-1 0-1,1 0 1,-1 0 0,1 0 0,1-1-1,0-4 1,0-9 35,2-11 158,1 1-1,1 0 0,2 0 1,1 1-1,13-33 1,-21 61-221,10-24 658,-10 24-648,0 0 0,0 0 0,0 0 0,0 0 0,1 0 0,-1 0 0,0 0 0,0-1 0,0 1 0,0 0 0,0 0 0,0 0 0,0 0 0,0 0 0,0 0 0,0 0 0,0 0 0,0 0 0,0 0 0,1-1 0,-1 1 0,0 0 0,0 0 0,0 0 0,0 0 0,0 0 0,0 0 0,0 0 0,1 0 0,-1 0 0,0 0 1,0 0-1,0 0 0,0 0 0,0 0 0,0 0 0,0 0 0,1 0 0,-1 0 0,0 0 0,0 0 0,0 0 0,0 0 0,0 0 0,0 0 0,0 0 0,0 1 0,1-1 0,-1 0 0,0 0 0,0 0 0,0 0 0,0 0 0,0 0 0,0 0 0,0 0 0,0 0 0,0 0 0,0 1 0,0-1 0,0 0 0,0 0 0,0 0 0,1 0 0,-1 0 0,0 0 0,0 0 0,0 1 0,2 38 794,-2-33-977,0 333 1969,0-339-1865,0 17-5680,0-3-576</inkml:trace>
  <inkml:trace contextRef="#ctx0" brushRef="#br0" timeOffset="1964.71">843 1439 4626,'0'0'7025,"-4"0"-6100,2 0 629,10 0-583,33 0-239,56 0-315,-61 0-247,0-2 0,69-11 0,-104 13-254,-1 0 1,0 0-1,0 0 1,0 0 0,1 0-1,-1 0 1,0 0-1,0 0 1,0 0-1,1 0 1,-1 0-1,0-1 1,0 1 0,1 0-1,-1 0 1,0 0-1,0 0 1,0 0-1,0 0 1,1 0 0,-1 0-1,0-1 1,0 1-1,0 0 1,0 0-1,0 0 1,1 0 0,-1-1-1,0 1 1,0 0-1,0 0 1,0 0-1,0-1 1,0 1 0,0 0-1,0 0 1,0 0-1,0-1 1,0 1-1,0 0 1,0 0 0,0 0-1,0-1 1,0 1-1,0 0 1,0 0-1,0-1 1,0-3-1832,0-5-3002</inkml:trace>
  <inkml:trace contextRef="#ctx0" brushRef="#br0" timeOffset="2424.87">986 1152 7443,'0'0'6785,"-2"4"-6364,-1 2-385,1 1 0,0-1 0,0 1 0,0-1 0,1 1-1,0-1 1,0 1 0,1 6 0,1 65 86,0-53-52,16 204 222,-11-180-77,3-1 0,24 80 0,-31-123-224,0 0 0,0 0 0,0 0 1,1 0-1,-1-1 0,1 1 1,0-1-1,1 0 0,-1 0 0,1 0 1,0 0-1,0 0 0,0-1 0,0 0 1,5 3-1,-6-4-271,1-1-1,0 1 1,-1-1 0,1 0 0,0 0 0,-1 0-1,1-1 1,0 1 0,0-1 0,0 0 0,0 0-1,-1 0 1,1-1 0,0 1 0,0-1 0,0 0-1,-1 0 1,1 0 0,0-1 0,-1 1 0,6-4-1,22-17-3928</inkml:trace>
  <inkml:trace contextRef="#ctx0" brushRef="#br0" timeOffset="2822.67">1382 1697 1105,'0'0'10826,"12"-3"-10245,25-6 534,0 2 0,60-5-1,-22 10-7880,-58 2 2510</inkml:trace>
  <inkml:trace contextRef="#ctx0" brushRef="#br0" timeOffset="3614">1822 1629 4482,'0'0'7083,"2"-20"-6205,11-141 37,-8 98-611,2 199 1687,-5-18-1595,-6 150 766,4-266-1395,0-2 192,0 0 0,0 1-1,0-1 1,0 0 0,1 0-1,-1 0 1,0 0 0,0 0-1,0 0 1,0 0 0,0 1-1,0-1 1,0 0 0,0 0-1,0 0 1,0 0 0,0 1-1,0-1 1,0 0 0,0 0-1,0 0 1,0 0 0,0 0-1,0 1 1,0-1 0,0 0-1,0 0 1,0 0 0,0 0-1,0 0 1,0 1 0,0-1-1,0 0 1,0 0 0,0 0-1,0 0 1,-1 0 0,1 0-1,0 1 1,0-1 0,0 0-1,0 0 1,0 0 0,0 0-1,0 0 1,-1 0 0,1 0-1,0 0 1,0 0 0,0 0-1,0 0 1,0 0 0,-1 0-1,1 1 1,0-1 0,0 0-1,0 0 1,0 0 0,-1 0-1,1-1 1,0 1 0,0 0-1,0 0 1,0 0 0,0 0-1,-1 0 1,1 0 0,0 0-1,-9-13-4592</inkml:trace>
  <inkml:trace contextRef="#ctx0" brushRef="#br0" timeOffset="4958.68">250 395 4994,'0'0'5392,"-1"-2"-5184,1 1 1,-1-1-1,1 0 0,0 0 1,0 1-1,0-1 0,0 0 0,0 0 1,0 0-1,0 1 0,1-1 1,0-2-1,84-125 2326,-46 53-2110,-13 23-97,40-58 0,-66 111-302,0 0 0,0 1 0,0-1 0,0 0 0,0 0 0,0 1 0,0-1 0,0 0 0,0 1 0,0-1 0,1 0 0,-1 0 0,0 1 0,0-1 0,0 0 0,0 0 0,1 0 0,-1 1 0,0-1 0,0 0 0,0 0 0,1 0 0,-1 1 0,0-1 0,0 0 0,1 0 0,-1 0 0,0 0 0,0 0 0,1 0 0,-1 0 0,0 0 0,1 0 0,-1 0 0,0 0 0,0 0 0,1 0 0,-1 0 0,0 0 0,1 0 0,-1 0 0,0 0 0,0 0 0,1 0 0,-1 0 0,0 0 0,0 0 0,1-1 0,-1 1 0,0 0 0,0 0 0,1 0 0,-1 0 0,0-1 0,0 1 0,0 0 0,1 0 0,-1 0 0,0-1 0,0 1 0,0 0 0,0 0 0,0-1 0,1 1 0,-1 0 0,0-1 0,0 1 0,0-1 0,4 31-273,-3-18 377,13 77-91,29 152 47,-14-156-38,-12-37-51,-17-47 741,-5-7-320,-15-25-232,-20-44-249,10 10 64,14 33-2,2-1-1,-11-35 0,25 67-343,-1-2 724</inkml:trace>
</inkml:ink>
</file>

<file path=xl/ink/ink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20T12:54:49.46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503 120 3185,'0'0'6457,"1"-6"-5676,1-5-580,6-36 1958,-8 45-2052,1 1 1,-1-1 0,0 0 0,0 1 0,0-1 0,0 0 0,-1 0 0,1 1 0,0-1 0,-1 0 0,1 1-1,-1-1 1,0 1 0,1-1 0,-1 1 0,0-1 0,0 1 0,0-1 0,0 1 0,0 0 0,0-1 0,0 1-1,-3-2 1,-3 0 80,-1 0 0,0 0 0,1 1 0,-1 0 0,0 1 0,0 0 0,-10-1 0,-62 3 320,38 0-12,34-1-441,1 1-1,-1-1 1,1 1-1,-1 1 0,1 0 1,0 0-1,0 0 1,0 1-1,0 0 1,-9 5-1,12-6-33,1 1 1,-1-1-1,1 0 0,0 1 1,0 0-1,0 0 0,1 0 0,-1 0 1,0 0-1,1 1 0,0-1 0,0 1 1,0 0-1,0-1 0,1 1 1,0 0-1,-1 0 0,1 0 0,0 0 1,0 6-1,0 2-20,1 0 0,0 1 0,0-1 0,5 24 0,-3-30 0,0 0-1,0 0 1,0-1-1,1 0 0,0 1 1,0-1-1,0 0 1,1 0-1,-1 0 0,1-1 1,0 1-1,6 3 1,79 61 112,-67-53-42,0 0 1,-1 1-1,-1 0 0,34 40 0,-37-34 43,0 1 0,-1 0 0,-2 1 0,-1 1 0,0 0 0,-2 1 0,-1 0-1,-2 1 1,0-1 0,-2 2 0,-1-1 0,3 51 0,-8-75-87,0 1 1,0-1-1,0 0 0,-1 1 0,1-1 1,-1 0-1,0 1 0,0-1 1,-1 0-1,1 0 0,-1 0 1,0 0-1,0 0 0,0 0 1,0 0-1,-1-1 0,0 1 1,0-1-1,0 0 0,0 0 1,0 0-1,0 0 0,-1 0 1,-6 3-1,-1 2 60,-1 0 1,1-2-1,-1 1 0,-1-1 1,1-1-1,-1 0 0,0-1 1,-23 5-1,3-5 15,-1 0-1,-46-2 1,65-3-180,0 0-1,0-1 1,0-1-1,0 0 1,1-1-1,-1-1 1,1 0 0,0-1-1,0 0 1,1-2-1,0 1 1,0-1-1,1-1 1,-20-17 0,30 23-156,-1 0 1,0 0-1,1-1 1,-1 1-1,1 0 1,0-1-1,0 1 1,1-1-1,-1 0 1,1 0-1,-1 0 1,0-6-1,-1-30-5756,3 3-3187</inkml:trace>
  <inkml:trace contextRef="#ctx0" brushRef="#br0" timeOffset="854.5">715 673 8308,'0'0'5882,"25"1"-4577,26 8-336,123 12 1154,-163-21-2001,-6 0-73,-1-1-1,1 1 1,-1 1 0,1-1 0,-1 1-1,1 0 1,-1 0 0,0 0-1,1 0 1,-1 1 0,0 0-1,4 2 1,-7-4-11,8-2-8127,-4-9 3073</inkml:trace>
  <inkml:trace contextRef="#ctx0" brushRef="#br0" timeOffset="1429.05">970 334 7988,'0'0'6021,"-1"0"-5974,1 1 1,-1-1-1,1 0 0,-1 0 0,1 0 0,-1 1 1,1-1-1,-1 0 0,1 0 0,0 1 0,-1-1 1,1 0-1,-1 1 0,1-1 0,0 1 0,-1-1 1,1 0-1,0 1 0,0-1 0,-1 1 1,1-1-1,0 1 0,0-1 0,-1 1 0,1-1 1,0 1-1,0-1 0,0 1 0,0-1 0,0 1 1,0-1-1,0 2 0,-1 170 1541,2 197 188,0-350-1685,1-1 0,0 0 0,1 1 0,7 19 0,-8-29-67,1-1 0,0 0 0,0 0 0,1-1 0,0 1-1,1-1 1,-1 1 0,1-2 0,1 1 0,-1 0 0,8 6 0,-9-11-21,-1 0 0,1 1 0,-1-2 0,1 1 0,0 0 0,0-1 0,0 1 0,0-1 0,0 0 0,0 0 0,6 0 0,47-1-11,-41-1-7,-11 0-77,-1 1-1,1-1 1,0 0-1,-1 0 1,1-1-1,-1 1 1,1-1-1,-1 0 1,1 0 0,-1-1-1,0 1 1,0-1-1,6-6 1,-4 4-732,0-1 0,-1 0 1,0-1-1,6-8 0,9-19-4629</inkml:trace>
</inkml:ink>
</file>

<file path=xl/ink/ink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20T12:55:20.46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100 282 1953,'0'0'2855,"-4"-1"-2506,-11 0 793,-7 1 7955,22-19-8518,0 8-462,0-60 437,-13-107 0,14 213 110,-2 0 1,-5 42 0,-1 2-565,5 57 21,3-75-156,-19-61-4978,4 0-2599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06T13:37:00.80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1588 1134 1905,'-5'0'10853,"255"22"-8898,-180-22-1638,-40 0-6762</inkml:trace>
  <inkml:trace contextRef="#ctx0" brushRef="#br0" timeOffset="467.5">1636 968 4994,'0'0'7585,"-3"0"-6990,-11 0-320,10 0-158,12 0 67,129 7 1967,-79-2-2647,74-3-1,-112-7-2990,-1-11-2588</inkml:trace>
  <inkml:trace contextRef="#ctx0" brushRef="#br0" timeOffset="-2295.08">171 1 0,'0'0'304,"0"86"-304,0-76 0,0-3-16,0-2-48,3 2-160,5 3 224</inkml:trace>
  <inkml:trace contextRef="#ctx0" brushRef="#br0" timeOffset="-4372.13">14 479 4466,'0'0'5064,"-14"14"-326,15-4-4697,0 0-1,0 0 1,1-1 0,1 1 0,0 0 0,0-1-1,0 1 1,2-1 0,9 17 0,7 7-42,31 36-1,-32-43 37,2 3-32,2 0-1,1-2 1,1-1 0,47 37-1,48 38 102,-119-99-104,6 1-375,2-3-3365,-6 0 978,4 0-2577</inkml:trace>
  <inkml:trace contextRef="#ctx0" brushRef="#br0" timeOffset="-3560.7">591 492 3458,'0'1'9013,"0"16"-8635,-6 100 74,-29 164 1,17-155-265,-24 110 821,41-226-300,1-7-2788</inkml:trace>
  <inkml:trace contextRef="#ctx0" brushRef="#br0" timeOffset="-3059.56">701 1144 4946,'0'0'6110,"-5"1"-5368,7 0-20,87 0-545,108-2 287,-177-4-1253,-19 4 530,0 0 1,1 1 0,-1-1-1,0 0 1,0 0 0,0 0-1,-1 0 1,1 0 0,0 0-1,0 0 1,0 0 0,-1 0-1,1 0 1,0 0 0,-1 0-1,1 0 1,-1-1 0,1 1-1,-1 0 1,0-1 0,1-1-1,-1-15-3580</inkml:trace>
  <inkml:trace contextRef="#ctx0" brushRef="#br0" timeOffset="-2699.9">882 843 6563,'0'0'2975,"-4"26"-2741,-16 87-105,16-86-105,2 1 1,0 0 0,2-1 0,4 32 0,-4-50-3,3 12 123,0-1-1,11 41 0,-11-52-33,0 0-1,0 0 1,1 0-1,1 0 1,-1-1-1,1 1 1,1-1-1,10 12 1,-14-18-160,1-1 1,0 1-1,0 0 1,1-1-1,-1 0 1,0 1-1,0-1 1,1-1-1,-1 1 1,1 0-1,-1-1 1,1 0 0,-1 0-1,0 0 1,1 0-1,-1 0 1,1-1-1,-1 1 1,1-1-1,-1 0 1,0 0-1,0 0 1,1-1-1,-1 1 1,0-1-1,0 0 1,0 0 0,-1 0-1,5-4 1,-1-1-467,-1 0 0,0 0 0,0-1 0,-1 0 0,0 0 0,0 0 0,-1 0 0,4-13 0,5-32-4279</inkml:trace>
  <inkml:trace contextRef="#ctx0" brushRef="#br0" timeOffset="-655.8">171 1 976,'63'138'1148,"-51"-110"18,-10-15 1024,3-10 341,13-16-360,-14 9-2735,37-30 989,1 2 0,47-27 0,-86 57-343,0 0-1,0 0 1,0 0 0,0 0 0,0-1-1,0 1 1,-1-1 0,1 0 0,-1 1-1,4-8 1,25 12 1399,-24 4-1469,1 1 0,-1-1 1,0 1-1,-1 0 0,0 1 1,0-1-1,0 1 0,-1 1 1,7 14-1,21 29 41,-21-38-12,0 1 0,-2 1 0,1 0 0,13 31 0,-21-44 1196,-3-11-985,-6-16-321,-9 1 61,4 4-14,0 0-1,-2 1 1,0 0 0,-1 1-1,-1 1 1,0 0-1,-21-16 1,30 28 20,4 3 1,-1 0 0,1-1 0,0 1 0,-1-1 0,1 0 0,0 0 0,0 0 0,0 0 0,0 0 0,1 0 0,-3-3 0,4 4 12,-4-1-11,3 2 40,-2 1-40,0 0-1,0 1 1,0-1-1,0 1 1,0 0-1,0 0 1,0 0-1,1 0 1,-1 1-1,1-1 1,0 1-1,-1-1 1,1 1-1,0 0 1,1 0-1,-3 4 1,-5 5-11,-69 62 46,73-63 395,3-7-1658,2-19-9713</inkml:trace>
  <inkml:trace contextRef="#ctx0" brushRef="#br0" timeOffset="102883.14">1211 1543 0,'0'0'9780,"0"-13"-9003,1-16-642,-2 0 0,-1 1 1,-2-1-1,0 0 0,-2 1 1,-12-34-1,16 55-661,-3-4-3550,-2 7-281</inkml:trace>
  <inkml:trace contextRef="#ctx0" brushRef="#br0" timeOffset="103488.87">1136 1363 1105,'0'0'6869,"5"0"-6703,228 0 1587,-233-13-8797</inkml:trace>
  <inkml:trace contextRef="#ctx0" brushRef="#br0" timeOffset="104142.68">1398 1271 2945,'0'0'1758,"4"-13"-1477,28-144 314,-27 117 3620,3 418-2596,-8-294-328,0-83-1216,-13-1 1530,8 0-1648,13 0-70,84 5 254,-91-5-176,-1 0-1,1 0 1,-1 0-1,1 1 1,-1-1-1,1 0 1,-1 1-1,0-1 1,1 0-1,-1 1 1,0-1-1,1 1 1,-1-1 0,0 0-1,1 1 1,-1-1-1,0 1 1,0-1-1,0 1 1,1-1-1,-1 1 1,0-1-1,0 1 1,0-1-1,0 1 1,0-1-1,0 1 1,0 0-1,0 16-3025,0-15 2178,0 12-4383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06T13:38:59.95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1537 1685 2817,'0'0'5059,"-13"-1"-4419,-106-16 750,-87-10-261,-24-5 15,179 20-1144,0-1-1,1-3 1,-68-31 0,-137-81 164,229 114-149,0-1 0,1-1 1,0-1-1,2-1 1,0-1-1,1-1 1,1-1-1,-29-37 0,16 8 64,2-1-1,3-2 1,2-1-1,-33-91 1,55 127-70,0-1 0,2 0 0,0 0 0,1 0 1,0 0-1,2 0 0,0 0 0,1-1 1,2 1-1,5-25 0,3 16-1,1 0-1,1 1 1,2 1 0,1 0 0,35-44 0,-38 51 6,4-3-13,1 0 1,1 1-1,1 2 0,1 0 0,0 0 0,1 2 0,31-18 1,-18 16-5,2 1 0,0 1 0,0 3 0,57-15 0,-83 26 3,291-72-2,-234 63-5,0 2-1,106-2 1,-126 12-27,189 7 72,-200-3-30,-1 1-1,0 2 1,0 1 0,52 20 0,-48-10-15,-1 0 1,-1 3-1,0 1 1,-2 2 0,39 33-1,-30-18 35,-1 3-1,-3 1 1,43 56 0,-66-71 53,-1 0 0,-2 1 0,0 1 0,19 61 0,-4-11 205,-22-57-251,0 1 0,-2 0 0,0 0 1,-2 0-1,2 34 0,-6 125 119,-1-173-142,0 0-1,0 0 0,-1 0 1,0 0-1,-1 0 1,0 0-1,-1 0 0,-8 16 1,3-11 17,-1-1 0,0-1 0,-1 1 0,-20 17 0,-2 3 16,-85 77 111,102-97-107,-1-2 1,0 0-1,-1 0 0,0-2 0,-30 13 1,4-10 45,0-2 0,-1-1 1,0-3-1,-58 2 1,23-2-32,40-4-73,0-1-1,0-3 1,1-1-1,-1-2 1,1-2-1,0-1 1,0-2-1,-37-14 1,-6-3-22,1-4 0,2-3 1,-110-64-1,-70-69 71,245 158-70,0 0 1,0-2-1,1 0 0,1 0 1,-1-1-1,2-1 0,-13-14 1,14 4-77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13T12:36:42.49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240 125 2497,'0'0'12379,"12"2"-12470,45 11 245,0 3 0,-1 2-1,-1 2 1,70 37 0,-78-34-31,-1 2-1,-1 3 1,57 44 0,-89-61-102,9 7 29,0 0 0,26 32-1,-41-41-39,1-1 0,0 1-1,1-1 1,0 0 0,0-1-1,0 0 1,17 8 0,-45-24 426,10 3-414,0 2 1,0 0-1,0 0 1,0 0-1,-18-3 1,-16 0-237,68 19-36,-12-5 242,134 41 12,-95-33 8,-43-12-10,33 6 6,-41-9 96,-2-4-269,0 1 170,-1-1 1,1 1-1,-1-1 0,0 1 1,1-1-1,-1 1 0,-1 0 1,1 0-1,0 0 0,-1 0 1,0 1-1,0-1 0,1 1 1,-5-3-1,-4-6 43,-16-16 74,5 4-71,0 0 0,-27-18 0,44 40-108,7 7 19,8 11-17,9 8-494,2-1-1,41 38 1,-91-93-14365</inkml:trace>
  <inkml:trace contextRef="#ctx0" brushRef="#br0" timeOffset="1914.17">45 72 224,'0'0'278,"9"5"-294,25 12-40,-10-5 10716,-32-29-10542,1 7-51,-1 1 1,0 0-1,0 0 1,-1 1-1,0 0 1,0 1-1,-1 0 1,0 0-1,-15-7 1,35 20-171,1 1 0,-1 0 1,18 18-1,22 15 140,-28-26-42,-12-8 13,-1-1 0,0 2 0,0-1 0,-1 1 0,1 0 0,10 13 0,-27-27 284,0 0 0,0 0 1,-13-9-1,-14-10-82,25 18-104,0 2-16,10 6-100,0 0-1,0 0 0,0 0 0,0 0 1,0 0-1,0-1 0,-1 1 1,1 0-1,0 0 0,0 0 0,0 0 1,0 0-1,0 0 0,0 0 0,0 0 1,0 0-1,0 0 0,0 0 1,0-1-1,0 1 0,0 0 0,0 0 1,0 0-1,0 0 0,0 0 0,0 0 1,0 0-1,0 0 0,0 0 0,0-1 1,0 1-1,0 0 0,0 0 1,0 0-1,0 0 0,0 0 0,0 0 1,0 0-1,0 0 0,0 0 0,0 0 1,0-1-1,0 1 0,0 0 1,1 0-1,-1 0 0,0 0 0,0 0 1,0 0-1,0 0 0,0 0 0,0 0 1,0 0-1,0 0 0,0 0 1,0 0-1,1 0 0,-1 0 0,0 0 1,0 0-1,0 0 0,0 0 0,0 0 1,0 0-1,0 0 0,0 0 1,0 0-1,1 0 0,-1 0 0,53-7 174,107 2 0,-146 5-142,-14 0 9,0 0 0,0 0 0,1 0 0,-1 0 0,0-1 0,1 1 0,-1 0 0,0 0-1,0 0 1,1 0 0,-1-1 0,0 1 0,0 0 0,1 0 0,-1 0 0,0-1 0,0 1 0,0 0 0,1 0 0,-1-1-1,0 1 1,0 0 0,0-1 0,0 1 0,0 0 0,1 0 0,-1-1 0,0 1 0,0 0 0,0-1 0,0 1 0,0 0-1,0-1 1,0 1 0,0 0 0,0-1 0,0 1 0,-1 0 0,1-1 0,0 1 0,0 0 0,0 0 0,0-1 0,0 1-1,0 0 1,-1-1 0,1 1 0,0 0 0,0 0 0,0 0 0,-1-1 0,1 1 0,0 0 0,0 0 0,-1 0 0,1-1-1,0 1 1,-1 0 0,1 0 0,0 0 0,0 0 0,-1 0 0,1 0 0,0 0 0,-1-1 0,1 1 0,0 0 0,-1 0 0,1 0-1,-21-7 75,0 0-1,-1 2 0,1 0 1,-1 1-1,0 2 0,-26-1 0,48 3 12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13T12:38:18.59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1 239 816,'0'5'13704,"3"-2"-13927,9 1 405,1 1-1,0-2 1,0 0 0,1 0-1,22 1 1,75-2 426,-76-3-502,3 3 111,42 6 1,-62-8-725</inkml:trace>
  <inkml:trace contextRef="#ctx0" brushRef="#br0" timeOffset="545.32">28 15 5507,'0'0'6194,"6"0"-4948,158 0 3876,8 0-3795,-170-14-13440</inkml:trace>
</inkml: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67BB3-51DE-454B-B2CB-09D7869A2042}">
  <dimension ref="B3:AV37"/>
  <sheetViews>
    <sheetView topLeftCell="AE16" workbookViewId="0">
      <selection activeCell="AU36" sqref="AU36"/>
    </sheetView>
  </sheetViews>
  <sheetFormatPr defaultRowHeight="14.4" x14ac:dyDescent="0.3"/>
  <cols>
    <col min="46" max="46" width="10.33203125" bestFit="1" customWidth="1"/>
  </cols>
  <sheetData>
    <row r="3" spans="2:48" x14ac:dyDescent="0.3">
      <c r="B3" t="s">
        <v>9</v>
      </c>
    </row>
    <row r="6" spans="2:48" x14ac:dyDescent="0.3">
      <c r="B6" t="s">
        <v>0</v>
      </c>
      <c r="C6" t="s">
        <v>1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K6" t="s">
        <v>0</v>
      </c>
      <c r="L6" t="s">
        <v>1</v>
      </c>
      <c r="M6" t="s">
        <v>2</v>
      </c>
      <c r="N6" t="s">
        <v>3</v>
      </c>
      <c r="O6" t="s">
        <v>4</v>
      </c>
      <c r="P6" t="s">
        <v>5</v>
      </c>
      <c r="Q6" t="s">
        <v>6</v>
      </c>
      <c r="R6" t="s">
        <v>7</v>
      </c>
      <c r="S6" t="s">
        <v>8</v>
      </c>
      <c r="U6" t="s">
        <v>0</v>
      </c>
      <c r="V6" t="s">
        <v>1</v>
      </c>
      <c r="W6" t="s">
        <v>10</v>
      </c>
      <c r="X6" t="s">
        <v>3</v>
      </c>
      <c r="Y6" t="s">
        <v>4</v>
      </c>
      <c r="Z6" t="s">
        <v>5</v>
      </c>
      <c r="AA6" t="s">
        <v>6</v>
      </c>
      <c r="AB6" t="s">
        <v>7</v>
      </c>
      <c r="AC6" t="s">
        <v>8</v>
      </c>
      <c r="AE6" t="s">
        <v>0</v>
      </c>
      <c r="AF6" t="s">
        <v>1</v>
      </c>
      <c r="AG6" t="s">
        <v>3</v>
      </c>
      <c r="AH6" t="s">
        <v>4</v>
      </c>
      <c r="AI6" t="s">
        <v>5</v>
      </c>
      <c r="AJ6" t="s">
        <v>6</v>
      </c>
      <c r="AK6" t="s">
        <v>7</v>
      </c>
      <c r="AL6" t="s">
        <v>8</v>
      </c>
      <c r="AN6" t="s">
        <v>0</v>
      </c>
      <c r="AO6" t="s">
        <v>1</v>
      </c>
      <c r="AP6" t="s">
        <v>2</v>
      </c>
      <c r="AQ6" t="s">
        <v>3</v>
      </c>
      <c r="AR6" t="s">
        <v>4</v>
      </c>
      <c r="AS6" t="s">
        <v>5</v>
      </c>
      <c r="AT6" t="s">
        <v>6</v>
      </c>
      <c r="AU6" t="s">
        <v>7</v>
      </c>
      <c r="AV6" t="s">
        <v>8</v>
      </c>
    </row>
    <row r="7" spans="2:48" x14ac:dyDescent="0.3">
      <c r="B7">
        <v>1</v>
      </c>
      <c r="C7">
        <v>500</v>
      </c>
      <c r="K7">
        <v>1</v>
      </c>
      <c r="L7">
        <v>500</v>
      </c>
      <c r="U7">
        <v>1</v>
      </c>
      <c r="V7">
        <v>500</v>
      </c>
      <c r="AE7">
        <v>1</v>
      </c>
      <c r="AF7">
        <v>500</v>
      </c>
      <c r="AN7">
        <v>1</v>
      </c>
      <c r="AO7">
        <v>500</v>
      </c>
    </row>
    <row r="8" spans="2:48" x14ac:dyDescent="0.3">
      <c r="B8">
        <v>2</v>
      </c>
      <c r="C8">
        <v>350</v>
      </c>
      <c r="D8">
        <f>C7</f>
        <v>500</v>
      </c>
      <c r="K8">
        <v>2</v>
      </c>
      <c r="L8">
        <v>350</v>
      </c>
      <c r="M8">
        <f>L8-L7</f>
        <v>-150</v>
      </c>
      <c r="U8">
        <v>2</v>
      </c>
      <c r="V8">
        <v>350</v>
      </c>
      <c r="W8">
        <f t="shared" ref="W8:W19" si="0">V8/V7</f>
        <v>0.7</v>
      </c>
      <c r="AE8">
        <v>2</v>
      </c>
      <c r="AF8">
        <v>350</v>
      </c>
      <c r="AN8">
        <v>2</v>
      </c>
      <c r="AO8">
        <v>350</v>
      </c>
      <c r="AP8">
        <f>AO8-AO7</f>
        <v>-150</v>
      </c>
    </row>
    <row r="9" spans="2:48" x14ac:dyDescent="0.3">
      <c r="B9">
        <v>3</v>
      </c>
      <c r="C9">
        <v>250</v>
      </c>
      <c r="D9">
        <f t="shared" ref="D9:D35" si="1">C8</f>
        <v>350</v>
      </c>
      <c r="E9">
        <f t="shared" ref="E9:E34" si="2">C9-D9</f>
        <v>-100</v>
      </c>
      <c r="F9">
        <f>ABS(E9)</f>
        <v>100</v>
      </c>
      <c r="G9">
        <f>F9*F9</f>
        <v>10000</v>
      </c>
      <c r="H9" s="2">
        <f t="shared" ref="H9:H34" si="3">F9/C9</f>
        <v>0.4</v>
      </c>
      <c r="I9" s="2">
        <f t="shared" ref="I9:I34" si="4">E9/C9</f>
        <v>-0.4</v>
      </c>
      <c r="K9">
        <v>3</v>
      </c>
      <c r="L9">
        <v>250</v>
      </c>
      <c r="M9">
        <f t="shared" ref="M9:M34" si="5">L9-L8</f>
        <v>-100</v>
      </c>
      <c r="N9">
        <f>L8+M8</f>
        <v>200</v>
      </c>
      <c r="O9">
        <f>L9-N9</f>
        <v>50</v>
      </c>
      <c r="P9">
        <f>ABS(O9)</f>
        <v>50</v>
      </c>
      <c r="Q9">
        <f>P9*P9</f>
        <v>2500</v>
      </c>
      <c r="R9" s="2">
        <f>P9/L9</f>
        <v>0.2</v>
      </c>
      <c r="S9" s="2">
        <f>O9/L9</f>
        <v>0.2</v>
      </c>
      <c r="U9">
        <v>3</v>
      </c>
      <c r="V9">
        <v>250</v>
      </c>
      <c r="W9" s="4">
        <f t="shared" si="0"/>
        <v>0.7142857142857143</v>
      </c>
      <c r="X9" s="5">
        <f>V8*W8</f>
        <v>244.99999999999997</v>
      </c>
      <c r="Y9" s="5">
        <f>V9-X9</f>
        <v>5.0000000000000284</v>
      </c>
      <c r="Z9" s="5">
        <f>ABS(Y9)</f>
        <v>5.0000000000000284</v>
      </c>
      <c r="AA9">
        <f>Y9*Y9</f>
        <v>25.000000000000284</v>
      </c>
      <c r="AB9" s="2">
        <f>Z9/V9</f>
        <v>2.0000000000000115E-2</v>
      </c>
      <c r="AC9" s="2">
        <f>Y9/V9</f>
        <v>2.0000000000000115E-2</v>
      </c>
      <c r="AE9">
        <v>3</v>
      </c>
      <c r="AF9">
        <v>250</v>
      </c>
      <c r="AN9">
        <v>3</v>
      </c>
      <c r="AO9">
        <v>250</v>
      </c>
      <c r="AP9">
        <f>AO9-AO8</f>
        <v>-100</v>
      </c>
    </row>
    <row r="10" spans="2:48" x14ac:dyDescent="0.3">
      <c r="B10">
        <v>4</v>
      </c>
      <c r="C10">
        <v>400</v>
      </c>
      <c r="D10">
        <f t="shared" si="1"/>
        <v>250</v>
      </c>
      <c r="E10">
        <f t="shared" si="2"/>
        <v>150</v>
      </c>
      <c r="F10">
        <f t="shared" ref="F10:F34" si="6">ABS(E10)</f>
        <v>150</v>
      </c>
      <c r="G10">
        <f t="shared" ref="G10:G34" si="7">F10*F10</f>
        <v>22500</v>
      </c>
      <c r="H10" s="2">
        <f t="shared" si="3"/>
        <v>0.375</v>
      </c>
      <c r="I10" s="2">
        <f t="shared" si="4"/>
        <v>0.375</v>
      </c>
      <c r="K10">
        <v>4</v>
      </c>
      <c r="L10">
        <v>400</v>
      </c>
      <c r="M10">
        <f t="shared" si="5"/>
        <v>150</v>
      </c>
      <c r="N10">
        <f t="shared" ref="N10:N34" si="8">L9+M9</f>
        <v>150</v>
      </c>
      <c r="O10">
        <f>L10-N10</f>
        <v>250</v>
      </c>
      <c r="P10">
        <f t="shared" ref="P10:P34" si="9">ABS(O10)</f>
        <v>250</v>
      </c>
      <c r="Q10">
        <f t="shared" ref="Q10:Q34" si="10">P10*P10</f>
        <v>62500</v>
      </c>
      <c r="R10" s="2">
        <f t="shared" ref="R10:R34" si="11">P10/L10</f>
        <v>0.625</v>
      </c>
      <c r="S10" s="2">
        <f t="shared" ref="S10:S34" si="12">O10/L10</f>
        <v>0.625</v>
      </c>
      <c r="U10">
        <v>4</v>
      </c>
      <c r="V10">
        <v>400</v>
      </c>
      <c r="W10" s="4">
        <f t="shared" si="0"/>
        <v>1.6</v>
      </c>
      <c r="X10" s="5">
        <f>V9*W9</f>
        <v>178.57142857142858</v>
      </c>
      <c r="Y10" s="5">
        <f t="shared" ref="Y10:Y34" si="13">V10-X10</f>
        <v>221.42857142857142</v>
      </c>
      <c r="Z10" s="5">
        <f t="shared" ref="Z10:Z34" si="14">ABS(Y10)</f>
        <v>221.42857142857142</v>
      </c>
      <c r="AA10">
        <f t="shared" ref="AA10:AA34" si="15">Y10*Y10</f>
        <v>49030.612244897951</v>
      </c>
      <c r="AB10" s="2">
        <f t="shared" ref="AB10:AB34" si="16">Z10/V10</f>
        <v>0.55357142857142849</v>
      </c>
      <c r="AC10" s="2">
        <f t="shared" ref="AC10:AC34" si="17">Y10/V10</f>
        <v>0.55357142857142849</v>
      </c>
      <c r="AE10">
        <v>4</v>
      </c>
      <c r="AF10">
        <v>400</v>
      </c>
      <c r="AN10">
        <v>4</v>
      </c>
      <c r="AO10">
        <v>400</v>
      </c>
      <c r="AP10">
        <f t="shared" ref="AP10:AP34" si="18">AO10-AO9</f>
        <v>150</v>
      </c>
    </row>
    <row r="11" spans="2:48" x14ac:dyDescent="0.3">
      <c r="B11">
        <v>5</v>
      </c>
      <c r="C11">
        <v>450</v>
      </c>
      <c r="D11">
        <f t="shared" si="1"/>
        <v>400</v>
      </c>
      <c r="E11">
        <f t="shared" si="2"/>
        <v>50</v>
      </c>
      <c r="F11">
        <f t="shared" si="6"/>
        <v>50</v>
      </c>
      <c r="G11">
        <f t="shared" si="7"/>
        <v>2500</v>
      </c>
      <c r="H11" s="2">
        <f t="shared" si="3"/>
        <v>0.1111111111111111</v>
      </c>
      <c r="I11" s="2">
        <f t="shared" si="4"/>
        <v>0.1111111111111111</v>
      </c>
      <c r="K11">
        <v>5</v>
      </c>
      <c r="L11">
        <v>450</v>
      </c>
      <c r="M11">
        <f t="shared" si="5"/>
        <v>50</v>
      </c>
      <c r="N11">
        <f t="shared" si="8"/>
        <v>550</v>
      </c>
      <c r="O11">
        <f t="shared" ref="O11:O34" si="19">L11-N11</f>
        <v>-100</v>
      </c>
      <c r="P11">
        <f t="shared" si="9"/>
        <v>100</v>
      </c>
      <c r="Q11">
        <f t="shared" si="10"/>
        <v>10000</v>
      </c>
      <c r="R11" s="2">
        <f t="shared" si="11"/>
        <v>0.22222222222222221</v>
      </c>
      <c r="S11" s="2">
        <f t="shared" si="12"/>
        <v>-0.22222222222222221</v>
      </c>
      <c r="U11">
        <v>5</v>
      </c>
      <c r="V11">
        <v>450</v>
      </c>
      <c r="W11" s="4">
        <f t="shared" si="0"/>
        <v>1.125</v>
      </c>
      <c r="X11" s="5">
        <f t="shared" ref="X11:X34" si="20">V10*W10</f>
        <v>640</v>
      </c>
      <c r="Y11" s="5">
        <f t="shared" si="13"/>
        <v>-190</v>
      </c>
      <c r="Z11" s="5">
        <f t="shared" si="14"/>
        <v>190</v>
      </c>
      <c r="AA11">
        <f t="shared" si="15"/>
        <v>36100</v>
      </c>
      <c r="AB11" s="2">
        <f t="shared" si="16"/>
        <v>0.42222222222222222</v>
      </c>
      <c r="AC11" s="2">
        <f t="shared" si="17"/>
        <v>-0.42222222222222222</v>
      </c>
      <c r="AE11">
        <v>5</v>
      </c>
      <c r="AF11">
        <v>450</v>
      </c>
      <c r="AG11">
        <f>AF7</f>
        <v>500</v>
      </c>
      <c r="AH11" s="5">
        <f>AF11-AG11</f>
        <v>-50</v>
      </c>
      <c r="AI11" s="5">
        <f>ABS(AH11)</f>
        <v>50</v>
      </c>
      <c r="AJ11">
        <f>AH11*AH11</f>
        <v>2500</v>
      </c>
      <c r="AK11" s="2">
        <f>AI11/AF11</f>
        <v>0.1111111111111111</v>
      </c>
      <c r="AL11" s="2">
        <f>AH11/AF11</f>
        <v>-0.1111111111111111</v>
      </c>
      <c r="AN11">
        <v>5</v>
      </c>
      <c r="AO11">
        <v>450</v>
      </c>
      <c r="AP11">
        <f t="shared" si="18"/>
        <v>50</v>
      </c>
    </row>
    <row r="12" spans="2:48" x14ac:dyDescent="0.3">
      <c r="B12">
        <v>6</v>
      </c>
      <c r="C12">
        <v>350</v>
      </c>
      <c r="D12">
        <f t="shared" si="1"/>
        <v>450</v>
      </c>
      <c r="E12">
        <f t="shared" si="2"/>
        <v>-100</v>
      </c>
      <c r="F12">
        <f t="shared" si="6"/>
        <v>100</v>
      </c>
      <c r="G12">
        <f t="shared" si="7"/>
        <v>10000</v>
      </c>
      <c r="H12" s="2">
        <f t="shared" si="3"/>
        <v>0.2857142857142857</v>
      </c>
      <c r="I12" s="2">
        <f t="shared" si="4"/>
        <v>-0.2857142857142857</v>
      </c>
      <c r="K12">
        <v>6</v>
      </c>
      <c r="L12">
        <v>350</v>
      </c>
      <c r="M12">
        <f t="shared" si="5"/>
        <v>-100</v>
      </c>
      <c r="N12">
        <f t="shared" si="8"/>
        <v>500</v>
      </c>
      <c r="O12">
        <f t="shared" si="19"/>
        <v>-150</v>
      </c>
      <c r="P12">
        <f t="shared" si="9"/>
        <v>150</v>
      </c>
      <c r="Q12">
        <f t="shared" si="10"/>
        <v>22500</v>
      </c>
      <c r="R12" s="2">
        <f t="shared" si="11"/>
        <v>0.42857142857142855</v>
      </c>
      <c r="S12" s="2">
        <f t="shared" si="12"/>
        <v>-0.42857142857142855</v>
      </c>
      <c r="U12">
        <v>6</v>
      </c>
      <c r="V12">
        <v>350</v>
      </c>
      <c r="W12" s="4">
        <f t="shared" si="0"/>
        <v>0.77777777777777779</v>
      </c>
      <c r="X12" s="5">
        <f t="shared" si="20"/>
        <v>506.25</v>
      </c>
      <c r="Y12" s="5">
        <f t="shared" si="13"/>
        <v>-156.25</v>
      </c>
      <c r="Z12" s="5">
        <f t="shared" si="14"/>
        <v>156.25</v>
      </c>
      <c r="AA12">
        <f t="shared" si="15"/>
        <v>24414.0625</v>
      </c>
      <c r="AB12" s="2">
        <f t="shared" si="16"/>
        <v>0.44642857142857145</v>
      </c>
      <c r="AC12" s="2">
        <f t="shared" si="17"/>
        <v>-0.44642857142857145</v>
      </c>
      <c r="AE12">
        <v>6</v>
      </c>
      <c r="AF12">
        <v>350</v>
      </c>
      <c r="AG12">
        <f>AF8</f>
        <v>350</v>
      </c>
      <c r="AH12" s="5">
        <f t="shared" ref="AH12:AH34" si="21">AF12-AG12</f>
        <v>0</v>
      </c>
      <c r="AI12" s="5">
        <f t="shared" ref="AI12:AI34" si="22">ABS(AH12)</f>
        <v>0</v>
      </c>
      <c r="AJ12">
        <f t="shared" ref="AJ12:AJ34" si="23">AH12*AH12</f>
        <v>0</v>
      </c>
      <c r="AK12" s="2">
        <f t="shared" ref="AK12:AK34" si="24">AI12/AF12</f>
        <v>0</v>
      </c>
      <c r="AL12" s="2">
        <f t="shared" ref="AL12:AL34" si="25">AH12/AF12</f>
        <v>0</v>
      </c>
      <c r="AN12">
        <v>6</v>
      </c>
      <c r="AO12">
        <v>350</v>
      </c>
      <c r="AP12">
        <f t="shared" si="18"/>
        <v>-100</v>
      </c>
      <c r="AQ12" s="7">
        <f>AO8+((AP11+AP10+AP9+AP8)/4)</f>
        <v>337.5</v>
      </c>
      <c r="AR12" s="5">
        <f>AO12-AQ12</f>
        <v>12.5</v>
      </c>
      <c r="AS12" s="5">
        <f>ABS(AR12)</f>
        <v>12.5</v>
      </c>
      <c r="AT12" s="7">
        <f>AR12*AR12</f>
        <v>156.25</v>
      </c>
      <c r="AU12" s="2">
        <f>AS12/AO12</f>
        <v>3.5714285714285712E-2</v>
      </c>
      <c r="AV12" s="2">
        <f>AR12/AO12</f>
        <v>3.5714285714285712E-2</v>
      </c>
    </row>
    <row r="13" spans="2:48" x14ac:dyDescent="0.3">
      <c r="B13">
        <v>7</v>
      </c>
      <c r="C13">
        <v>200</v>
      </c>
      <c r="D13">
        <f t="shared" si="1"/>
        <v>350</v>
      </c>
      <c r="E13">
        <f t="shared" si="2"/>
        <v>-150</v>
      </c>
      <c r="F13">
        <f t="shared" si="6"/>
        <v>150</v>
      </c>
      <c r="G13">
        <f t="shared" si="7"/>
        <v>22500</v>
      </c>
      <c r="H13" s="2">
        <f t="shared" si="3"/>
        <v>0.75</v>
      </c>
      <c r="I13" s="2">
        <f t="shared" si="4"/>
        <v>-0.75</v>
      </c>
      <c r="K13">
        <v>7</v>
      </c>
      <c r="L13">
        <v>200</v>
      </c>
      <c r="M13">
        <f t="shared" si="5"/>
        <v>-150</v>
      </c>
      <c r="N13">
        <f t="shared" si="8"/>
        <v>250</v>
      </c>
      <c r="O13">
        <f t="shared" si="19"/>
        <v>-50</v>
      </c>
      <c r="P13">
        <f t="shared" si="9"/>
        <v>50</v>
      </c>
      <c r="Q13">
        <f t="shared" si="10"/>
        <v>2500</v>
      </c>
      <c r="R13" s="2">
        <f t="shared" si="11"/>
        <v>0.25</v>
      </c>
      <c r="S13" s="2">
        <f t="shared" si="12"/>
        <v>-0.25</v>
      </c>
      <c r="U13">
        <v>7</v>
      </c>
      <c r="V13">
        <v>200</v>
      </c>
      <c r="W13" s="4">
        <f t="shared" si="0"/>
        <v>0.5714285714285714</v>
      </c>
      <c r="X13" s="5">
        <f t="shared" si="20"/>
        <v>272.22222222222223</v>
      </c>
      <c r="Y13" s="5">
        <f t="shared" si="13"/>
        <v>-72.222222222222229</v>
      </c>
      <c r="Z13" s="5">
        <f t="shared" si="14"/>
        <v>72.222222222222229</v>
      </c>
      <c r="AA13">
        <f t="shared" si="15"/>
        <v>5216.0493827160499</v>
      </c>
      <c r="AB13" s="2">
        <f t="shared" si="16"/>
        <v>0.36111111111111116</v>
      </c>
      <c r="AC13" s="2">
        <f t="shared" si="17"/>
        <v>-0.36111111111111116</v>
      </c>
      <c r="AE13">
        <v>7</v>
      </c>
      <c r="AF13">
        <v>200</v>
      </c>
      <c r="AG13">
        <f>AF9</f>
        <v>250</v>
      </c>
      <c r="AH13" s="5">
        <f t="shared" si="21"/>
        <v>-50</v>
      </c>
      <c r="AI13" s="5">
        <f t="shared" si="22"/>
        <v>50</v>
      </c>
      <c r="AJ13">
        <f t="shared" si="23"/>
        <v>2500</v>
      </c>
      <c r="AK13" s="2">
        <f t="shared" si="24"/>
        <v>0.25</v>
      </c>
      <c r="AL13" s="2">
        <f t="shared" si="25"/>
        <v>-0.25</v>
      </c>
      <c r="AN13">
        <v>7</v>
      </c>
      <c r="AO13">
        <v>200</v>
      </c>
      <c r="AP13">
        <f t="shared" si="18"/>
        <v>-150</v>
      </c>
      <c r="AQ13" s="7">
        <f t="shared" ref="AQ13:AQ35" si="26">AO9+((AP12+AP11+AP10+AP9)/4)</f>
        <v>250</v>
      </c>
      <c r="AR13" s="5">
        <f t="shared" ref="AR13:AR34" si="27">AO13-AQ13</f>
        <v>-50</v>
      </c>
      <c r="AS13" s="5">
        <f t="shared" ref="AS13:AS34" si="28">ABS(AR13)</f>
        <v>50</v>
      </c>
      <c r="AT13" s="7">
        <f t="shared" ref="AT13:AT34" si="29">AR13*AR13</f>
        <v>2500</v>
      </c>
      <c r="AU13" s="2">
        <f t="shared" ref="AU13:AU34" si="30">AS13/AO13</f>
        <v>0.25</v>
      </c>
      <c r="AV13" s="2">
        <f t="shared" ref="AV13:AV34" si="31">AR13/AO13</f>
        <v>-0.25</v>
      </c>
    </row>
    <row r="14" spans="2:48" x14ac:dyDescent="0.3">
      <c r="B14">
        <v>8</v>
      </c>
      <c r="C14">
        <v>300</v>
      </c>
      <c r="D14">
        <f t="shared" si="1"/>
        <v>200</v>
      </c>
      <c r="E14">
        <f t="shared" si="2"/>
        <v>100</v>
      </c>
      <c r="F14">
        <f t="shared" si="6"/>
        <v>100</v>
      </c>
      <c r="G14">
        <f t="shared" si="7"/>
        <v>10000</v>
      </c>
      <c r="H14" s="2">
        <f t="shared" si="3"/>
        <v>0.33333333333333331</v>
      </c>
      <c r="I14" s="2">
        <f t="shared" si="4"/>
        <v>0.33333333333333331</v>
      </c>
      <c r="K14">
        <v>8</v>
      </c>
      <c r="L14">
        <v>300</v>
      </c>
      <c r="M14">
        <f t="shared" si="5"/>
        <v>100</v>
      </c>
      <c r="N14">
        <f t="shared" si="8"/>
        <v>50</v>
      </c>
      <c r="O14">
        <f t="shared" si="19"/>
        <v>250</v>
      </c>
      <c r="P14">
        <f t="shared" si="9"/>
        <v>250</v>
      </c>
      <c r="Q14">
        <f t="shared" si="10"/>
        <v>62500</v>
      </c>
      <c r="R14" s="2">
        <f t="shared" si="11"/>
        <v>0.83333333333333337</v>
      </c>
      <c r="S14" s="2">
        <f t="shared" si="12"/>
        <v>0.83333333333333337</v>
      </c>
      <c r="U14">
        <v>8</v>
      </c>
      <c r="V14">
        <v>300</v>
      </c>
      <c r="W14" s="4">
        <f t="shared" si="0"/>
        <v>1.5</v>
      </c>
      <c r="X14" s="5">
        <f t="shared" si="20"/>
        <v>114.28571428571428</v>
      </c>
      <c r="Y14" s="5">
        <f t="shared" si="13"/>
        <v>185.71428571428572</v>
      </c>
      <c r="Z14" s="5">
        <f t="shared" si="14"/>
        <v>185.71428571428572</v>
      </c>
      <c r="AA14">
        <f t="shared" si="15"/>
        <v>34489.795918367352</v>
      </c>
      <c r="AB14" s="2">
        <f t="shared" si="16"/>
        <v>0.61904761904761907</v>
      </c>
      <c r="AC14" s="2">
        <f t="shared" si="17"/>
        <v>0.61904761904761907</v>
      </c>
      <c r="AE14">
        <v>8</v>
      </c>
      <c r="AF14">
        <v>300</v>
      </c>
      <c r="AG14">
        <f>AF10</f>
        <v>400</v>
      </c>
      <c r="AH14" s="5">
        <f t="shared" si="21"/>
        <v>-100</v>
      </c>
      <c r="AI14" s="5">
        <f t="shared" si="22"/>
        <v>100</v>
      </c>
      <c r="AJ14">
        <f t="shared" si="23"/>
        <v>10000</v>
      </c>
      <c r="AK14" s="2">
        <f t="shared" si="24"/>
        <v>0.33333333333333331</v>
      </c>
      <c r="AL14" s="2">
        <f t="shared" si="25"/>
        <v>-0.33333333333333331</v>
      </c>
      <c r="AN14">
        <v>8</v>
      </c>
      <c r="AO14">
        <v>300</v>
      </c>
      <c r="AP14">
        <f t="shared" si="18"/>
        <v>100</v>
      </c>
      <c r="AQ14" s="7">
        <f t="shared" si="26"/>
        <v>387.5</v>
      </c>
      <c r="AR14" s="5">
        <f t="shared" si="27"/>
        <v>-87.5</v>
      </c>
      <c r="AS14" s="5">
        <f t="shared" si="28"/>
        <v>87.5</v>
      </c>
      <c r="AT14" s="7">
        <f t="shared" si="29"/>
        <v>7656.25</v>
      </c>
      <c r="AU14" s="2">
        <f t="shared" si="30"/>
        <v>0.29166666666666669</v>
      </c>
      <c r="AV14" s="2">
        <f t="shared" si="31"/>
        <v>-0.29166666666666669</v>
      </c>
    </row>
    <row r="15" spans="2:48" x14ac:dyDescent="0.3">
      <c r="B15">
        <v>9</v>
      </c>
      <c r="C15">
        <v>350</v>
      </c>
      <c r="D15">
        <f t="shared" si="1"/>
        <v>300</v>
      </c>
      <c r="E15">
        <f t="shared" si="2"/>
        <v>50</v>
      </c>
      <c r="F15">
        <f t="shared" si="6"/>
        <v>50</v>
      </c>
      <c r="G15">
        <f t="shared" si="7"/>
        <v>2500</v>
      </c>
      <c r="H15" s="2">
        <f t="shared" si="3"/>
        <v>0.14285714285714285</v>
      </c>
      <c r="I15" s="2">
        <f t="shared" si="4"/>
        <v>0.14285714285714285</v>
      </c>
      <c r="K15">
        <v>9</v>
      </c>
      <c r="L15">
        <v>350</v>
      </c>
      <c r="M15">
        <f t="shared" si="5"/>
        <v>50</v>
      </c>
      <c r="N15">
        <f t="shared" si="8"/>
        <v>400</v>
      </c>
      <c r="O15">
        <f t="shared" si="19"/>
        <v>-50</v>
      </c>
      <c r="P15">
        <f t="shared" si="9"/>
        <v>50</v>
      </c>
      <c r="Q15">
        <f t="shared" si="10"/>
        <v>2500</v>
      </c>
      <c r="R15" s="2">
        <f t="shared" si="11"/>
        <v>0.14285714285714285</v>
      </c>
      <c r="S15" s="2">
        <f t="shared" si="12"/>
        <v>-0.14285714285714285</v>
      </c>
      <c r="U15">
        <v>9</v>
      </c>
      <c r="V15">
        <v>350</v>
      </c>
      <c r="W15" s="4">
        <f t="shared" si="0"/>
        <v>1.1666666666666667</v>
      </c>
      <c r="X15" s="5">
        <f t="shared" si="20"/>
        <v>450</v>
      </c>
      <c r="Y15" s="5">
        <f t="shared" si="13"/>
        <v>-100</v>
      </c>
      <c r="Z15" s="5">
        <f t="shared" si="14"/>
        <v>100</v>
      </c>
      <c r="AA15">
        <f t="shared" si="15"/>
        <v>10000</v>
      </c>
      <c r="AB15" s="2">
        <f t="shared" si="16"/>
        <v>0.2857142857142857</v>
      </c>
      <c r="AC15" s="2">
        <f t="shared" si="17"/>
        <v>-0.2857142857142857</v>
      </c>
      <c r="AE15">
        <v>9</v>
      </c>
      <c r="AF15">
        <v>350</v>
      </c>
      <c r="AG15">
        <f t="shared" ref="AG15:AG34" si="32">AF11</f>
        <v>450</v>
      </c>
      <c r="AH15" s="5">
        <f t="shared" si="21"/>
        <v>-100</v>
      </c>
      <c r="AI15" s="5">
        <f t="shared" si="22"/>
        <v>100</v>
      </c>
      <c r="AJ15">
        <f t="shared" si="23"/>
        <v>10000</v>
      </c>
      <c r="AK15" s="2">
        <f t="shared" si="24"/>
        <v>0.2857142857142857</v>
      </c>
      <c r="AL15" s="2">
        <f t="shared" si="25"/>
        <v>-0.2857142857142857</v>
      </c>
      <c r="AN15">
        <v>9</v>
      </c>
      <c r="AO15">
        <v>350</v>
      </c>
      <c r="AP15">
        <f t="shared" si="18"/>
        <v>50</v>
      </c>
      <c r="AQ15" s="7">
        <f t="shared" si="26"/>
        <v>425</v>
      </c>
      <c r="AR15" s="5">
        <f t="shared" si="27"/>
        <v>-75</v>
      </c>
      <c r="AS15" s="5">
        <f t="shared" si="28"/>
        <v>75</v>
      </c>
      <c r="AT15" s="7">
        <f t="shared" si="29"/>
        <v>5625</v>
      </c>
      <c r="AU15" s="2">
        <f t="shared" si="30"/>
        <v>0.21428571428571427</v>
      </c>
      <c r="AV15" s="2">
        <f t="shared" si="31"/>
        <v>-0.21428571428571427</v>
      </c>
    </row>
    <row r="16" spans="2:48" x14ac:dyDescent="0.3">
      <c r="B16">
        <v>10</v>
      </c>
      <c r="C16">
        <v>200</v>
      </c>
      <c r="D16">
        <f t="shared" si="1"/>
        <v>350</v>
      </c>
      <c r="E16">
        <f t="shared" si="2"/>
        <v>-150</v>
      </c>
      <c r="F16">
        <f t="shared" si="6"/>
        <v>150</v>
      </c>
      <c r="G16">
        <f t="shared" si="7"/>
        <v>22500</v>
      </c>
      <c r="H16" s="2">
        <f t="shared" si="3"/>
        <v>0.75</v>
      </c>
      <c r="I16" s="2">
        <f t="shared" si="4"/>
        <v>-0.75</v>
      </c>
      <c r="K16">
        <v>10</v>
      </c>
      <c r="L16">
        <v>200</v>
      </c>
      <c r="M16">
        <f t="shared" si="5"/>
        <v>-150</v>
      </c>
      <c r="N16">
        <f t="shared" si="8"/>
        <v>400</v>
      </c>
      <c r="O16">
        <f t="shared" si="19"/>
        <v>-200</v>
      </c>
      <c r="P16">
        <f t="shared" si="9"/>
        <v>200</v>
      </c>
      <c r="Q16">
        <f t="shared" si="10"/>
        <v>40000</v>
      </c>
      <c r="R16" s="2">
        <f t="shared" si="11"/>
        <v>1</v>
      </c>
      <c r="S16" s="2">
        <f t="shared" si="12"/>
        <v>-1</v>
      </c>
      <c r="U16">
        <v>10</v>
      </c>
      <c r="V16">
        <v>200</v>
      </c>
      <c r="W16" s="4">
        <f t="shared" si="0"/>
        <v>0.5714285714285714</v>
      </c>
      <c r="X16" s="5">
        <f t="shared" si="20"/>
        <v>408.33333333333337</v>
      </c>
      <c r="Y16" s="5">
        <f t="shared" si="13"/>
        <v>-208.33333333333337</v>
      </c>
      <c r="Z16" s="5">
        <f t="shared" si="14"/>
        <v>208.33333333333337</v>
      </c>
      <c r="AA16">
        <f t="shared" si="15"/>
        <v>43402.777777777796</v>
      </c>
      <c r="AB16" s="2">
        <f t="shared" si="16"/>
        <v>1.041666666666667</v>
      </c>
      <c r="AC16" s="2">
        <f t="shared" si="17"/>
        <v>-1.041666666666667</v>
      </c>
      <c r="AE16">
        <v>10</v>
      </c>
      <c r="AF16">
        <v>200</v>
      </c>
      <c r="AG16">
        <f t="shared" si="32"/>
        <v>350</v>
      </c>
      <c r="AH16" s="5">
        <f t="shared" si="21"/>
        <v>-150</v>
      </c>
      <c r="AI16" s="5">
        <f t="shared" si="22"/>
        <v>150</v>
      </c>
      <c r="AJ16">
        <f t="shared" si="23"/>
        <v>22500</v>
      </c>
      <c r="AK16" s="2">
        <f t="shared" si="24"/>
        <v>0.75</v>
      </c>
      <c r="AL16" s="2">
        <f t="shared" si="25"/>
        <v>-0.75</v>
      </c>
      <c r="AN16">
        <v>10</v>
      </c>
      <c r="AO16">
        <v>200</v>
      </c>
      <c r="AP16">
        <f t="shared" si="18"/>
        <v>-150</v>
      </c>
      <c r="AQ16" s="7">
        <f t="shared" si="26"/>
        <v>325</v>
      </c>
      <c r="AR16" s="5">
        <f t="shared" si="27"/>
        <v>-125</v>
      </c>
      <c r="AS16" s="5">
        <f t="shared" si="28"/>
        <v>125</v>
      </c>
      <c r="AT16" s="7">
        <f t="shared" si="29"/>
        <v>15625</v>
      </c>
      <c r="AU16" s="2">
        <f t="shared" si="30"/>
        <v>0.625</v>
      </c>
      <c r="AV16" s="2">
        <f t="shared" si="31"/>
        <v>-0.625</v>
      </c>
    </row>
    <row r="17" spans="2:48" x14ac:dyDescent="0.3">
      <c r="B17">
        <v>11</v>
      </c>
      <c r="C17">
        <v>150</v>
      </c>
      <c r="D17">
        <f t="shared" si="1"/>
        <v>200</v>
      </c>
      <c r="E17">
        <f t="shared" si="2"/>
        <v>-50</v>
      </c>
      <c r="F17">
        <f t="shared" si="6"/>
        <v>50</v>
      </c>
      <c r="G17">
        <f t="shared" si="7"/>
        <v>2500</v>
      </c>
      <c r="H17" s="2">
        <f t="shared" si="3"/>
        <v>0.33333333333333331</v>
      </c>
      <c r="I17" s="2">
        <f t="shared" si="4"/>
        <v>-0.33333333333333331</v>
      </c>
      <c r="K17">
        <v>11</v>
      </c>
      <c r="L17">
        <v>150</v>
      </c>
      <c r="M17">
        <f t="shared" si="5"/>
        <v>-50</v>
      </c>
      <c r="N17">
        <f t="shared" si="8"/>
        <v>50</v>
      </c>
      <c r="O17">
        <f t="shared" si="19"/>
        <v>100</v>
      </c>
      <c r="P17">
        <f t="shared" si="9"/>
        <v>100</v>
      </c>
      <c r="Q17">
        <f t="shared" si="10"/>
        <v>10000</v>
      </c>
      <c r="R17" s="2">
        <f t="shared" si="11"/>
        <v>0.66666666666666663</v>
      </c>
      <c r="S17" s="2">
        <f t="shared" si="12"/>
        <v>0.66666666666666663</v>
      </c>
      <c r="U17">
        <v>11</v>
      </c>
      <c r="V17">
        <v>150</v>
      </c>
      <c r="W17" s="4">
        <f t="shared" si="0"/>
        <v>0.75</v>
      </c>
      <c r="X17" s="5">
        <f t="shared" si="20"/>
        <v>114.28571428571428</v>
      </c>
      <c r="Y17" s="5">
        <f t="shared" si="13"/>
        <v>35.714285714285722</v>
      </c>
      <c r="Z17" s="5">
        <f t="shared" si="14"/>
        <v>35.714285714285722</v>
      </c>
      <c r="AA17">
        <f t="shared" si="15"/>
        <v>1275.5102040816332</v>
      </c>
      <c r="AB17" s="2">
        <f t="shared" si="16"/>
        <v>0.23809523809523814</v>
      </c>
      <c r="AC17" s="2">
        <f t="shared" si="17"/>
        <v>0.23809523809523814</v>
      </c>
      <c r="AE17">
        <v>11</v>
      </c>
      <c r="AF17">
        <v>150</v>
      </c>
      <c r="AG17">
        <f t="shared" si="32"/>
        <v>200</v>
      </c>
      <c r="AH17" s="5">
        <f t="shared" si="21"/>
        <v>-50</v>
      </c>
      <c r="AI17" s="5">
        <f t="shared" si="22"/>
        <v>50</v>
      </c>
      <c r="AJ17">
        <f t="shared" si="23"/>
        <v>2500</v>
      </c>
      <c r="AK17" s="2">
        <f t="shared" si="24"/>
        <v>0.33333333333333331</v>
      </c>
      <c r="AL17" s="2">
        <f t="shared" si="25"/>
        <v>-0.33333333333333331</v>
      </c>
      <c r="AN17">
        <v>11</v>
      </c>
      <c r="AO17">
        <v>150</v>
      </c>
      <c r="AP17">
        <f t="shared" si="18"/>
        <v>-50</v>
      </c>
      <c r="AQ17" s="7">
        <f t="shared" si="26"/>
        <v>162.5</v>
      </c>
      <c r="AR17" s="5">
        <f t="shared" si="27"/>
        <v>-12.5</v>
      </c>
      <c r="AS17" s="5">
        <f t="shared" si="28"/>
        <v>12.5</v>
      </c>
      <c r="AT17" s="7">
        <f t="shared" si="29"/>
        <v>156.25</v>
      </c>
      <c r="AU17" s="2">
        <f t="shared" si="30"/>
        <v>8.3333333333333329E-2</v>
      </c>
      <c r="AV17" s="2">
        <f t="shared" si="31"/>
        <v>-8.3333333333333329E-2</v>
      </c>
    </row>
    <row r="18" spans="2:48" x14ac:dyDescent="0.3">
      <c r="B18">
        <v>12</v>
      </c>
      <c r="C18">
        <v>400</v>
      </c>
      <c r="D18">
        <f t="shared" si="1"/>
        <v>150</v>
      </c>
      <c r="E18">
        <f t="shared" si="2"/>
        <v>250</v>
      </c>
      <c r="F18">
        <f t="shared" si="6"/>
        <v>250</v>
      </c>
      <c r="G18">
        <f t="shared" si="7"/>
        <v>62500</v>
      </c>
      <c r="H18" s="2">
        <f t="shared" si="3"/>
        <v>0.625</v>
      </c>
      <c r="I18" s="2">
        <f t="shared" si="4"/>
        <v>0.625</v>
      </c>
      <c r="K18">
        <v>12</v>
      </c>
      <c r="L18">
        <v>400</v>
      </c>
      <c r="M18">
        <f t="shared" si="5"/>
        <v>250</v>
      </c>
      <c r="N18">
        <f t="shared" si="8"/>
        <v>100</v>
      </c>
      <c r="O18">
        <f t="shared" si="19"/>
        <v>300</v>
      </c>
      <c r="P18">
        <f t="shared" si="9"/>
        <v>300</v>
      </c>
      <c r="Q18">
        <f t="shared" si="10"/>
        <v>90000</v>
      </c>
      <c r="R18" s="2">
        <f t="shared" si="11"/>
        <v>0.75</v>
      </c>
      <c r="S18" s="2">
        <f t="shared" si="12"/>
        <v>0.75</v>
      </c>
      <c r="U18">
        <v>12</v>
      </c>
      <c r="V18">
        <v>400</v>
      </c>
      <c r="W18" s="4">
        <f t="shared" si="0"/>
        <v>2.6666666666666665</v>
      </c>
      <c r="X18" s="5">
        <f t="shared" si="20"/>
        <v>112.5</v>
      </c>
      <c r="Y18" s="5">
        <f t="shared" si="13"/>
        <v>287.5</v>
      </c>
      <c r="Z18" s="5">
        <f t="shared" si="14"/>
        <v>287.5</v>
      </c>
      <c r="AA18">
        <f t="shared" si="15"/>
        <v>82656.25</v>
      </c>
      <c r="AB18" s="2">
        <f t="shared" si="16"/>
        <v>0.71875</v>
      </c>
      <c r="AC18" s="2">
        <f t="shared" si="17"/>
        <v>0.71875</v>
      </c>
      <c r="AE18">
        <v>12</v>
      </c>
      <c r="AF18">
        <v>400</v>
      </c>
      <c r="AG18">
        <f t="shared" si="32"/>
        <v>300</v>
      </c>
      <c r="AH18" s="5">
        <f t="shared" si="21"/>
        <v>100</v>
      </c>
      <c r="AI18" s="5">
        <f t="shared" si="22"/>
        <v>100</v>
      </c>
      <c r="AJ18">
        <f t="shared" si="23"/>
        <v>10000</v>
      </c>
      <c r="AK18" s="2">
        <f t="shared" si="24"/>
        <v>0.25</v>
      </c>
      <c r="AL18" s="2">
        <f t="shared" si="25"/>
        <v>0.25</v>
      </c>
      <c r="AN18">
        <v>12</v>
      </c>
      <c r="AO18">
        <v>400</v>
      </c>
      <c r="AP18">
        <f t="shared" si="18"/>
        <v>250</v>
      </c>
      <c r="AQ18" s="7">
        <f t="shared" si="26"/>
        <v>287.5</v>
      </c>
      <c r="AR18" s="5">
        <f t="shared" si="27"/>
        <v>112.5</v>
      </c>
      <c r="AS18" s="5">
        <f t="shared" si="28"/>
        <v>112.5</v>
      </c>
      <c r="AT18" s="7">
        <f t="shared" si="29"/>
        <v>12656.25</v>
      </c>
      <c r="AU18" s="2">
        <f t="shared" si="30"/>
        <v>0.28125</v>
      </c>
      <c r="AV18" s="2">
        <f t="shared" si="31"/>
        <v>0.28125</v>
      </c>
    </row>
    <row r="19" spans="2:48" x14ac:dyDescent="0.3">
      <c r="B19">
        <v>13</v>
      </c>
      <c r="C19">
        <v>550</v>
      </c>
      <c r="D19">
        <f t="shared" si="1"/>
        <v>400</v>
      </c>
      <c r="E19">
        <f t="shared" si="2"/>
        <v>150</v>
      </c>
      <c r="F19">
        <f t="shared" si="6"/>
        <v>150</v>
      </c>
      <c r="G19">
        <f t="shared" si="7"/>
        <v>22500</v>
      </c>
      <c r="H19" s="2">
        <f t="shared" si="3"/>
        <v>0.27272727272727271</v>
      </c>
      <c r="I19" s="2">
        <f t="shared" si="4"/>
        <v>0.27272727272727271</v>
      </c>
      <c r="K19">
        <v>13</v>
      </c>
      <c r="L19">
        <v>550</v>
      </c>
      <c r="M19">
        <f t="shared" si="5"/>
        <v>150</v>
      </c>
      <c r="N19">
        <f t="shared" si="8"/>
        <v>650</v>
      </c>
      <c r="O19">
        <f t="shared" si="19"/>
        <v>-100</v>
      </c>
      <c r="P19">
        <f t="shared" si="9"/>
        <v>100</v>
      </c>
      <c r="Q19">
        <f t="shared" si="10"/>
        <v>10000</v>
      </c>
      <c r="R19" s="2">
        <f t="shared" si="11"/>
        <v>0.18181818181818182</v>
      </c>
      <c r="S19" s="2">
        <f t="shared" si="12"/>
        <v>-0.18181818181818182</v>
      </c>
      <c r="U19">
        <v>13</v>
      </c>
      <c r="V19">
        <v>550</v>
      </c>
      <c r="W19" s="4">
        <f t="shared" si="0"/>
        <v>1.375</v>
      </c>
      <c r="X19" s="5">
        <f t="shared" si="20"/>
        <v>1066.6666666666665</v>
      </c>
      <c r="Y19" s="5">
        <f t="shared" si="13"/>
        <v>-516.66666666666652</v>
      </c>
      <c r="Z19" s="5">
        <f t="shared" si="14"/>
        <v>516.66666666666652</v>
      </c>
      <c r="AA19">
        <f t="shared" si="15"/>
        <v>266944.44444444426</v>
      </c>
      <c r="AB19" s="2">
        <f t="shared" si="16"/>
        <v>0.93939393939393911</v>
      </c>
      <c r="AC19" s="2">
        <f t="shared" si="17"/>
        <v>-0.93939393939393911</v>
      </c>
      <c r="AE19">
        <v>13</v>
      </c>
      <c r="AF19">
        <v>550</v>
      </c>
      <c r="AG19">
        <f t="shared" si="32"/>
        <v>350</v>
      </c>
      <c r="AH19" s="5">
        <f t="shared" si="21"/>
        <v>200</v>
      </c>
      <c r="AI19" s="5">
        <f t="shared" si="22"/>
        <v>200</v>
      </c>
      <c r="AJ19">
        <f t="shared" si="23"/>
        <v>40000</v>
      </c>
      <c r="AK19" s="2">
        <f t="shared" si="24"/>
        <v>0.36363636363636365</v>
      </c>
      <c r="AL19" s="2">
        <f t="shared" si="25"/>
        <v>0.36363636363636365</v>
      </c>
      <c r="AN19">
        <v>13</v>
      </c>
      <c r="AO19">
        <v>550</v>
      </c>
      <c r="AP19">
        <f t="shared" si="18"/>
        <v>150</v>
      </c>
      <c r="AQ19" s="7">
        <f t="shared" si="26"/>
        <v>375</v>
      </c>
      <c r="AR19" s="5">
        <f t="shared" si="27"/>
        <v>175</v>
      </c>
      <c r="AS19" s="5">
        <f t="shared" si="28"/>
        <v>175</v>
      </c>
      <c r="AT19" s="7">
        <f t="shared" si="29"/>
        <v>30625</v>
      </c>
      <c r="AU19" s="2">
        <f t="shared" si="30"/>
        <v>0.31818181818181818</v>
      </c>
      <c r="AV19" s="2">
        <f t="shared" si="31"/>
        <v>0.31818181818181818</v>
      </c>
    </row>
    <row r="20" spans="2:48" x14ac:dyDescent="0.3">
      <c r="B20">
        <v>14</v>
      </c>
      <c r="C20">
        <v>350</v>
      </c>
      <c r="D20">
        <f t="shared" si="1"/>
        <v>550</v>
      </c>
      <c r="E20">
        <f t="shared" si="2"/>
        <v>-200</v>
      </c>
      <c r="F20">
        <f t="shared" si="6"/>
        <v>200</v>
      </c>
      <c r="G20">
        <f t="shared" si="7"/>
        <v>40000</v>
      </c>
      <c r="H20" s="2">
        <f t="shared" si="3"/>
        <v>0.5714285714285714</v>
      </c>
      <c r="I20" s="2">
        <f t="shared" si="4"/>
        <v>-0.5714285714285714</v>
      </c>
      <c r="K20">
        <v>14</v>
      </c>
      <c r="L20">
        <v>350</v>
      </c>
      <c r="M20">
        <f t="shared" si="5"/>
        <v>-200</v>
      </c>
      <c r="N20">
        <f t="shared" si="8"/>
        <v>700</v>
      </c>
      <c r="O20">
        <f t="shared" si="19"/>
        <v>-350</v>
      </c>
      <c r="P20">
        <f t="shared" si="9"/>
        <v>350</v>
      </c>
      <c r="Q20">
        <f t="shared" si="10"/>
        <v>122500</v>
      </c>
      <c r="R20" s="2">
        <f t="shared" si="11"/>
        <v>1</v>
      </c>
      <c r="S20" s="2">
        <f t="shared" si="12"/>
        <v>-1</v>
      </c>
      <c r="U20">
        <v>14</v>
      </c>
      <c r="V20">
        <v>350</v>
      </c>
      <c r="W20" s="4">
        <f t="shared" ref="W20:W34" si="33">V20/V19</f>
        <v>0.63636363636363635</v>
      </c>
      <c r="X20" s="5">
        <f t="shared" si="20"/>
        <v>756.25</v>
      </c>
      <c r="Y20" s="5">
        <f t="shared" si="13"/>
        <v>-406.25</v>
      </c>
      <c r="Z20" s="5">
        <f t="shared" si="14"/>
        <v>406.25</v>
      </c>
      <c r="AA20">
        <f t="shared" si="15"/>
        <v>165039.0625</v>
      </c>
      <c r="AB20" s="2">
        <f t="shared" si="16"/>
        <v>1.1607142857142858</v>
      </c>
      <c r="AC20" s="2">
        <f t="shared" si="17"/>
        <v>-1.1607142857142858</v>
      </c>
      <c r="AE20">
        <v>14</v>
      </c>
      <c r="AF20">
        <v>350</v>
      </c>
      <c r="AG20">
        <f t="shared" si="32"/>
        <v>200</v>
      </c>
      <c r="AH20" s="5">
        <f t="shared" si="21"/>
        <v>150</v>
      </c>
      <c r="AI20" s="5">
        <f t="shared" si="22"/>
        <v>150</v>
      </c>
      <c r="AJ20">
        <f t="shared" si="23"/>
        <v>22500</v>
      </c>
      <c r="AK20" s="2">
        <f t="shared" si="24"/>
        <v>0.42857142857142855</v>
      </c>
      <c r="AL20" s="2">
        <f t="shared" si="25"/>
        <v>0.42857142857142855</v>
      </c>
      <c r="AN20">
        <v>14</v>
      </c>
      <c r="AO20">
        <v>350</v>
      </c>
      <c r="AP20">
        <f t="shared" si="18"/>
        <v>-200</v>
      </c>
      <c r="AQ20" s="7">
        <f t="shared" si="26"/>
        <v>250</v>
      </c>
      <c r="AR20" s="5">
        <f t="shared" si="27"/>
        <v>100</v>
      </c>
      <c r="AS20" s="5">
        <f t="shared" si="28"/>
        <v>100</v>
      </c>
      <c r="AT20" s="7">
        <f t="shared" si="29"/>
        <v>10000</v>
      </c>
      <c r="AU20" s="2">
        <f t="shared" si="30"/>
        <v>0.2857142857142857</v>
      </c>
      <c r="AV20" s="2">
        <f t="shared" si="31"/>
        <v>0.2857142857142857</v>
      </c>
    </row>
    <row r="21" spans="2:48" x14ac:dyDescent="0.3">
      <c r="B21">
        <v>15</v>
      </c>
      <c r="C21">
        <v>250</v>
      </c>
      <c r="D21">
        <f t="shared" si="1"/>
        <v>350</v>
      </c>
      <c r="E21">
        <f t="shared" si="2"/>
        <v>-100</v>
      </c>
      <c r="F21">
        <f t="shared" si="6"/>
        <v>100</v>
      </c>
      <c r="G21">
        <f t="shared" si="7"/>
        <v>10000</v>
      </c>
      <c r="H21" s="2">
        <f t="shared" si="3"/>
        <v>0.4</v>
      </c>
      <c r="I21" s="2">
        <f t="shared" si="4"/>
        <v>-0.4</v>
      </c>
      <c r="K21">
        <v>15</v>
      </c>
      <c r="L21">
        <v>250</v>
      </c>
      <c r="M21">
        <f t="shared" si="5"/>
        <v>-100</v>
      </c>
      <c r="N21">
        <f t="shared" si="8"/>
        <v>150</v>
      </c>
      <c r="O21">
        <f t="shared" si="19"/>
        <v>100</v>
      </c>
      <c r="P21">
        <f t="shared" si="9"/>
        <v>100</v>
      </c>
      <c r="Q21">
        <f t="shared" si="10"/>
        <v>10000</v>
      </c>
      <c r="R21" s="2">
        <f t="shared" si="11"/>
        <v>0.4</v>
      </c>
      <c r="S21" s="2">
        <f t="shared" si="12"/>
        <v>0.4</v>
      </c>
      <c r="U21">
        <v>15</v>
      </c>
      <c r="V21">
        <v>250</v>
      </c>
      <c r="W21" s="4">
        <f t="shared" si="33"/>
        <v>0.7142857142857143</v>
      </c>
      <c r="X21" s="5">
        <f t="shared" si="20"/>
        <v>222.72727272727272</v>
      </c>
      <c r="Y21" s="5">
        <f t="shared" si="13"/>
        <v>27.27272727272728</v>
      </c>
      <c r="Z21" s="5">
        <f t="shared" si="14"/>
        <v>27.27272727272728</v>
      </c>
      <c r="AA21">
        <f t="shared" si="15"/>
        <v>743.8016528925624</v>
      </c>
      <c r="AB21" s="2">
        <f t="shared" si="16"/>
        <v>0.10909090909090913</v>
      </c>
      <c r="AC21" s="2">
        <f t="shared" si="17"/>
        <v>0.10909090909090913</v>
      </c>
      <c r="AE21">
        <v>15</v>
      </c>
      <c r="AF21">
        <v>250</v>
      </c>
      <c r="AG21">
        <f t="shared" si="32"/>
        <v>150</v>
      </c>
      <c r="AH21" s="5">
        <f t="shared" si="21"/>
        <v>100</v>
      </c>
      <c r="AI21" s="5">
        <f t="shared" si="22"/>
        <v>100</v>
      </c>
      <c r="AJ21">
        <f t="shared" si="23"/>
        <v>10000</v>
      </c>
      <c r="AK21" s="2">
        <f t="shared" si="24"/>
        <v>0.4</v>
      </c>
      <c r="AL21" s="2">
        <f t="shared" si="25"/>
        <v>0.4</v>
      </c>
      <c r="AN21">
        <v>15</v>
      </c>
      <c r="AO21">
        <v>250</v>
      </c>
      <c r="AP21">
        <f t="shared" si="18"/>
        <v>-100</v>
      </c>
      <c r="AQ21" s="7">
        <f t="shared" si="26"/>
        <v>187.5</v>
      </c>
      <c r="AR21" s="5">
        <f t="shared" si="27"/>
        <v>62.5</v>
      </c>
      <c r="AS21" s="5">
        <f t="shared" si="28"/>
        <v>62.5</v>
      </c>
      <c r="AT21" s="7">
        <f t="shared" si="29"/>
        <v>3906.25</v>
      </c>
      <c r="AU21" s="2">
        <f t="shared" si="30"/>
        <v>0.25</v>
      </c>
      <c r="AV21" s="2">
        <f t="shared" si="31"/>
        <v>0.25</v>
      </c>
    </row>
    <row r="22" spans="2:48" x14ac:dyDescent="0.3">
      <c r="B22">
        <v>16</v>
      </c>
      <c r="C22">
        <v>550</v>
      </c>
      <c r="D22">
        <f t="shared" si="1"/>
        <v>250</v>
      </c>
      <c r="E22">
        <f t="shared" si="2"/>
        <v>300</v>
      </c>
      <c r="F22">
        <f t="shared" si="6"/>
        <v>300</v>
      </c>
      <c r="G22">
        <f t="shared" si="7"/>
        <v>90000</v>
      </c>
      <c r="H22" s="2">
        <f t="shared" si="3"/>
        <v>0.54545454545454541</v>
      </c>
      <c r="I22" s="2">
        <f t="shared" si="4"/>
        <v>0.54545454545454541</v>
      </c>
      <c r="K22">
        <v>16</v>
      </c>
      <c r="L22">
        <v>550</v>
      </c>
      <c r="M22">
        <f t="shared" si="5"/>
        <v>300</v>
      </c>
      <c r="N22">
        <f t="shared" si="8"/>
        <v>150</v>
      </c>
      <c r="O22">
        <f t="shared" si="19"/>
        <v>400</v>
      </c>
      <c r="P22">
        <f t="shared" si="9"/>
        <v>400</v>
      </c>
      <c r="Q22">
        <f t="shared" si="10"/>
        <v>160000</v>
      </c>
      <c r="R22" s="2">
        <f t="shared" si="11"/>
        <v>0.72727272727272729</v>
      </c>
      <c r="S22" s="2">
        <f t="shared" si="12"/>
        <v>0.72727272727272729</v>
      </c>
      <c r="U22">
        <v>16</v>
      </c>
      <c r="V22">
        <v>550</v>
      </c>
      <c r="W22" s="4">
        <f t="shared" si="33"/>
        <v>2.2000000000000002</v>
      </c>
      <c r="X22" s="5">
        <f t="shared" si="20"/>
        <v>178.57142857142858</v>
      </c>
      <c r="Y22" s="5">
        <f t="shared" si="13"/>
        <v>371.42857142857144</v>
      </c>
      <c r="Z22" s="5">
        <f t="shared" si="14"/>
        <v>371.42857142857144</v>
      </c>
      <c r="AA22">
        <f t="shared" si="15"/>
        <v>137959.18367346941</v>
      </c>
      <c r="AB22" s="2">
        <f t="shared" si="16"/>
        <v>0.67532467532467533</v>
      </c>
      <c r="AC22" s="2">
        <f t="shared" si="17"/>
        <v>0.67532467532467533</v>
      </c>
      <c r="AE22">
        <v>16</v>
      </c>
      <c r="AF22">
        <v>550</v>
      </c>
      <c r="AG22">
        <f t="shared" si="32"/>
        <v>400</v>
      </c>
      <c r="AH22" s="5">
        <f t="shared" si="21"/>
        <v>150</v>
      </c>
      <c r="AI22" s="5">
        <f t="shared" si="22"/>
        <v>150</v>
      </c>
      <c r="AJ22">
        <f t="shared" si="23"/>
        <v>22500</v>
      </c>
      <c r="AK22" s="2">
        <f t="shared" si="24"/>
        <v>0.27272727272727271</v>
      </c>
      <c r="AL22" s="2">
        <f t="shared" si="25"/>
        <v>0.27272727272727271</v>
      </c>
      <c r="AN22">
        <v>16</v>
      </c>
      <c r="AO22">
        <v>550</v>
      </c>
      <c r="AP22">
        <f t="shared" si="18"/>
        <v>300</v>
      </c>
      <c r="AQ22" s="7">
        <f t="shared" si="26"/>
        <v>425</v>
      </c>
      <c r="AR22" s="5">
        <f t="shared" si="27"/>
        <v>125</v>
      </c>
      <c r="AS22" s="5">
        <f t="shared" si="28"/>
        <v>125</v>
      </c>
      <c r="AT22" s="7">
        <f t="shared" si="29"/>
        <v>15625</v>
      </c>
      <c r="AU22" s="2">
        <f t="shared" si="30"/>
        <v>0.22727272727272727</v>
      </c>
      <c r="AV22" s="2">
        <f t="shared" si="31"/>
        <v>0.22727272727272727</v>
      </c>
    </row>
    <row r="23" spans="2:48" x14ac:dyDescent="0.3">
      <c r="B23">
        <v>17</v>
      </c>
      <c r="C23">
        <v>550</v>
      </c>
      <c r="D23">
        <f t="shared" si="1"/>
        <v>550</v>
      </c>
      <c r="E23">
        <f t="shared" si="2"/>
        <v>0</v>
      </c>
      <c r="F23">
        <f t="shared" si="6"/>
        <v>0</v>
      </c>
      <c r="G23">
        <f t="shared" si="7"/>
        <v>0</v>
      </c>
      <c r="H23" s="2">
        <f t="shared" si="3"/>
        <v>0</v>
      </c>
      <c r="I23" s="2">
        <f t="shared" si="4"/>
        <v>0</v>
      </c>
      <c r="K23">
        <v>17</v>
      </c>
      <c r="L23">
        <v>550</v>
      </c>
      <c r="M23">
        <f t="shared" si="5"/>
        <v>0</v>
      </c>
      <c r="N23">
        <f t="shared" si="8"/>
        <v>850</v>
      </c>
      <c r="O23">
        <f t="shared" si="19"/>
        <v>-300</v>
      </c>
      <c r="P23">
        <f t="shared" si="9"/>
        <v>300</v>
      </c>
      <c r="Q23">
        <f t="shared" si="10"/>
        <v>90000</v>
      </c>
      <c r="R23" s="2">
        <f t="shared" si="11"/>
        <v>0.54545454545454541</v>
      </c>
      <c r="S23" s="2">
        <f t="shared" si="12"/>
        <v>-0.54545454545454541</v>
      </c>
      <c r="U23">
        <v>17</v>
      </c>
      <c r="V23">
        <v>550</v>
      </c>
      <c r="W23" s="4">
        <f t="shared" si="33"/>
        <v>1</v>
      </c>
      <c r="X23" s="5">
        <f t="shared" si="20"/>
        <v>1210</v>
      </c>
      <c r="Y23" s="5">
        <f t="shared" si="13"/>
        <v>-660</v>
      </c>
      <c r="Z23" s="5">
        <f t="shared" si="14"/>
        <v>660</v>
      </c>
      <c r="AA23">
        <f t="shared" si="15"/>
        <v>435600</v>
      </c>
      <c r="AB23" s="2">
        <f t="shared" si="16"/>
        <v>1.2</v>
      </c>
      <c r="AC23" s="2">
        <f t="shared" si="17"/>
        <v>-1.2</v>
      </c>
      <c r="AE23">
        <v>17</v>
      </c>
      <c r="AF23">
        <v>550</v>
      </c>
      <c r="AG23">
        <f t="shared" si="32"/>
        <v>550</v>
      </c>
      <c r="AH23" s="5">
        <f t="shared" si="21"/>
        <v>0</v>
      </c>
      <c r="AI23" s="5">
        <f t="shared" si="22"/>
        <v>0</v>
      </c>
      <c r="AJ23">
        <f t="shared" si="23"/>
        <v>0</v>
      </c>
      <c r="AK23" s="2">
        <f t="shared" si="24"/>
        <v>0</v>
      </c>
      <c r="AL23" s="2">
        <f t="shared" si="25"/>
        <v>0</v>
      </c>
      <c r="AN23">
        <v>17</v>
      </c>
      <c r="AO23">
        <v>550</v>
      </c>
      <c r="AP23">
        <f t="shared" si="18"/>
        <v>0</v>
      </c>
      <c r="AQ23" s="7">
        <f t="shared" si="26"/>
        <v>587.5</v>
      </c>
      <c r="AR23" s="5">
        <f t="shared" si="27"/>
        <v>-37.5</v>
      </c>
      <c r="AS23" s="5">
        <f t="shared" si="28"/>
        <v>37.5</v>
      </c>
      <c r="AT23" s="7">
        <f t="shared" si="29"/>
        <v>1406.25</v>
      </c>
      <c r="AU23" s="2">
        <f t="shared" si="30"/>
        <v>6.8181818181818177E-2</v>
      </c>
      <c r="AV23" s="2">
        <f t="shared" si="31"/>
        <v>-6.8181818181818177E-2</v>
      </c>
    </row>
    <row r="24" spans="2:48" x14ac:dyDescent="0.3">
      <c r="B24">
        <v>18</v>
      </c>
      <c r="C24">
        <v>400</v>
      </c>
      <c r="D24">
        <f t="shared" si="1"/>
        <v>550</v>
      </c>
      <c r="E24">
        <f t="shared" si="2"/>
        <v>-150</v>
      </c>
      <c r="F24">
        <f t="shared" si="6"/>
        <v>150</v>
      </c>
      <c r="G24">
        <f t="shared" si="7"/>
        <v>22500</v>
      </c>
      <c r="H24" s="2">
        <f t="shared" si="3"/>
        <v>0.375</v>
      </c>
      <c r="I24" s="2">
        <f t="shared" si="4"/>
        <v>-0.375</v>
      </c>
      <c r="K24">
        <v>18</v>
      </c>
      <c r="L24">
        <v>400</v>
      </c>
      <c r="M24">
        <f t="shared" si="5"/>
        <v>-150</v>
      </c>
      <c r="N24">
        <f t="shared" si="8"/>
        <v>550</v>
      </c>
      <c r="O24">
        <f t="shared" si="19"/>
        <v>-150</v>
      </c>
      <c r="P24">
        <f t="shared" si="9"/>
        <v>150</v>
      </c>
      <c r="Q24">
        <f t="shared" si="10"/>
        <v>22500</v>
      </c>
      <c r="R24" s="2">
        <f t="shared" si="11"/>
        <v>0.375</v>
      </c>
      <c r="S24" s="2">
        <f t="shared" si="12"/>
        <v>-0.375</v>
      </c>
      <c r="U24">
        <v>18</v>
      </c>
      <c r="V24">
        <v>400</v>
      </c>
      <c r="W24" s="4">
        <f t="shared" si="33"/>
        <v>0.72727272727272729</v>
      </c>
      <c r="X24" s="5">
        <f t="shared" si="20"/>
        <v>550</v>
      </c>
      <c r="Y24" s="5">
        <f t="shared" si="13"/>
        <v>-150</v>
      </c>
      <c r="Z24" s="5">
        <f t="shared" si="14"/>
        <v>150</v>
      </c>
      <c r="AA24">
        <f t="shared" si="15"/>
        <v>22500</v>
      </c>
      <c r="AB24" s="2">
        <f t="shared" si="16"/>
        <v>0.375</v>
      </c>
      <c r="AC24" s="2">
        <f t="shared" si="17"/>
        <v>-0.375</v>
      </c>
      <c r="AE24">
        <v>18</v>
      </c>
      <c r="AF24">
        <v>400</v>
      </c>
      <c r="AG24">
        <f t="shared" si="32"/>
        <v>350</v>
      </c>
      <c r="AH24" s="5">
        <f t="shared" si="21"/>
        <v>50</v>
      </c>
      <c r="AI24" s="5">
        <f t="shared" si="22"/>
        <v>50</v>
      </c>
      <c r="AJ24">
        <f t="shared" si="23"/>
        <v>2500</v>
      </c>
      <c r="AK24" s="2">
        <f t="shared" si="24"/>
        <v>0.125</v>
      </c>
      <c r="AL24" s="2">
        <f t="shared" si="25"/>
        <v>0.125</v>
      </c>
      <c r="AN24">
        <v>18</v>
      </c>
      <c r="AO24">
        <v>400</v>
      </c>
      <c r="AP24">
        <f t="shared" si="18"/>
        <v>-150</v>
      </c>
      <c r="AQ24" s="7">
        <f t="shared" si="26"/>
        <v>350</v>
      </c>
      <c r="AR24" s="5">
        <f t="shared" si="27"/>
        <v>50</v>
      </c>
      <c r="AS24" s="5">
        <f t="shared" si="28"/>
        <v>50</v>
      </c>
      <c r="AT24" s="7">
        <f t="shared" si="29"/>
        <v>2500</v>
      </c>
      <c r="AU24" s="2">
        <f t="shared" si="30"/>
        <v>0.125</v>
      </c>
      <c r="AV24" s="2">
        <f t="shared" si="31"/>
        <v>0.125</v>
      </c>
    </row>
    <row r="25" spans="2:48" x14ac:dyDescent="0.3">
      <c r="B25">
        <v>19</v>
      </c>
      <c r="C25">
        <v>350</v>
      </c>
      <c r="D25">
        <f t="shared" si="1"/>
        <v>400</v>
      </c>
      <c r="E25">
        <f t="shared" si="2"/>
        <v>-50</v>
      </c>
      <c r="F25">
        <f t="shared" si="6"/>
        <v>50</v>
      </c>
      <c r="G25">
        <f t="shared" si="7"/>
        <v>2500</v>
      </c>
      <c r="H25" s="2">
        <f t="shared" si="3"/>
        <v>0.14285714285714285</v>
      </c>
      <c r="I25" s="2">
        <f t="shared" si="4"/>
        <v>-0.14285714285714285</v>
      </c>
      <c r="K25">
        <v>19</v>
      </c>
      <c r="L25">
        <v>350</v>
      </c>
      <c r="M25">
        <f t="shared" si="5"/>
        <v>-50</v>
      </c>
      <c r="N25">
        <f t="shared" si="8"/>
        <v>250</v>
      </c>
      <c r="O25">
        <f t="shared" si="19"/>
        <v>100</v>
      </c>
      <c r="P25">
        <f t="shared" si="9"/>
        <v>100</v>
      </c>
      <c r="Q25">
        <f t="shared" si="10"/>
        <v>10000</v>
      </c>
      <c r="R25" s="2">
        <f t="shared" si="11"/>
        <v>0.2857142857142857</v>
      </c>
      <c r="S25" s="2">
        <f t="shared" si="12"/>
        <v>0.2857142857142857</v>
      </c>
      <c r="U25">
        <v>19</v>
      </c>
      <c r="V25">
        <v>350</v>
      </c>
      <c r="W25" s="4">
        <f t="shared" si="33"/>
        <v>0.875</v>
      </c>
      <c r="X25" s="5">
        <f t="shared" si="20"/>
        <v>290.90909090909093</v>
      </c>
      <c r="Y25" s="5">
        <f t="shared" si="13"/>
        <v>59.090909090909065</v>
      </c>
      <c r="Z25" s="5">
        <f t="shared" si="14"/>
        <v>59.090909090909065</v>
      </c>
      <c r="AA25">
        <f t="shared" si="15"/>
        <v>3491.7355371900794</v>
      </c>
      <c r="AB25" s="2">
        <f t="shared" si="16"/>
        <v>0.16883116883116875</v>
      </c>
      <c r="AC25" s="2">
        <f t="shared" si="17"/>
        <v>0.16883116883116875</v>
      </c>
      <c r="AE25">
        <v>19</v>
      </c>
      <c r="AF25">
        <v>350</v>
      </c>
      <c r="AG25">
        <f t="shared" si="32"/>
        <v>250</v>
      </c>
      <c r="AH25" s="5">
        <f t="shared" si="21"/>
        <v>100</v>
      </c>
      <c r="AI25" s="5">
        <f t="shared" si="22"/>
        <v>100</v>
      </c>
      <c r="AJ25">
        <f t="shared" si="23"/>
        <v>10000</v>
      </c>
      <c r="AK25" s="2">
        <f t="shared" si="24"/>
        <v>0.2857142857142857</v>
      </c>
      <c r="AL25" s="2">
        <f t="shared" si="25"/>
        <v>0.2857142857142857</v>
      </c>
      <c r="AN25">
        <v>19</v>
      </c>
      <c r="AO25">
        <v>350</v>
      </c>
      <c r="AP25">
        <f t="shared" si="18"/>
        <v>-50</v>
      </c>
      <c r="AQ25" s="7">
        <f t="shared" si="26"/>
        <v>262.5</v>
      </c>
      <c r="AR25" s="5">
        <f t="shared" si="27"/>
        <v>87.5</v>
      </c>
      <c r="AS25" s="5">
        <f t="shared" si="28"/>
        <v>87.5</v>
      </c>
      <c r="AT25" s="7">
        <f t="shared" si="29"/>
        <v>7656.25</v>
      </c>
      <c r="AU25" s="2">
        <f t="shared" si="30"/>
        <v>0.25</v>
      </c>
      <c r="AV25" s="2">
        <f t="shared" si="31"/>
        <v>0.25</v>
      </c>
    </row>
    <row r="26" spans="2:48" x14ac:dyDescent="0.3">
      <c r="B26">
        <v>20</v>
      </c>
      <c r="C26">
        <v>600</v>
      </c>
      <c r="D26">
        <f t="shared" si="1"/>
        <v>350</v>
      </c>
      <c r="E26">
        <f t="shared" si="2"/>
        <v>250</v>
      </c>
      <c r="F26">
        <f t="shared" si="6"/>
        <v>250</v>
      </c>
      <c r="G26">
        <f t="shared" si="7"/>
        <v>62500</v>
      </c>
      <c r="H26" s="2">
        <f t="shared" si="3"/>
        <v>0.41666666666666669</v>
      </c>
      <c r="I26" s="2">
        <f t="shared" si="4"/>
        <v>0.41666666666666669</v>
      </c>
      <c r="K26">
        <v>20</v>
      </c>
      <c r="L26">
        <v>600</v>
      </c>
      <c r="M26">
        <f t="shared" si="5"/>
        <v>250</v>
      </c>
      <c r="N26">
        <f t="shared" si="8"/>
        <v>300</v>
      </c>
      <c r="O26">
        <f t="shared" si="19"/>
        <v>300</v>
      </c>
      <c r="P26">
        <f t="shared" si="9"/>
        <v>300</v>
      </c>
      <c r="Q26">
        <f t="shared" si="10"/>
        <v>90000</v>
      </c>
      <c r="R26" s="2">
        <f t="shared" si="11"/>
        <v>0.5</v>
      </c>
      <c r="S26" s="2">
        <f t="shared" si="12"/>
        <v>0.5</v>
      </c>
      <c r="U26">
        <v>20</v>
      </c>
      <c r="V26">
        <v>600</v>
      </c>
      <c r="W26" s="4">
        <f t="shared" si="33"/>
        <v>1.7142857142857142</v>
      </c>
      <c r="X26" s="5">
        <f t="shared" si="20"/>
        <v>306.25</v>
      </c>
      <c r="Y26" s="5">
        <f t="shared" si="13"/>
        <v>293.75</v>
      </c>
      <c r="Z26" s="5">
        <f t="shared" si="14"/>
        <v>293.75</v>
      </c>
      <c r="AA26">
        <f t="shared" si="15"/>
        <v>86289.0625</v>
      </c>
      <c r="AB26" s="2">
        <f t="shared" si="16"/>
        <v>0.48958333333333331</v>
      </c>
      <c r="AC26" s="2">
        <f t="shared" si="17"/>
        <v>0.48958333333333331</v>
      </c>
      <c r="AE26">
        <v>20</v>
      </c>
      <c r="AF26">
        <v>600</v>
      </c>
      <c r="AG26">
        <f t="shared" si="32"/>
        <v>550</v>
      </c>
      <c r="AH26" s="5">
        <f t="shared" si="21"/>
        <v>50</v>
      </c>
      <c r="AI26" s="5">
        <f t="shared" si="22"/>
        <v>50</v>
      </c>
      <c r="AJ26">
        <f t="shared" si="23"/>
        <v>2500</v>
      </c>
      <c r="AK26" s="2">
        <f t="shared" si="24"/>
        <v>8.3333333333333329E-2</v>
      </c>
      <c r="AL26" s="2">
        <f t="shared" si="25"/>
        <v>8.3333333333333329E-2</v>
      </c>
      <c r="AN26">
        <v>20</v>
      </c>
      <c r="AO26">
        <v>600</v>
      </c>
      <c r="AP26">
        <f t="shared" si="18"/>
        <v>250</v>
      </c>
      <c r="AQ26" s="7">
        <f t="shared" si="26"/>
        <v>575</v>
      </c>
      <c r="AR26" s="5">
        <f t="shared" si="27"/>
        <v>25</v>
      </c>
      <c r="AS26" s="5">
        <f t="shared" si="28"/>
        <v>25</v>
      </c>
      <c r="AT26" s="7">
        <f t="shared" si="29"/>
        <v>625</v>
      </c>
      <c r="AU26" s="2">
        <f t="shared" si="30"/>
        <v>4.1666666666666664E-2</v>
      </c>
      <c r="AV26" s="2">
        <f t="shared" si="31"/>
        <v>4.1666666666666664E-2</v>
      </c>
    </row>
    <row r="27" spans="2:48" x14ac:dyDescent="0.3">
      <c r="B27">
        <v>21</v>
      </c>
      <c r="C27">
        <v>750</v>
      </c>
      <c r="D27">
        <f t="shared" si="1"/>
        <v>600</v>
      </c>
      <c r="E27">
        <f t="shared" si="2"/>
        <v>150</v>
      </c>
      <c r="F27">
        <f t="shared" si="6"/>
        <v>150</v>
      </c>
      <c r="G27">
        <f t="shared" si="7"/>
        <v>22500</v>
      </c>
      <c r="H27" s="2">
        <f t="shared" si="3"/>
        <v>0.2</v>
      </c>
      <c r="I27" s="2">
        <f t="shared" si="4"/>
        <v>0.2</v>
      </c>
      <c r="K27">
        <v>21</v>
      </c>
      <c r="L27">
        <v>750</v>
      </c>
      <c r="M27">
        <f t="shared" si="5"/>
        <v>150</v>
      </c>
      <c r="N27">
        <f t="shared" si="8"/>
        <v>850</v>
      </c>
      <c r="O27">
        <f t="shared" si="19"/>
        <v>-100</v>
      </c>
      <c r="P27">
        <f t="shared" si="9"/>
        <v>100</v>
      </c>
      <c r="Q27">
        <f t="shared" si="10"/>
        <v>10000</v>
      </c>
      <c r="R27" s="2">
        <f t="shared" si="11"/>
        <v>0.13333333333333333</v>
      </c>
      <c r="S27" s="2">
        <f t="shared" si="12"/>
        <v>-0.13333333333333333</v>
      </c>
      <c r="U27">
        <v>21</v>
      </c>
      <c r="V27">
        <v>750</v>
      </c>
      <c r="W27" s="4">
        <f t="shared" si="33"/>
        <v>1.25</v>
      </c>
      <c r="X27" s="5">
        <f t="shared" si="20"/>
        <v>1028.5714285714284</v>
      </c>
      <c r="Y27" s="5">
        <f t="shared" si="13"/>
        <v>-278.57142857142844</v>
      </c>
      <c r="Z27" s="5">
        <f t="shared" si="14"/>
        <v>278.57142857142844</v>
      </c>
      <c r="AA27">
        <f t="shared" si="15"/>
        <v>77602.040816326451</v>
      </c>
      <c r="AB27" s="2">
        <f t="shared" si="16"/>
        <v>0.37142857142857127</v>
      </c>
      <c r="AC27" s="2">
        <f t="shared" si="17"/>
        <v>-0.37142857142857127</v>
      </c>
      <c r="AE27">
        <v>21</v>
      </c>
      <c r="AF27">
        <v>750</v>
      </c>
      <c r="AG27">
        <f t="shared" si="32"/>
        <v>550</v>
      </c>
      <c r="AH27" s="5">
        <f t="shared" si="21"/>
        <v>200</v>
      </c>
      <c r="AI27" s="5">
        <f t="shared" si="22"/>
        <v>200</v>
      </c>
      <c r="AJ27">
        <f t="shared" si="23"/>
        <v>40000</v>
      </c>
      <c r="AK27" s="2">
        <f t="shared" si="24"/>
        <v>0.26666666666666666</v>
      </c>
      <c r="AL27" s="2">
        <f t="shared" si="25"/>
        <v>0.26666666666666666</v>
      </c>
      <c r="AN27">
        <v>21</v>
      </c>
      <c r="AO27">
        <v>750</v>
      </c>
      <c r="AP27">
        <f t="shared" si="18"/>
        <v>150</v>
      </c>
      <c r="AQ27" s="7">
        <f t="shared" si="26"/>
        <v>562.5</v>
      </c>
      <c r="AR27" s="5">
        <f t="shared" si="27"/>
        <v>187.5</v>
      </c>
      <c r="AS27" s="5">
        <f t="shared" si="28"/>
        <v>187.5</v>
      </c>
      <c r="AT27" s="7">
        <f t="shared" si="29"/>
        <v>35156.25</v>
      </c>
      <c r="AU27" s="2">
        <f t="shared" si="30"/>
        <v>0.25</v>
      </c>
      <c r="AV27" s="2">
        <f t="shared" si="31"/>
        <v>0.25</v>
      </c>
    </row>
    <row r="28" spans="2:48" x14ac:dyDescent="0.3">
      <c r="B28">
        <v>22</v>
      </c>
      <c r="C28">
        <v>500</v>
      </c>
      <c r="D28">
        <f t="shared" si="1"/>
        <v>750</v>
      </c>
      <c r="E28">
        <f t="shared" si="2"/>
        <v>-250</v>
      </c>
      <c r="F28">
        <f t="shared" si="6"/>
        <v>250</v>
      </c>
      <c r="G28">
        <f t="shared" si="7"/>
        <v>62500</v>
      </c>
      <c r="H28" s="2">
        <f t="shared" si="3"/>
        <v>0.5</v>
      </c>
      <c r="I28" s="2">
        <f t="shared" si="4"/>
        <v>-0.5</v>
      </c>
      <c r="K28">
        <v>22</v>
      </c>
      <c r="L28">
        <v>500</v>
      </c>
      <c r="M28">
        <f t="shared" si="5"/>
        <v>-250</v>
      </c>
      <c r="N28">
        <f t="shared" si="8"/>
        <v>900</v>
      </c>
      <c r="O28">
        <f t="shared" si="19"/>
        <v>-400</v>
      </c>
      <c r="P28">
        <f t="shared" si="9"/>
        <v>400</v>
      </c>
      <c r="Q28">
        <f t="shared" si="10"/>
        <v>160000</v>
      </c>
      <c r="R28" s="2">
        <f t="shared" si="11"/>
        <v>0.8</v>
      </c>
      <c r="S28" s="2">
        <f t="shared" si="12"/>
        <v>-0.8</v>
      </c>
      <c r="U28">
        <v>22</v>
      </c>
      <c r="V28">
        <v>500</v>
      </c>
      <c r="W28" s="4">
        <f t="shared" si="33"/>
        <v>0.66666666666666663</v>
      </c>
      <c r="X28" s="5">
        <f t="shared" si="20"/>
        <v>937.5</v>
      </c>
      <c r="Y28" s="5">
        <f t="shared" si="13"/>
        <v>-437.5</v>
      </c>
      <c r="Z28" s="5">
        <f t="shared" si="14"/>
        <v>437.5</v>
      </c>
      <c r="AA28">
        <f t="shared" si="15"/>
        <v>191406.25</v>
      </c>
      <c r="AB28" s="2">
        <f t="shared" si="16"/>
        <v>0.875</v>
      </c>
      <c r="AC28" s="2">
        <f t="shared" si="17"/>
        <v>-0.875</v>
      </c>
      <c r="AE28">
        <v>22</v>
      </c>
      <c r="AF28">
        <v>500</v>
      </c>
      <c r="AG28">
        <f t="shared" si="32"/>
        <v>400</v>
      </c>
      <c r="AH28" s="5">
        <f t="shared" si="21"/>
        <v>100</v>
      </c>
      <c r="AI28" s="5">
        <f t="shared" si="22"/>
        <v>100</v>
      </c>
      <c r="AJ28">
        <f t="shared" si="23"/>
        <v>10000</v>
      </c>
      <c r="AK28" s="2">
        <f t="shared" si="24"/>
        <v>0.2</v>
      </c>
      <c r="AL28" s="2">
        <f t="shared" si="25"/>
        <v>0.2</v>
      </c>
      <c r="AN28">
        <v>22</v>
      </c>
      <c r="AO28">
        <v>500</v>
      </c>
      <c r="AP28">
        <f t="shared" si="18"/>
        <v>-250</v>
      </c>
      <c r="AQ28" s="7">
        <f t="shared" si="26"/>
        <v>450</v>
      </c>
      <c r="AR28" s="5">
        <f t="shared" si="27"/>
        <v>50</v>
      </c>
      <c r="AS28" s="5">
        <f t="shared" si="28"/>
        <v>50</v>
      </c>
      <c r="AT28" s="7">
        <f t="shared" si="29"/>
        <v>2500</v>
      </c>
      <c r="AU28" s="2">
        <f t="shared" si="30"/>
        <v>0.1</v>
      </c>
      <c r="AV28" s="2">
        <f t="shared" si="31"/>
        <v>0.1</v>
      </c>
    </row>
    <row r="29" spans="2:48" x14ac:dyDescent="0.3">
      <c r="B29">
        <v>23</v>
      </c>
      <c r="C29">
        <v>400</v>
      </c>
      <c r="D29">
        <f t="shared" si="1"/>
        <v>500</v>
      </c>
      <c r="E29">
        <f t="shared" si="2"/>
        <v>-100</v>
      </c>
      <c r="F29">
        <f t="shared" si="6"/>
        <v>100</v>
      </c>
      <c r="G29">
        <f t="shared" si="7"/>
        <v>10000</v>
      </c>
      <c r="H29" s="2">
        <f t="shared" si="3"/>
        <v>0.25</v>
      </c>
      <c r="I29" s="2">
        <f t="shared" si="4"/>
        <v>-0.25</v>
      </c>
      <c r="K29">
        <v>23</v>
      </c>
      <c r="L29">
        <v>400</v>
      </c>
      <c r="M29">
        <f t="shared" si="5"/>
        <v>-100</v>
      </c>
      <c r="N29">
        <f t="shared" si="8"/>
        <v>250</v>
      </c>
      <c r="O29">
        <f t="shared" si="19"/>
        <v>150</v>
      </c>
      <c r="P29">
        <f t="shared" si="9"/>
        <v>150</v>
      </c>
      <c r="Q29">
        <f t="shared" si="10"/>
        <v>22500</v>
      </c>
      <c r="R29" s="2">
        <f t="shared" si="11"/>
        <v>0.375</v>
      </c>
      <c r="S29" s="2">
        <f t="shared" si="12"/>
        <v>0.375</v>
      </c>
      <c r="U29">
        <v>23</v>
      </c>
      <c r="V29">
        <v>400</v>
      </c>
      <c r="W29" s="4">
        <f t="shared" si="33"/>
        <v>0.8</v>
      </c>
      <c r="X29" s="5">
        <f t="shared" si="20"/>
        <v>333.33333333333331</v>
      </c>
      <c r="Y29" s="5">
        <f t="shared" si="13"/>
        <v>66.666666666666686</v>
      </c>
      <c r="Z29" s="5">
        <f t="shared" si="14"/>
        <v>66.666666666666686</v>
      </c>
      <c r="AA29">
        <f t="shared" si="15"/>
        <v>4444.4444444444471</v>
      </c>
      <c r="AB29" s="2">
        <f t="shared" si="16"/>
        <v>0.16666666666666671</v>
      </c>
      <c r="AC29" s="2">
        <f t="shared" si="17"/>
        <v>0.16666666666666671</v>
      </c>
      <c r="AE29">
        <v>23</v>
      </c>
      <c r="AF29">
        <v>400</v>
      </c>
      <c r="AG29">
        <f t="shared" si="32"/>
        <v>350</v>
      </c>
      <c r="AH29" s="5">
        <f t="shared" si="21"/>
        <v>50</v>
      </c>
      <c r="AI29" s="5">
        <f t="shared" si="22"/>
        <v>50</v>
      </c>
      <c r="AJ29">
        <f t="shared" si="23"/>
        <v>2500</v>
      </c>
      <c r="AK29" s="2">
        <f t="shared" si="24"/>
        <v>0.125</v>
      </c>
      <c r="AL29" s="2">
        <f t="shared" si="25"/>
        <v>0.125</v>
      </c>
      <c r="AN29">
        <v>23</v>
      </c>
      <c r="AO29">
        <v>400</v>
      </c>
      <c r="AP29">
        <f t="shared" si="18"/>
        <v>-100</v>
      </c>
      <c r="AQ29" s="7">
        <f t="shared" si="26"/>
        <v>375</v>
      </c>
      <c r="AR29" s="5">
        <f t="shared" si="27"/>
        <v>25</v>
      </c>
      <c r="AS29" s="5">
        <f t="shared" si="28"/>
        <v>25</v>
      </c>
      <c r="AT29" s="7">
        <f t="shared" si="29"/>
        <v>625</v>
      </c>
      <c r="AU29" s="2">
        <f t="shared" si="30"/>
        <v>6.25E-2</v>
      </c>
      <c r="AV29" s="2">
        <f t="shared" si="31"/>
        <v>6.25E-2</v>
      </c>
    </row>
    <row r="30" spans="2:48" x14ac:dyDescent="0.3">
      <c r="B30">
        <v>24</v>
      </c>
      <c r="C30">
        <v>650</v>
      </c>
      <c r="D30">
        <f t="shared" si="1"/>
        <v>400</v>
      </c>
      <c r="E30">
        <f t="shared" si="2"/>
        <v>250</v>
      </c>
      <c r="F30">
        <f t="shared" si="6"/>
        <v>250</v>
      </c>
      <c r="G30">
        <f t="shared" si="7"/>
        <v>62500</v>
      </c>
      <c r="H30" s="2">
        <f t="shared" si="3"/>
        <v>0.38461538461538464</v>
      </c>
      <c r="I30" s="2">
        <f t="shared" si="4"/>
        <v>0.38461538461538464</v>
      </c>
      <c r="K30">
        <v>24</v>
      </c>
      <c r="L30">
        <v>650</v>
      </c>
      <c r="M30">
        <f t="shared" si="5"/>
        <v>250</v>
      </c>
      <c r="N30">
        <f t="shared" si="8"/>
        <v>300</v>
      </c>
      <c r="O30">
        <f t="shared" si="19"/>
        <v>350</v>
      </c>
      <c r="P30">
        <f t="shared" si="9"/>
        <v>350</v>
      </c>
      <c r="Q30">
        <f t="shared" si="10"/>
        <v>122500</v>
      </c>
      <c r="R30" s="2">
        <f t="shared" si="11"/>
        <v>0.53846153846153844</v>
      </c>
      <c r="S30" s="2">
        <f t="shared" si="12"/>
        <v>0.53846153846153844</v>
      </c>
      <c r="U30">
        <v>24</v>
      </c>
      <c r="V30">
        <v>650</v>
      </c>
      <c r="W30" s="4">
        <f t="shared" si="33"/>
        <v>1.625</v>
      </c>
      <c r="X30" s="5">
        <f t="shared" si="20"/>
        <v>320</v>
      </c>
      <c r="Y30" s="5">
        <f t="shared" si="13"/>
        <v>330</v>
      </c>
      <c r="Z30" s="5">
        <f t="shared" si="14"/>
        <v>330</v>
      </c>
      <c r="AA30">
        <f t="shared" si="15"/>
        <v>108900</v>
      </c>
      <c r="AB30" s="2">
        <f t="shared" si="16"/>
        <v>0.50769230769230766</v>
      </c>
      <c r="AC30" s="2">
        <f t="shared" si="17"/>
        <v>0.50769230769230766</v>
      </c>
      <c r="AE30">
        <v>24</v>
      </c>
      <c r="AF30">
        <v>650</v>
      </c>
      <c r="AG30">
        <f t="shared" si="32"/>
        <v>600</v>
      </c>
      <c r="AH30" s="5">
        <f t="shared" si="21"/>
        <v>50</v>
      </c>
      <c r="AI30" s="5">
        <f t="shared" si="22"/>
        <v>50</v>
      </c>
      <c r="AJ30">
        <f t="shared" si="23"/>
        <v>2500</v>
      </c>
      <c r="AK30" s="2">
        <f t="shared" si="24"/>
        <v>7.6923076923076927E-2</v>
      </c>
      <c r="AL30" s="2">
        <f t="shared" si="25"/>
        <v>7.6923076923076927E-2</v>
      </c>
      <c r="AN30">
        <v>24</v>
      </c>
      <c r="AO30">
        <v>650</v>
      </c>
      <c r="AP30">
        <f t="shared" si="18"/>
        <v>250</v>
      </c>
      <c r="AQ30" s="7">
        <f t="shared" si="26"/>
        <v>612.5</v>
      </c>
      <c r="AR30" s="5">
        <f t="shared" si="27"/>
        <v>37.5</v>
      </c>
      <c r="AS30" s="5">
        <f t="shared" si="28"/>
        <v>37.5</v>
      </c>
      <c r="AT30" s="7">
        <f t="shared" si="29"/>
        <v>1406.25</v>
      </c>
      <c r="AU30" s="2">
        <f t="shared" si="30"/>
        <v>5.7692307692307696E-2</v>
      </c>
      <c r="AV30" s="2">
        <f t="shared" si="31"/>
        <v>5.7692307692307696E-2</v>
      </c>
    </row>
    <row r="31" spans="2:48" x14ac:dyDescent="0.3">
      <c r="B31">
        <v>25</v>
      </c>
      <c r="C31">
        <v>850</v>
      </c>
      <c r="D31">
        <f t="shared" si="1"/>
        <v>650</v>
      </c>
      <c r="E31">
        <f t="shared" si="2"/>
        <v>200</v>
      </c>
      <c r="F31">
        <f t="shared" si="6"/>
        <v>200</v>
      </c>
      <c r="G31">
        <f t="shared" si="7"/>
        <v>40000</v>
      </c>
      <c r="H31" s="2">
        <f t="shared" si="3"/>
        <v>0.23529411764705882</v>
      </c>
      <c r="I31" s="2">
        <f t="shared" si="4"/>
        <v>0.23529411764705882</v>
      </c>
      <c r="K31">
        <v>25</v>
      </c>
      <c r="L31">
        <v>850</v>
      </c>
      <c r="M31">
        <f t="shared" si="5"/>
        <v>200</v>
      </c>
      <c r="N31">
        <f t="shared" si="8"/>
        <v>900</v>
      </c>
      <c r="O31">
        <f t="shared" si="19"/>
        <v>-50</v>
      </c>
      <c r="P31">
        <f t="shared" si="9"/>
        <v>50</v>
      </c>
      <c r="Q31">
        <f t="shared" si="10"/>
        <v>2500</v>
      </c>
      <c r="R31" s="2">
        <f t="shared" si="11"/>
        <v>5.8823529411764705E-2</v>
      </c>
      <c r="S31" s="2">
        <f t="shared" si="12"/>
        <v>-5.8823529411764705E-2</v>
      </c>
      <c r="U31">
        <v>25</v>
      </c>
      <c r="V31">
        <v>850</v>
      </c>
      <c r="W31" s="4">
        <f t="shared" si="33"/>
        <v>1.3076923076923077</v>
      </c>
      <c r="X31" s="5">
        <f t="shared" si="20"/>
        <v>1056.25</v>
      </c>
      <c r="Y31" s="5">
        <f t="shared" si="13"/>
        <v>-206.25</v>
      </c>
      <c r="Z31" s="5">
        <f t="shared" si="14"/>
        <v>206.25</v>
      </c>
      <c r="AA31">
        <f t="shared" si="15"/>
        <v>42539.0625</v>
      </c>
      <c r="AB31" s="2">
        <f t="shared" si="16"/>
        <v>0.24264705882352941</v>
      </c>
      <c r="AC31" s="2">
        <f t="shared" si="17"/>
        <v>-0.24264705882352941</v>
      </c>
      <c r="AE31">
        <v>25</v>
      </c>
      <c r="AF31">
        <v>850</v>
      </c>
      <c r="AG31">
        <f t="shared" si="32"/>
        <v>750</v>
      </c>
      <c r="AH31" s="5">
        <f t="shared" si="21"/>
        <v>100</v>
      </c>
      <c r="AI31" s="5">
        <f t="shared" si="22"/>
        <v>100</v>
      </c>
      <c r="AJ31">
        <f t="shared" si="23"/>
        <v>10000</v>
      </c>
      <c r="AK31" s="2">
        <f t="shared" si="24"/>
        <v>0.11764705882352941</v>
      </c>
      <c r="AL31" s="2">
        <f t="shared" si="25"/>
        <v>0.11764705882352941</v>
      </c>
      <c r="AN31">
        <v>25</v>
      </c>
      <c r="AO31">
        <v>850</v>
      </c>
      <c r="AP31">
        <f t="shared" si="18"/>
        <v>200</v>
      </c>
      <c r="AQ31" s="7">
        <f t="shared" si="26"/>
        <v>762.5</v>
      </c>
      <c r="AR31" s="5">
        <f t="shared" si="27"/>
        <v>87.5</v>
      </c>
      <c r="AS31" s="5">
        <f t="shared" si="28"/>
        <v>87.5</v>
      </c>
      <c r="AT31" s="7">
        <f t="shared" si="29"/>
        <v>7656.25</v>
      </c>
      <c r="AU31" s="2">
        <f t="shared" si="30"/>
        <v>0.10294117647058823</v>
      </c>
      <c r="AV31" s="2">
        <f t="shared" si="31"/>
        <v>0.10294117647058823</v>
      </c>
    </row>
    <row r="32" spans="2:48" x14ac:dyDescent="0.3">
      <c r="B32">
        <v>26</v>
      </c>
      <c r="C32">
        <v>600</v>
      </c>
      <c r="D32">
        <f t="shared" si="1"/>
        <v>850</v>
      </c>
      <c r="E32">
        <f t="shared" si="2"/>
        <v>-250</v>
      </c>
      <c r="F32">
        <f t="shared" si="6"/>
        <v>250</v>
      </c>
      <c r="G32">
        <f t="shared" si="7"/>
        <v>62500</v>
      </c>
      <c r="H32" s="2">
        <f t="shared" si="3"/>
        <v>0.41666666666666669</v>
      </c>
      <c r="I32" s="2">
        <f t="shared" si="4"/>
        <v>-0.41666666666666669</v>
      </c>
      <c r="K32">
        <v>26</v>
      </c>
      <c r="L32">
        <v>600</v>
      </c>
      <c r="M32">
        <f t="shared" si="5"/>
        <v>-250</v>
      </c>
      <c r="N32">
        <f t="shared" si="8"/>
        <v>1050</v>
      </c>
      <c r="O32">
        <f t="shared" si="19"/>
        <v>-450</v>
      </c>
      <c r="P32">
        <f t="shared" si="9"/>
        <v>450</v>
      </c>
      <c r="Q32">
        <f t="shared" si="10"/>
        <v>202500</v>
      </c>
      <c r="R32" s="2">
        <f t="shared" si="11"/>
        <v>0.75</v>
      </c>
      <c r="S32" s="2">
        <f t="shared" si="12"/>
        <v>-0.75</v>
      </c>
      <c r="U32">
        <v>26</v>
      </c>
      <c r="V32">
        <v>600</v>
      </c>
      <c r="W32" s="4">
        <f t="shared" si="33"/>
        <v>0.70588235294117652</v>
      </c>
      <c r="X32" s="5">
        <f t="shared" si="20"/>
        <v>1111.5384615384617</v>
      </c>
      <c r="Y32" s="5">
        <f t="shared" si="13"/>
        <v>-511.53846153846166</v>
      </c>
      <c r="Z32" s="5">
        <f t="shared" si="14"/>
        <v>511.53846153846166</v>
      </c>
      <c r="AA32">
        <f t="shared" si="15"/>
        <v>261671.59763313623</v>
      </c>
      <c r="AB32" s="2">
        <f t="shared" si="16"/>
        <v>0.85256410256410275</v>
      </c>
      <c r="AC32" s="2">
        <f t="shared" si="17"/>
        <v>-0.85256410256410275</v>
      </c>
      <c r="AE32">
        <v>26</v>
      </c>
      <c r="AF32">
        <v>600</v>
      </c>
      <c r="AG32">
        <f t="shared" si="32"/>
        <v>500</v>
      </c>
      <c r="AH32" s="5">
        <f t="shared" si="21"/>
        <v>100</v>
      </c>
      <c r="AI32" s="5">
        <f t="shared" si="22"/>
        <v>100</v>
      </c>
      <c r="AJ32">
        <f t="shared" si="23"/>
        <v>10000</v>
      </c>
      <c r="AK32" s="2">
        <f t="shared" si="24"/>
        <v>0.16666666666666666</v>
      </c>
      <c r="AL32" s="2">
        <f t="shared" si="25"/>
        <v>0.16666666666666666</v>
      </c>
      <c r="AN32">
        <v>26</v>
      </c>
      <c r="AO32">
        <v>600</v>
      </c>
      <c r="AP32">
        <f t="shared" si="18"/>
        <v>-250</v>
      </c>
      <c r="AQ32" s="7">
        <f t="shared" si="26"/>
        <v>525</v>
      </c>
      <c r="AR32" s="5">
        <f t="shared" si="27"/>
        <v>75</v>
      </c>
      <c r="AS32" s="5">
        <f t="shared" si="28"/>
        <v>75</v>
      </c>
      <c r="AT32" s="7">
        <f t="shared" si="29"/>
        <v>5625</v>
      </c>
      <c r="AU32" s="2">
        <f t="shared" si="30"/>
        <v>0.125</v>
      </c>
      <c r="AV32" s="2">
        <f t="shared" si="31"/>
        <v>0.125</v>
      </c>
    </row>
    <row r="33" spans="2:48" x14ac:dyDescent="0.3">
      <c r="B33">
        <v>27</v>
      </c>
      <c r="C33">
        <v>450</v>
      </c>
      <c r="D33">
        <f t="shared" si="1"/>
        <v>600</v>
      </c>
      <c r="E33">
        <f t="shared" si="2"/>
        <v>-150</v>
      </c>
      <c r="F33">
        <f t="shared" si="6"/>
        <v>150</v>
      </c>
      <c r="G33">
        <f t="shared" si="7"/>
        <v>22500</v>
      </c>
      <c r="H33" s="2">
        <f t="shared" si="3"/>
        <v>0.33333333333333331</v>
      </c>
      <c r="I33" s="2">
        <f t="shared" si="4"/>
        <v>-0.33333333333333331</v>
      </c>
      <c r="K33">
        <v>27</v>
      </c>
      <c r="L33">
        <v>450</v>
      </c>
      <c r="M33">
        <f t="shared" si="5"/>
        <v>-150</v>
      </c>
      <c r="N33">
        <f t="shared" si="8"/>
        <v>350</v>
      </c>
      <c r="O33">
        <f t="shared" si="19"/>
        <v>100</v>
      </c>
      <c r="P33">
        <f t="shared" si="9"/>
        <v>100</v>
      </c>
      <c r="Q33">
        <f t="shared" si="10"/>
        <v>10000</v>
      </c>
      <c r="R33" s="2">
        <f t="shared" si="11"/>
        <v>0.22222222222222221</v>
      </c>
      <c r="S33" s="2">
        <f t="shared" si="12"/>
        <v>0.22222222222222221</v>
      </c>
      <c r="U33">
        <v>27</v>
      </c>
      <c r="V33">
        <v>450</v>
      </c>
      <c r="W33" s="4">
        <f t="shared" si="33"/>
        <v>0.75</v>
      </c>
      <c r="X33" s="5">
        <f t="shared" si="20"/>
        <v>423.52941176470591</v>
      </c>
      <c r="Y33" s="5">
        <f t="shared" si="13"/>
        <v>26.470588235294088</v>
      </c>
      <c r="Z33" s="5">
        <f t="shared" si="14"/>
        <v>26.470588235294088</v>
      </c>
      <c r="AA33">
        <f t="shared" si="15"/>
        <v>700.69204152248972</v>
      </c>
      <c r="AB33" s="2">
        <f t="shared" si="16"/>
        <v>5.8823529411764636E-2</v>
      </c>
      <c r="AC33" s="2">
        <f t="shared" si="17"/>
        <v>5.8823529411764636E-2</v>
      </c>
      <c r="AE33">
        <v>27</v>
      </c>
      <c r="AF33">
        <v>450</v>
      </c>
      <c r="AG33">
        <f t="shared" si="32"/>
        <v>400</v>
      </c>
      <c r="AH33" s="5">
        <f t="shared" si="21"/>
        <v>50</v>
      </c>
      <c r="AI33" s="5">
        <f t="shared" si="22"/>
        <v>50</v>
      </c>
      <c r="AJ33">
        <f t="shared" si="23"/>
        <v>2500</v>
      </c>
      <c r="AK33" s="2">
        <f t="shared" si="24"/>
        <v>0.1111111111111111</v>
      </c>
      <c r="AL33" s="2">
        <f t="shared" si="25"/>
        <v>0.1111111111111111</v>
      </c>
      <c r="AN33">
        <v>27</v>
      </c>
      <c r="AO33">
        <v>450</v>
      </c>
      <c r="AP33">
        <f t="shared" si="18"/>
        <v>-150</v>
      </c>
      <c r="AQ33" s="7">
        <f t="shared" si="26"/>
        <v>425</v>
      </c>
      <c r="AR33" s="5">
        <f t="shared" si="27"/>
        <v>25</v>
      </c>
      <c r="AS33" s="5">
        <f t="shared" si="28"/>
        <v>25</v>
      </c>
      <c r="AT33" s="7">
        <f t="shared" si="29"/>
        <v>625</v>
      </c>
      <c r="AU33" s="2">
        <f t="shared" si="30"/>
        <v>5.5555555555555552E-2</v>
      </c>
      <c r="AV33" s="2">
        <f t="shared" si="31"/>
        <v>5.5555555555555552E-2</v>
      </c>
    </row>
    <row r="34" spans="2:48" x14ac:dyDescent="0.3">
      <c r="B34">
        <v>28</v>
      </c>
      <c r="C34">
        <v>700</v>
      </c>
      <c r="D34">
        <f t="shared" si="1"/>
        <v>450</v>
      </c>
      <c r="E34">
        <f t="shared" si="2"/>
        <v>250</v>
      </c>
      <c r="F34">
        <f t="shared" si="6"/>
        <v>250</v>
      </c>
      <c r="G34">
        <f t="shared" si="7"/>
        <v>62500</v>
      </c>
      <c r="H34" s="2">
        <f t="shared" si="3"/>
        <v>0.35714285714285715</v>
      </c>
      <c r="I34" s="2">
        <f t="shared" si="4"/>
        <v>0.35714285714285715</v>
      </c>
      <c r="K34">
        <v>28</v>
      </c>
      <c r="L34">
        <v>700</v>
      </c>
      <c r="M34">
        <f t="shared" si="5"/>
        <v>250</v>
      </c>
      <c r="N34">
        <f t="shared" si="8"/>
        <v>300</v>
      </c>
      <c r="O34">
        <f t="shared" si="19"/>
        <v>400</v>
      </c>
      <c r="P34">
        <f t="shared" si="9"/>
        <v>400</v>
      </c>
      <c r="Q34">
        <f t="shared" si="10"/>
        <v>160000</v>
      </c>
      <c r="R34" s="2">
        <f t="shared" si="11"/>
        <v>0.5714285714285714</v>
      </c>
      <c r="S34" s="2">
        <f t="shared" si="12"/>
        <v>0.5714285714285714</v>
      </c>
      <c r="U34">
        <v>28</v>
      </c>
      <c r="V34">
        <v>700</v>
      </c>
      <c r="W34" s="4">
        <f t="shared" si="33"/>
        <v>1.5555555555555556</v>
      </c>
      <c r="X34" s="5">
        <f t="shared" si="20"/>
        <v>337.5</v>
      </c>
      <c r="Y34" s="5">
        <f t="shared" si="13"/>
        <v>362.5</v>
      </c>
      <c r="Z34" s="5">
        <f t="shared" si="14"/>
        <v>362.5</v>
      </c>
      <c r="AA34">
        <f t="shared" si="15"/>
        <v>131406.25</v>
      </c>
      <c r="AB34" s="2">
        <f t="shared" si="16"/>
        <v>0.5178571428571429</v>
      </c>
      <c r="AC34" s="2">
        <f t="shared" si="17"/>
        <v>0.5178571428571429</v>
      </c>
      <c r="AE34">
        <v>28</v>
      </c>
      <c r="AF34">
        <v>700</v>
      </c>
      <c r="AG34">
        <f t="shared" si="32"/>
        <v>650</v>
      </c>
      <c r="AH34" s="5">
        <f t="shared" si="21"/>
        <v>50</v>
      </c>
      <c r="AI34" s="5">
        <f t="shared" si="22"/>
        <v>50</v>
      </c>
      <c r="AJ34">
        <f t="shared" si="23"/>
        <v>2500</v>
      </c>
      <c r="AK34" s="2">
        <f t="shared" si="24"/>
        <v>7.1428571428571425E-2</v>
      </c>
      <c r="AL34" s="2">
        <f t="shared" si="25"/>
        <v>7.1428571428571425E-2</v>
      </c>
      <c r="AN34">
        <v>28</v>
      </c>
      <c r="AO34">
        <v>700</v>
      </c>
      <c r="AP34">
        <f t="shared" si="18"/>
        <v>250</v>
      </c>
      <c r="AQ34" s="7">
        <f t="shared" si="26"/>
        <v>662.5</v>
      </c>
      <c r="AR34" s="5">
        <f t="shared" si="27"/>
        <v>37.5</v>
      </c>
      <c r="AS34" s="5">
        <f t="shared" si="28"/>
        <v>37.5</v>
      </c>
      <c r="AT34" s="7">
        <f t="shared" si="29"/>
        <v>1406.25</v>
      </c>
      <c r="AU34" s="2">
        <f t="shared" si="30"/>
        <v>5.3571428571428568E-2</v>
      </c>
      <c r="AV34" s="2">
        <f t="shared" si="31"/>
        <v>5.3571428571428568E-2</v>
      </c>
    </row>
    <row r="35" spans="2:48" x14ac:dyDescent="0.3">
      <c r="D35">
        <f t="shared" si="1"/>
        <v>700</v>
      </c>
      <c r="H35" s="2"/>
      <c r="I35" s="2"/>
      <c r="N35">
        <f>L34+M34</f>
        <v>950</v>
      </c>
      <c r="R35" s="2"/>
      <c r="S35" s="2"/>
      <c r="X35" s="5">
        <f>V34*W34</f>
        <v>1088.8888888888889</v>
      </c>
      <c r="AG35">
        <f>AF31</f>
        <v>850</v>
      </c>
      <c r="AH35" s="5"/>
      <c r="AI35" s="5"/>
      <c r="AK35" s="2"/>
      <c r="AL35" s="2"/>
      <c r="AQ35" s="7">
        <f t="shared" si="26"/>
        <v>862.5</v>
      </c>
      <c r="AR35" s="5"/>
      <c r="AS35" s="5"/>
      <c r="AU35" s="2"/>
      <c r="AV35" s="2"/>
    </row>
    <row r="36" spans="2:48" x14ac:dyDescent="0.3">
      <c r="E36" s="1">
        <f>AVERAGE(E9:E34)</f>
        <v>13.461538461538462</v>
      </c>
      <c r="F36" s="1">
        <f>AVERAGE(F9:F34)</f>
        <v>151.92307692307693</v>
      </c>
      <c r="G36" s="1">
        <f>AVERAGE(G9:G34)</f>
        <v>29326.923076923078</v>
      </c>
      <c r="H36" s="3">
        <f>AVERAGE(H9:H34)</f>
        <v>0.36567445249571945</v>
      </c>
      <c r="I36" s="3">
        <f>AVERAGE(I9:I34)</f>
        <v>-5.8043496222229256E-2</v>
      </c>
      <c r="O36" s="1">
        <f>AVERAGE(O9:O34)</f>
        <v>15.384615384615385</v>
      </c>
      <c r="P36" s="1">
        <f>AVERAGE(P9:P34)</f>
        <v>203.84615384615384</v>
      </c>
      <c r="Q36" s="1">
        <f>AVERAGE(Q9:Q34)</f>
        <v>58076.923076923078</v>
      </c>
      <c r="R36" s="3">
        <f>AVERAGE(R9:R34)</f>
        <v>0.4839684511064602</v>
      </c>
      <c r="S36" s="3">
        <f>AVERAGE(S9:S34)</f>
        <v>3.103919082425869E-2</v>
      </c>
      <c r="Y36" s="1">
        <f>AVERAGE(Y9:Y34)</f>
        <v>-62.34790410695387</v>
      </c>
      <c r="Z36" s="1">
        <f>AVERAGE(Z9:Z34)</f>
        <v>237.15841222628555</v>
      </c>
      <c r="AA36" s="1">
        <f>AVERAGE(AA9:AA34)</f>
        <v>85532.603298894886</v>
      </c>
      <c r="AB36" s="3">
        <f>AVERAGE(AB9:AB34)</f>
        <v>0.5160471089995976</v>
      </c>
      <c r="AC36" s="3">
        <f>AVERAGE(AC9:AC34)</f>
        <v>-0.14348295369788586</v>
      </c>
      <c r="AH36" s="1">
        <f>AVERAGE(AH9:AH34)</f>
        <v>45.833333333333336</v>
      </c>
      <c r="AI36" s="1">
        <f>AVERAGE(AI9:AI34)</f>
        <v>87.5</v>
      </c>
      <c r="AJ36" s="1">
        <f>AVERAGE(AJ9:AJ34)</f>
        <v>10416.666666666666</v>
      </c>
      <c r="AK36" s="3">
        <f>AVERAGE(AK9:AK34)</f>
        <v>0.22532991246226533</v>
      </c>
      <c r="AL36" s="3">
        <f>AVERAGE(AL9:AL34)</f>
        <v>5.3372240504593445E-2</v>
      </c>
      <c r="AR36" s="1">
        <f>AVERAGE(AR9:AR34)</f>
        <v>38.586956521739133</v>
      </c>
      <c r="AS36" s="1">
        <f>AVERAGE(AS9:AS34)</f>
        <v>72.282608695652172</v>
      </c>
      <c r="AT36" s="1">
        <f>AVERAGE(AT9:AT34)</f>
        <v>7466.032608695652</v>
      </c>
      <c r="AU36" s="3">
        <f>AVERAGE(AU9:AU34)</f>
        <v>0.180631642795965</v>
      </c>
      <c r="AV36" s="3">
        <f>AVERAGE(AV9:AV34)</f>
        <v>4.7373596494440486E-2</v>
      </c>
    </row>
    <row r="37" spans="2:48" x14ac:dyDescent="0.3">
      <c r="G37">
        <f>SQRT(G36)</f>
        <v>171.25105277610143</v>
      </c>
      <c r="H37" s="2"/>
      <c r="I37" s="2"/>
      <c r="Q37">
        <f>SQRT(Q36)</f>
        <v>240.9915415049314</v>
      </c>
      <c r="R37" s="2"/>
      <c r="S37" s="2"/>
      <c r="AA37">
        <f>SQRT(AA36)</f>
        <v>292.45957549530652</v>
      </c>
      <c r="AB37" s="2"/>
      <c r="AC37" s="2"/>
      <c r="AJ37">
        <f>SQRT(AJ36)</f>
        <v>102.06207261596575</v>
      </c>
      <c r="AK37" s="2"/>
      <c r="AL37" s="2"/>
      <c r="AT37">
        <f>SQRT(AT36)</f>
        <v>86.406207003291442</v>
      </c>
      <c r="AU37" s="2"/>
      <c r="AV37" s="2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E6187-2382-487C-8195-9DCF371F5D5F}">
  <dimension ref="B6:J37"/>
  <sheetViews>
    <sheetView workbookViewId="0">
      <selection activeCell="F36" sqref="F36:J37"/>
    </sheetView>
  </sheetViews>
  <sheetFormatPr defaultRowHeight="14.4" x14ac:dyDescent="0.3"/>
  <cols>
    <col min="4" max="4" width="12.6640625" bestFit="1" customWidth="1"/>
    <col min="6" max="7" width="9.88671875" bestFit="1" customWidth="1"/>
    <col min="8" max="8" width="13.44140625" bestFit="1" customWidth="1"/>
  </cols>
  <sheetData>
    <row r="6" spans="2:10" x14ac:dyDescent="0.3">
      <c r="B6" t="s">
        <v>0</v>
      </c>
      <c r="C6" t="s">
        <v>1</v>
      </c>
      <c r="D6" t="s">
        <v>12</v>
      </c>
      <c r="E6" t="s">
        <v>3</v>
      </c>
      <c r="F6" t="s">
        <v>4</v>
      </c>
      <c r="G6" t="s">
        <v>5</v>
      </c>
      <c r="H6" t="s">
        <v>6</v>
      </c>
      <c r="I6" t="s">
        <v>7</v>
      </c>
      <c r="J6" t="s">
        <v>8</v>
      </c>
    </row>
    <row r="7" spans="2:10" x14ac:dyDescent="0.3">
      <c r="B7">
        <v>1</v>
      </c>
      <c r="C7">
        <v>500</v>
      </c>
      <c r="D7" s="6">
        <f>AVERAGE($C$7:C7)</f>
        <v>500</v>
      </c>
    </row>
    <row r="8" spans="2:10" x14ac:dyDescent="0.3">
      <c r="B8">
        <v>2</v>
      </c>
      <c r="C8">
        <v>350</v>
      </c>
      <c r="D8" s="6">
        <f>AVERAGE($C$7:C8)</f>
        <v>425</v>
      </c>
      <c r="E8" s="8">
        <f>D7</f>
        <v>500</v>
      </c>
      <c r="F8" s="7">
        <f>C8-E8</f>
        <v>-150</v>
      </c>
      <c r="G8" s="7">
        <f>ABS(F8)</f>
        <v>150</v>
      </c>
      <c r="H8" s="7">
        <f>F8*F8</f>
        <v>22500</v>
      </c>
      <c r="I8" s="2">
        <f>G8/C8</f>
        <v>0.42857142857142855</v>
      </c>
      <c r="J8" s="2">
        <f>F8/C8</f>
        <v>-0.42857142857142855</v>
      </c>
    </row>
    <row r="9" spans="2:10" x14ac:dyDescent="0.3">
      <c r="B9">
        <v>3</v>
      </c>
      <c r="C9">
        <v>250</v>
      </c>
      <c r="D9" s="6">
        <f>AVERAGE($C$7:C9)</f>
        <v>366.66666666666669</v>
      </c>
      <c r="E9" s="8">
        <f>D8</f>
        <v>425</v>
      </c>
      <c r="F9" s="7">
        <f t="shared" ref="F9:F34" si="0">C9-E9</f>
        <v>-175</v>
      </c>
      <c r="G9" s="7">
        <f t="shared" ref="G9:G34" si="1">ABS(F9)</f>
        <v>175</v>
      </c>
      <c r="H9" s="7">
        <f t="shared" ref="H9:H34" si="2">F9*F9</f>
        <v>30625</v>
      </c>
      <c r="I9" s="2">
        <f t="shared" ref="I9:I34" si="3">G9/C9</f>
        <v>0.7</v>
      </c>
      <c r="J9" s="2">
        <f t="shared" ref="J9:J34" si="4">F9/C9</f>
        <v>-0.7</v>
      </c>
    </row>
    <row r="10" spans="2:10" x14ac:dyDescent="0.3">
      <c r="B10">
        <v>4</v>
      </c>
      <c r="C10">
        <v>400</v>
      </c>
      <c r="D10" s="6">
        <f>AVERAGE($C$7:C10)</f>
        <v>375</v>
      </c>
      <c r="E10" s="8">
        <f t="shared" ref="E10:E35" si="5">D9</f>
        <v>366.66666666666669</v>
      </c>
      <c r="F10" s="7">
        <f t="shared" si="0"/>
        <v>33.333333333333314</v>
      </c>
      <c r="G10" s="7">
        <f t="shared" si="1"/>
        <v>33.333333333333314</v>
      </c>
      <c r="H10" s="7">
        <f t="shared" si="2"/>
        <v>1111.1111111111099</v>
      </c>
      <c r="I10" s="2">
        <f t="shared" si="3"/>
        <v>8.3333333333333287E-2</v>
      </c>
      <c r="J10" s="2">
        <f t="shared" si="4"/>
        <v>8.3333333333333287E-2</v>
      </c>
    </row>
    <row r="11" spans="2:10" x14ac:dyDescent="0.3">
      <c r="B11">
        <v>5</v>
      </c>
      <c r="C11">
        <v>450</v>
      </c>
      <c r="D11" s="6">
        <f>AVERAGE($C$7:C11)</f>
        <v>390</v>
      </c>
      <c r="E11" s="8">
        <f t="shared" si="5"/>
        <v>375</v>
      </c>
      <c r="F11" s="7">
        <f t="shared" si="0"/>
        <v>75</v>
      </c>
      <c r="G11" s="7">
        <f t="shared" si="1"/>
        <v>75</v>
      </c>
      <c r="H11" s="7">
        <f t="shared" si="2"/>
        <v>5625</v>
      </c>
      <c r="I11" s="2">
        <f t="shared" si="3"/>
        <v>0.16666666666666666</v>
      </c>
      <c r="J11" s="2">
        <f t="shared" si="4"/>
        <v>0.16666666666666666</v>
      </c>
    </row>
    <row r="12" spans="2:10" x14ac:dyDescent="0.3">
      <c r="B12">
        <v>6</v>
      </c>
      <c r="C12">
        <v>350</v>
      </c>
      <c r="D12" s="6">
        <f>AVERAGE($C$7:C12)</f>
        <v>383.33333333333331</v>
      </c>
      <c r="E12" s="8">
        <f t="shared" si="5"/>
        <v>390</v>
      </c>
      <c r="F12" s="7">
        <f t="shared" si="0"/>
        <v>-40</v>
      </c>
      <c r="G12" s="7">
        <f t="shared" si="1"/>
        <v>40</v>
      </c>
      <c r="H12" s="7">
        <f t="shared" si="2"/>
        <v>1600</v>
      </c>
      <c r="I12" s="2">
        <f t="shared" si="3"/>
        <v>0.11428571428571428</v>
      </c>
      <c r="J12" s="2">
        <f t="shared" si="4"/>
        <v>-0.11428571428571428</v>
      </c>
    </row>
    <row r="13" spans="2:10" x14ac:dyDescent="0.3">
      <c r="B13">
        <v>7</v>
      </c>
      <c r="C13">
        <v>200</v>
      </c>
      <c r="D13" s="6">
        <f>AVERAGE($C$7:C13)</f>
        <v>357.14285714285717</v>
      </c>
      <c r="E13" s="8">
        <f t="shared" si="5"/>
        <v>383.33333333333331</v>
      </c>
      <c r="F13" s="7">
        <f t="shared" si="0"/>
        <v>-183.33333333333331</v>
      </c>
      <c r="G13" s="7">
        <f t="shared" si="1"/>
        <v>183.33333333333331</v>
      </c>
      <c r="H13" s="7">
        <f t="shared" si="2"/>
        <v>33611.111111111102</v>
      </c>
      <c r="I13" s="2">
        <f t="shared" si="3"/>
        <v>0.91666666666666652</v>
      </c>
      <c r="J13" s="2">
        <f t="shared" si="4"/>
        <v>-0.91666666666666652</v>
      </c>
    </row>
    <row r="14" spans="2:10" x14ac:dyDescent="0.3">
      <c r="B14">
        <v>8</v>
      </c>
      <c r="C14">
        <v>300</v>
      </c>
      <c r="D14" s="6">
        <f>AVERAGE($C$7:C14)</f>
        <v>350</v>
      </c>
      <c r="E14" s="8">
        <f t="shared" si="5"/>
        <v>357.14285714285717</v>
      </c>
      <c r="F14" s="7">
        <f t="shared" si="0"/>
        <v>-57.142857142857167</v>
      </c>
      <c r="G14" s="7">
        <f t="shared" si="1"/>
        <v>57.142857142857167</v>
      </c>
      <c r="H14" s="7">
        <f t="shared" si="2"/>
        <v>3265.3061224489825</v>
      </c>
      <c r="I14" s="2">
        <f t="shared" si="3"/>
        <v>0.19047619047619055</v>
      </c>
      <c r="J14" s="2">
        <f t="shared" si="4"/>
        <v>-0.19047619047619055</v>
      </c>
    </row>
    <row r="15" spans="2:10" x14ac:dyDescent="0.3">
      <c r="B15">
        <v>9</v>
      </c>
      <c r="C15">
        <v>350</v>
      </c>
      <c r="D15" s="6">
        <f>AVERAGE($C$7:C15)</f>
        <v>350</v>
      </c>
      <c r="E15" s="8">
        <f t="shared" si="5"/>
        <v>350</v>
      </c>
      <c r="F15" s="7">
        <f t="shared" si="0"/>
        <v>0</v>
      </c>
      <c r="G15" s="7">
        <f t="shared" si="1"/>
        <v>0</v>
      </c>
      <c r="H15" s="7">
        <f t="shared" si="2"/>
        <v>0</v>
      </c>
      <c r="I15" s="2">
        <f t="shared" si="3"/>
        <v>0</v>
      </c>
      <c r="J15" s="2">
        <f t="shared" si="4"/>
        <v>0</v>
      </c>
    </row>
    <row r="16" spans="2:10" x14ac:dyDescent="0.3">
      <c r="B16">
        <v>10</v>
      </c>
      <c r="C16">
        <v>200</v>
      </c>
      <c r="D16" s="6">
        <f>AVERAGE($C$7:C16)</f>
        <v>335</v>
      </c>
      <c r="E16" s="8">
        <f t="shared" si="5"/>
        <v>350</v>
      </c>
      <c r="F16" s="7">
        <f t="shared" si="0"/>
        <v>-150</v>
      </c>
      <c r="G16" s="7">
        <f t="shared" si="1"/>
        <v>150</v>
      </c>
      <c r="H16" s="7">
        <f t="shared" si="2"/>
        <v>22500</v>
      </c>
      <c r="I16" s="2">
        <f t="shared" si="3"/>
        <v>0.75</v>
      </c>
      <c r="J16" s="2">
        <f t="shared" si="4"/>
        <v>-0.75</v>
      </c>
    </row>
    <row r="17" spans="2:10" x14ac:dyDescent="0.3">
      <c r="B17">
        <v>11</v>
      </c>
      <c r="C17">
        <v>150</v>
      </c>
      <c r="D17" s="6">
        <f>AVERAGE($C$7:C17)</f>
        <v>318.18181818181819</v>
      </c>
      <c r="E17" s="8">
        <f t="shared" si="5"/>
        <v>335</v>
      </c>
      <c r="F17" s="7">
        <f t="shared" si="0"/>
        <v>-185</v>
      </c>
      <c r="G17" s="7">
        <f t="shared" si="1"/>
        <v>185</v>
      </c>
      <c r="H17" s="7">
        <f t="shared" si="2"/>
        <v>34225</v>
      </c>
      <c r="I17" s="2">
        <f t="shared" si="3"/>
        <v>1.2333333333333334</v>
      </c>
      <c r="J17" s="2">
        <f t="shared" si="4"/>
        <v>-1.2333333333333334</v>
      </c>
    </row>
    <row r="18" spans="2:10" x14ac:dyDescent="0.3">
      <c r="B18">
        <v>12</v>
      </c>
      <c r="C18">
        <v>400</v>
      </c>
      <c r="D18" s="6">
        <f>AVERAGE($C$7:C18)</f>
        <v>325</v>
      </c>
      <c r="E18" s="8">
        <f t="shared" si="5"/>
        <v>318.18181818181819</v>
      </c>
      <c r="F18" s="7">
        <f t="shared" si="0"/>
        <v>81.818181818181813</v>
      </c>
      <c r="G18" s="7">
        <f t="shared" si="1"/>
        <v>81.818181818181813</v>
      </c>
      <c r="H18" s="7">
        <f t="shared" si="2"/>
        <v>6694.2148760330574</v>
      </c>
      <c r="I18" s="2">
        <f t="shared" si="3"/>
        <v>0.20454545454545453</v>
      </c>
      <c r="J18" s="2">
        <f t="shared" si="4"/>
        <v>0.20454545454545453</v>
      </c>
    </row>
    <row r="19" spans="2:10" x14ac:dyDescent="0.3">
      <c r="B19">
        <v>13</v>
      </c>
      <c r="C19">
        <v>550</v>
      </c>
      <c r="D19" s="6">
        <f>AVERAGE($C$7:C19)</f>
        <v>342.30769230769232</v>
      </c>
      <c r="E19" s="8">
        <f t="shared" si="5"/>
        <v>325</v>
      </c>
      <c r="F19" s="7">
        <f t="shared" si="0"/>
        <v>225</v>
      </c>
      <c r="G19" s="7">
        <f t="shared" si="1"/>
        <v>225</v>
      </c>
      <c r="H19" s="7">
        <f t="shared" si="2"/>
        <v>50625</v>
      </c>
      <c r="I19" s="2">
        <f t="shared" si="3"/>
        <v>0.40909090909090912</v>
      </c>
      <c r="J19" s="2">
        <f t="shared" si="4"/>
        <v>0.40909090909090912</v>
      </c>
    </row>
    <row r="20" spans="2:10" x14ac:dyDescent="0.3">
      <c r="B20">
        <v>14</v>
      </c>
      <c r="C20">
        <v>350</v>
      </c>
      <c r="D20" s="6">
        <f>AVERAGE($C$7:C20)</f>
        <v>342.85714285714283</v>
      </c>
      <c r="E20" s="8">
        <f t="shared" si="5"/>
        <v>342.30769230769232</v>
      </c>
      <c r="F20" s="7">
        <f t="shared" si="0"/>
        <v>7.6923076923076792</v>
      </c>
      <c r="G20" s="7">
        <f t="shared" si="1"/>
        <v>7.6923076923076792</v>
      </c>
      <c r="H20" s="7">
        <f t="shared" si="2"/>
        <v>59.171597633135896</v>
      </c>
      <c r="I20" s="2">
        <f t="shared" si="3"/>
        <v>2.1978021978021942E-2</v>
      </c>
      <c r="J20" s="2">
        <f t="shared" si="4"/>
        <v>2.1978021978021942E-2</v>
      </c>
    </row>
    <row r="21" spans="2:10" x14ac:dyDescent="0.3">
      <c r="B21">
        <v>15</v>
      </c>
      <c r="C21">
        <v>250</v>
      </c>
      <c r="D21" s="6">
        <f>AVERAGE($C$7:C21)</f>
        <v>336.66666666666669</v>
      </c>
      <c r="E21" s="8">
        <f t="shared" si="5"/>
        <v>342.85714285714283</v>
      </c>
      <c r="F21" s="7">
        <f t="shared" si="0"/>
        <v>-92.857142857142833</v>
      </c>
      <c r="G21" s="7">
        <f t="shared" si="1"/>
        <v>92.857142857142833</v>
      </c>
      <c r="H21" s="7">
        <f t="shared" si="2"/>
        <v>8622.4489795918325</v>
      </c>
      <c r="I21" s="2">
        <f t="shared" si="3"/>
        <v>0.37142857142857133</v>
      </c>
      <c r="J21" s="2">
        <f t="shared" si="4"/>
        <v>-0.37142857142857133</v>
      </c>
    </row>
    <row r="22" spans="2:10" x14ac:dyDescent="0.3">
      <c r="B22">
        <v>16</v>
      </c>
      <c r="C22">
        <v>550</v>
      </c>
      <c r="D22" s="6">
        <f>AVERAGE($C$7:C22)</f>
        <v>350</v>
      </c>
      <c r="E22" s="8">
        <f t="shared" si="5"/>
        <v>336.66666666666669</v>
      </c>
      <c r="F22" s="7">
        <f t="shared" si="0"/>
        <v>213.33333333333331</v>
      </c>
      <c r="G22" s="7">
        <f t="shared" si="1"/>
        <v>213.33333333333331</v>
      </c>
      <c r="H22" s="7">
        <f t="shared" si="2"/>
        <v>45511.111111111102</v>
      </c>
      <c r="I22" s="2">
        <f t="shared" si="3"/>
        <v>0.38787878787878782</v>
      </c>
      <c r="J22" s="2">
        <f t="shared" si="4"/>
        <v>0.38787878787878782</v>
      </c>
    </row>
    <row r="23" spans="2:10" x14ac:dyDescent="0.3">
      <c r="B23">
        <v>17</v>
      </c>
      <c r="C23">
        <v>550</v>
      </c>
      <c r="D23" s="6">
        <f>AVERAGE($C$7:C23)</f>
        <v>361.76470588235293</v>
      </c>
      <c r="E23" s="8">
        <f t="shared" si="5"/>
        <v>350</v>
      </c>
      <c r="F23" s="7">
        <f t="shared" si="0"/>
        <v>200</v>
      </c>
      <c r="G23" s="7">
        <f t="shared" si="1"/>
        <v>200</v>
      </c>
      <c r="H23" s="7">
        <f t="shared" si="2"/>
        <v>40000</v>
      </c>
      <c r="I23" s="2">
        <f t="shared" si="3"/>
        <v>0.36363636363636365</v>
      </c>
      <c r="J23" s="2">
        <f t="shared" si="4"/>
        <v>0.36363636363636365</v>
      </c>
    </row>
    <row r="24" spans="2:10" x14ac:dyDescent="0.3">
      <c r="B24">
        <v>18</v>
      </c>
      <c r="C24">
        <v>400</v>
      </c>
      <c r="D24" s="6">
        <f>AVERAGE($C$7:C24)</f>
        <v>363.88888888888891</v>
      </c>
      <c r="E24" s="8">
        <f t="shared" si="5"/>
        <v>361.76470588235293</v>
      </c>
      <c r="F24" s="7">
        <f t="shared" si="0"/>
        <v>38.235294117647072</v>
      </c>
      <c r="G24" s="7">
        <f t="shared" si="1"/>
        <v>38.235294117647072</v>
      </c>
      <c r="H24" s="7">
        <f t="shared" si="2"/>
        <v>1461.9377162629769</v>
      </c>
      <c r="I24" s="2">
        <f t="shared" si="3"/>
        <v>9.5588235294117682E-2</v>
      </c>
      <c r="J24" s="2">
        <f t="shared" si="4"/>
        <v>9.5588235294117682E-2</v>
      </c>
    </row>
    <row r="25" spans="2:10" x14ac:dyDescent="0.3">
      <c r="B25">
        <v>19</v>
      </c>
      <c r="C25">
        <v>350</v>
      </c>
      <c r="D25" s="6">
        <f>AVERAGE($C$7:C25)</f>
        <v>363.15789473684208</v>
      </c>
      <c r="E25" s="8">
        <f t="shared" si="5"/>
        <v>363.88888888888891</v>
      </c>
      <c r="F25" s="7">
        <f t="shared" si="0"/>
        <v>-13.888888888888914</v>
      </c>
      <c r="G25" s="7">
        <f t="shared" si="1"/>
        <v>13.888888888888914</v>
      </c>
      <c r="H25" s="7">
        <f t="shared" si="2"/>
        <v>192.90123456790192</v>
      </c>
      <c r="I25" s="2">
        <f t="shared" si="3"/>
        <v>3.9682539682539757E-2</v>
      </c>
      <c r="J25" s="2">
        <f t="shared" si="4"/>
        <v>-3.9682539682539757E-2</v>
      </c>
    </row>
    <row r="26" spans="2:10" x14ac:dyDescent="0.3">
      <c r="B26">
        <v>20</v>
      </c>
      <c r="C26">
        <v>600</v>
      </c>
      <c r="D26" s="6">
        <f>AVERAGE($C$7:C26)</f>
        <v>375</v>
      </c>
      <c r="E26" s="8">
        <f t="shared" si="5"/>
        <v>363.15789473684208</v>
      </c>
      <c r="F26" s="7">
        <f t="shared" si="0"/>
        <v>236.84210526315792</v>
      </c>
      <c r="G26" s="7">
        <f t="shared" si="1"/>
        <v>236.84210526315792</v>
      </c>
      <c r="H26" s="7">
        <f t="shared" si="2"/>
        <v>56094.182825484779</v>
      </c>
      <c r="I26" s="2">
        <f t="shared" si="3"/>
        <v>0.39473684210526322</v>
      </c>
      <c r="J26" s="2">
        <f t="shared" si="4"/>
        <v>0.39473684210526322</v>
      </c>
    </row>
    <row r="27" spans="2:10" x14ac:dyDescent="0.3">
      <c r="B27">
        <v>21</v>
      </c>
      <c r="C27">
        <v>750</v>
      </c>
      <c r="D27" s="6">
        <f>AVERAGE($C$7:C27)</f>
        <v>392.85714285714283</v>
      </c>
      <c r="E27" s="8">
        <f t="shared" si="5"/>
        <v>375</v>
      </c>
      <c r="F27" s="7">
        <f t="shared" si="0"/>
        <v>375</v>
      </c>
      <c r="G27" s="7">
        <f t="shared" si="1"/>
        <v>375</v>
      </c>
      <c r="H27" s="7">
        <f t="shared" si="2"/>
        <v>140625</v>
      </c>
      <c r="I27" s="2">
        <f t="shared" si="3"/>
        <v>0.5</v>
      </c>
      <c r="J27" s="2">
        <f t="shared" si="4"/>
        <v>0.5</v>
      </c>
    </row>
    <row r="28" spans="2:10" x14ac:dyDescent="0.3">
      <c r="B28">
        <v>22</v>
      </c>
      <c r="C28">
        <v>500</v>
      </c>
      <c r="D28" s="6">
        <f>AVERAGE($C$7:C28)</f>
        <v>397.72727272727275</v>
      </c>
      <c r="E28" s="8">
        <f t="shared" si="5"/>
        <v>392.85714285714283</v>
      </c>
      <c r="F28" s="7">
        <f t="shared" si="0"/>
        <v>107.14285714285717</v>
      </c>
      <c r="G28" s="7">
        <f t="shared" si="1"/>
        <v>107.14285714285717</v>
      </c>
      <c r="H28" s="7">
        <f t="shared" si="2"/>
        <v>11479.591836734699</v>
      </c>
      <c r="I28" s="2">
        <f t="shared" si="3"/>
        <v>0.21428571428571433</v>
      </c>
      <c r="J28" s="2">
        <f t="shared" si="4"/>
        <v>0.21428571428571433</v>
      </c>
    </row>
    <row r="29" spans="2:10" x14ac:dyDescent="0.3">
      <c r="B29">
        <v>23</v>
      </c>
      <c r="C29">
        <v>400</v>
      </c>
      <c r="D29" s="6">
        <f>AVERAGE($C$7:C29)</f>
        <v>397.82608695652175</v>
      </c>
      <c r="E29" s="8">
        <f t="shared" si="5"/>
        <v>397.72727272727275</v>
      </c>
      <c r="F29" s="7">
        <f t="shared" si="0"/>
        <v>2.2727272727272521</v>
      </c>
      <c r="G29" s="7">
        <f t="shared" si="1"/>
        <v>2.2727272727272521</v>
      </c>
      <c r="H29" s="7">
        <f t="shared" si="2"/>
        <v>5.1652892561982533</v>
      </c>
      <c r="I29" s="2">
        <f t="shared" si="3"/>
        <v>5.6818181818181299E-3</v>
      </c>
      <c r="J29" s="2">
        <f t="shared" si="4"/>
        <v>5.6818181818181299E-3</v>
      </c>
    </row>
    <row r="30" spans="2:10" x14ac:dyDescent="0.3">
      <c r="B30">
        <v>24</v>
      </c>
      <c r="C30">
        <v>650</v>
      </c>
      <c r="D30" s="6">
        <f>AVERAGE($C$7:C30)</f>
        <v>408.33333333333331</v>
      </c>
      <c r="E30" s="8">
        <f t="shared" si="5"/>
        <v>397.82608695652175</v>
      </c>
      <c r="F30" s="7">
        <f t="shared" si="0"/>
        <v>252.17391304347825</v>
      </c>
      <c r="G30" s="7">
        <f t="shared" si="1"/>
        <v>252.17391304347825</v>
      </c>
      <c r="H30" s="7">
        <f t="shared" si="2"/>
        <v>63591.68241965973</v>
      </c>
      <c r="I30" s="2">
        <f t="shared" si="3"/>
        <v>0.38795986622073575</v>
      </c>
      <c r="J30" s="2">
        <f t="shared" si="4"/>
        <v>0.38795986622073575</v>
      </c>
    </row>
    <row r="31" spans="2:10" x14ac:dyDescent="0.3">
      <c r="B31">
        <v>25</v>
      </c>
      <c r="C31">
        <v>850</v>
      </c>
      <c r="D31" s="6">
        <f>AVERAGE($C$7:C31)</f>
        <v>426</v>
      </c>
      <c r="E31" s="8">
        <f t="shared" si="5"/>
        <v>408.33333333333331</v>
      </c>
      <c r="F31" s="7">
        <f t="shared" si="0"/>
        <v>441.66666666666669</v>
      </c>
      <c r="G31" s="7">
        <f t="shared" si="1"/>
        <v>441.66666666666669</v>
      </c>
      <c r="H31" s="7">
        <f t="shared" si="2"/>
        <v>195069.44444444447</v>
      </c>
      <c r="I31" s="2">
        <f t="shared" si="3"/>
        <v>0.51960784313725494</v>
      </c>
      <c r="J31" s="2">
        <f t="shared" si="4"/>
        <v>0.51960784313725494</v>
      </c>
    </row>
    <row r="32" spans="2:10" x14ac:dyDescent="0.3">
      <c r="B32">
        <v>26</v>
      </c>
      <c r="C32">
        <v>600</v>
      </c>
      <c r="D32" s="6">
        <f>AVERAGE($C$7:C32)</f>
        <v>432.69230769230768</v>
      </c>
      <c r="E32" s="8">
        <f t="shared" si="5"/>
        <v>426</v>
      </c>
      <c r="F32" s="7">
        <f t="shared" si="0"/>
        <v>174</v>
      </c>
      <c r="G32" s="7">
        <f t="shared" si="1"/>
        <v>174</v>
      </c>
      <c r="H32" s="7">
        <f t="shared" si="2"/>
        <v>30276</v>
      </c>
      <c r="I32" s="2">
        <f t="shared" si="3"/>
        <v>0.28999999999999998</v>
      </c>
      <c r="J32" s="2">
        <f t="shared" si="4"/>
        <v>0.28999999999999998</v>
      </c>
    </row>
    <row r="33" spans="2:10" x14ac:dyDescent="0.3">
      <c r="B33">
        <v>27</v>
      </c>
      <c r="C33">
        <v>450</v>
      </c>
      <c r="D33" s="6">
        <f>AVERAGE($C$7:C33)</f>
        <v>433.33333333333331</v>
      </c>
      <c r="E33" s="8">
        <f t="shared" si="5"/>
        <v>432.69230769230768</v>
      </c>
      <c r="F33" s="7">
        <f t="shared" si="0"/>
        <v>17.307692307692321</v>
      </c>
      <c r="G33" s="7">
        <f t="shared" si="1"/>
        <v>17.307692307692321</v>
      </c>
      <c r="H33" s="7">
        <f t="shared" si="2"/>
        <v>299.55621301775193</v>
      </c>
      <c r="I33" s="2">
        <f t="shared" si="3"/>
        <v>3.8461538461538491E-2</v>
      </c>
      <c r="J33" s="2">
        <f t="shared" si="4"/>
        <v>3.8461538461538491E-2</v>
      </c>
    </row>
    <row r="34" spans="2:10" x14ac:dyDescent="0.3">
      <c r="B34">
        <v>28</v>
      </c>
      <c r="C34">
        <v>700</v>
      </c>
      <c r="D34" s="6">
        <f>AVERAGE($C$7:C34)</f>
        <v>442.85714285714283</v>
      </c>
      <c r="E34" s="8">
        <f t="shared" si="5"/>
        <v>433.33333333333331</v>
      </c>
      <c r="F34" s="7">
        <f t="shared" si="0"/>
        <v>266.66666666666669</v>
      </c>
      <c r="G34" s="7">
        <f t="shared" si="1"/>
        <v>266.66666666666669</v>
      </c>
      <c r="H34" s="7">
        <f t="shared" si="2"/>
        <v>71111.111111111124</v>
      </c>
      <c r="I34" s="2">
        <f t="shared" si="3"/>
        <v>0.38095238095238099</v>
      </c>
      <c r="J34" s="2">
        <f t="shared" si="4"/>
        <v>0.38095238095238099</v>
      </c>
    </row>
    <row r="35" spans="2:10" x14ac:dyDescent="0.3">
      <c r="D35" s="6"/>
      <c r="E35" s="8">
        <f t="shared" si="5"/>
        <v>442.85714285714283</v>
      </c>
    </row>
    <row r="36" spans="2:10" x14ac:dyDescent="0.3">
      <c r="F36" s="1">
        <f>AVERAGE(F9:F34)</f>
        <v>71.163956016762597</v>
      </c>
      <c r="G36" s="1">
        <f>AVERAGE(G9:G34)</f>
        <v>140.18105003385659</v>
      </c>
      <c r="H36" s="1">
        <f>AVERAGE(H9:H34)</f>
        <v>32856.963384599228</v>
      </c>
      <c r="I36" s="3">
        <f>AVERAGE(I9:I34)</f>
        <v>0.33770295352466828</v>
      </c>
      <c r="J36" s="3">
        <f>AVERAGE(J9:J34)</f>
        <v>5.7127215344363368E-3</v>
      </c>
    </row>
    <row r="37" spans="2:10" x14ac:dyDescent="0.3">
      <c r="H37" s="4">
        <f>SQRT(H36)</f>
        <v>181.2648983796897</v>
      </c>
      <c r="I37" s="2"/>
      <c r="J37" s="2"/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0004D-8119-4F06-8390-028E7325466A}">
  <dimension ref="B4:Z61"/>
  <sheetViews>
    <sheetView workbookViewId="0"/>
  </sheetViews>
  <sheetFormatPr defaultRowHeight="14.4" x14ac:dyDescent="0.3"/>
  <cols>
    <col min="6" max="7" width="9.109375" bestFit="1" customWidth="1"/>
    <col min="8" max="8" width="12.33203125" bestFit="1" customWidth="1"/>
    <col min="9" max="10" width="9.109375" bestFit="1" customWidth="1"/>
    <col min="20" max="20" width="9.88671875" bestFit="1" customWidth="1"/>
    <col min="24" max="24" width="10.33203125" bestFit="1" customWidth="1"/>
  </cols>
  <sheetData>
    <row r="4" spans="2:26" x14ac:dyDescent="0.3">
      <c r="B4" t="s">
        <v>11</v>
      </c>
      <c r="R4" t="s">
        <v>14</v>
      </c>
    </row>
    <row r="6" spans="2:26" x14ac:dyDescent="0.3">
      <c r="B6" t="s">
        <v>0</v>
      </c>
      <c r="C6" t="s">
        <v>1</v>
      </c>
      <c r="D6" t="s">
        <v>13</v>
      </c>
      <c r="E6" t="s">
        <v>3</v>
      </c>
      <c r="F6" t="s">
        <v>4</v>
      </c>
      <c r="G6" t="s">
        <v>5</v>
      </c>
      <c r="H6" t="s">
        <v>6</v>
      </c>
      <c r="I6" t="s">
        <v>7</v>
      </c>
      <c r="J6" t="s">
        <v>8</v>
      </c>
      <c r="R6" t="s">
        <v>0</v>
      </c>
      <c r="S6" t="s">
        <v>1</v>
      </c>
      <c r="T6" t="s">
        <v>13</v>
      </c>
      <c r="U6" t="s">
        <v>3</v>
      </c>
      <c r="V6" t="s">
        <v>4</v>
      </c>
      <c r="W6" t="s">
        <v>5</v>
      </c>
      <c r="X6" t="s">
        <v>6</v>
      </c>
      <c r="Y6" t="s">
        <v>7</v>
      </c>
      <c r="Z6" t="s">
        <v>8</v>
      </c>
    </row>
    <row r="7" spans="2:26" x14ac:dyDescent="0.3">
      <c r="B7">
        <v>1</v>
      </c>
      <c r="C7">
        <v>500</v>
      </c>
      <c r="R7">
        <v>1</v>
      </c>
      <c r="S7">
        <v>500</v>
      </c>
    </row>
    <row r="8" spans="2:26" x14ac:dyDescent="0.3">
      <c r="B8">
        <v>2</v>
      </c>
      <c r="C8">
        <v>350</v>
      </c>
      <c r="R8">
        <v>2</v>
      </c>
      <c r="S8">
        <v>350</v>
      </c>
    </row>
    <row r="9" spans="2:26" x14ac:dyDescent="0.3">
      <c r="B9">
        <v>3</v>
      </c>
      <c r="C9">
        <v>250</v>
      </c>
      <c r="D9" s="7">
        <f>AVERAGE(C7:C9)</f>
        <v>366.66666666666669</v>
      </c>
      <c r="R9">
        <v>3</v>
      </c>
      <c r="S9">
        <v>250</v>
      </c>
    </row>
    <row r="10" spans="2:26" x14ac:dyDescent="0.3">
      <c r="B10">
        <v>4</v>
      </c>
      <c r="C10">
        <v>400</v>
      </c>
      <c r="D10" s="7">
        <f>AVERAGE(C8:C10)</f>
        <v>333.33333333333331</v>
      </c>
      <c r="E10" s="10">
        <f>D9</f>
        <v>366.66666666666669</v>
      </c>
      <c r="F10" s="6">
        <f>C10-E10</f>
        <v>33.333333333333314</v>
      </c>
      <c r="G10" s="6">
        <f>ABS(F10)</f>
        <v>33.333333333333314</v>
      </c>
      <c r="H10" s="6">
        <f>F10*F10</f>
        <v>1111.1111111111099</v>
      </c>
      <c r="I10" s="2">
        <f>G10/C10</f>
        <v>8.3333333333333287E-2</v>
      </c>
      <c r="J10" s="2">
        <f>F10/C10</f>
        <v>8.3333333333333287E-2</v>
      </c>
      <c r="R10">
        <v>4</v>
      </c>
      <c r="S10">
        <v>400</v>
      </c>
      <c r="T10" s="7">
        <f>AVERAGE(S7:S10)</f>
        <v>375</v>
      </c>
    </row>
    <row r="11" spans="2:26" x14ac:dyDescent="0.3">
      <c r="B11">
        <v>5</v>
      </c>
      <c r="C11">
        <v>450</v>
      </c>
      <c r="D11" s="7">
        <f>AVERAGE(C9:C11)</f>
        <v>366.66666666666669</v>
      </c>
      <c r="E11" s="10">
        <f t="shared" ref="E11:E34" si="0">D10</f>
        <v>333.33333333333331</v>
      </c>
      <c r="F11" s="6">
        <f t="shared" ref="F11:F34" si="1">C11-E11</f>
        <v>116.66666666666669</v>
      </c>
      <c r="G11" s="6">
        <f t="shared" ref="G11:G34" si="2">ABS(F11)</f>
        <v>116.66666666666669</v>
      </c>
      <c r="H11" s="6">
        <f t="shared" ref="H11:H34" si="3">F11*F11</f>
        <v>13611.111111111115</v>
      </c>
      <c r="I11" s="2">
        <f t="shared" ref="I11:I34" si="4">G11/C11</f>
        <v>0.2592592592592593</v>
      </c>
      <c r="J11" s="2">
        <f t="shared" ref="J11:J34" si="5">F11/C11</f>
        <v>0.2592592592592593</v>
      </c>
      <c r="R11">
        <v>5</v>
      </c>
      <c r="S11">
        <v>450</v>
      </c>
      <c r="T11" s="7">
        <f t="shared" ref="T11:T34" si="6">AVERAGE(S8:S11)</f>
        <v>362.5</v>
      </c>
      <c r="U11" s="10">
        <f>T10</f>
        <v>375</v>
      </c>
      <c r="V11" s="6">
        <f>S11-U11</f>
        <v>75</v>
      </c>
      <c r="W11" s="6">
        <f>ABS(V11)</f>
        <v>75</v>
      </c>
      <c r="X11" s="6">
        <f>V11*V11</f>
        <v>5625</v>
      </c>
      <c r="Y11" s="2">
        <f>W11/S11</f>
        <v>0.16666666666666666</v>
      </c>
      <c r="Z11" s="2">
        <f>V11/S11</f>
        <v>0.16666666666666666</v>
      </c>
    </row>
    <row r="12" spans="2:26" x14ac:dyDescent="0.3">
      <c r="B12">
        <v>6</v>
      </c>
      <c r="C12">
        <v>350</v>
      </c>
      <c r="D12" s="7">
        <f>AVERAGE(C10:C12)</f>
        <v>400</v>
      </c>
      <c r="E12" s="10">
        <f t="shared" si="0"/>
        <v>366.66666666666669</v>
      </c>
      <c r="F12" s="6">
        <f t="shared" si="1"/>
        <v>-16.666666666666686</v>
      </c>
      <c r="G12" s="6">
        <f t="shared" si="2"/>
        <v>16.666666666666686</v>
      </c>
      <c r="H12" s="6">
        <f t="shared" si="3"/>
        <v>277.7777777777784</v>
      </c>
      <c r="I12" s="2">
        <f t="shared" si="4"/>
        <v>4.7619047619047672E-2</v>
      </c>
      <c r="J12" s="2">
        <f t="shared" si="5"/>
        <v>-4.7619047619047672E-2</v>
      </c>
      <c r="R12">
        <v>6</v>
      </c>
      <c r="S12">
        <v>350</v>
      </c>
      <c r="T12" s="7">
        <f t="shared" si="6"/>
        <v>362.5</v>
      </c>
      <c r="U12" s="10">
        <f t="shared" ref="U12:U35" si="7">T11</f>
        <v>362.5</v>
      </c>
      <c r="V12" s="6">
        <f t="shared" ref="V12:V34" si="8">S12-U12</f>
        <v>-12.5</v>
      </c>
      <c r="W12" s="6">
        <f t="shared" ref="W12:W34" si="9">ABS(V12)</f>
        <v>12.5</v>
      </c>
      <c r="X12" s="6">
        <f t="shared" ref="X12:X34" si="10">V12*V12</f>
        <v>156.25</v>
      </c>
      <c r="Y12" s="2">
        <f t="shared" ref="Y12:Y34" si="11">W12/S12</f>
        <v>3.5714285714285712E-2</v>
      </c>
      <c r="Z12" s="2">
        <f t="shared" ref="Z12:Z34" si="12">V12/S12</f>
        <v>-3.5714285714285712E-2</v>
      </c>
    </row>
    <row r="13" spans="2:26" x14ac:dyDescent="0.3">
      <c r="B13">
        <v>7</v>
      </c>
      <c r="C13">
        <v>200</v>
      </c>
      <c r="D13" s="7">
        <f>AVERAGE(C11:C13)</f>
        <v>333.33333333333331</v>
      </c>
      <c r="E13" s="10">
        <f t="shared" si="0"/>
        <v>400</v>
      </c>
      <c r="F13" s="6">
        <f t="shared" si="1"/>
        <v>-200</v>
      </c>
      <c r="G13" s="6">
        <f t="shared" si="2"/>
        <v>200</v>
      </c>
      <c r="H13" s="6">
        <f t="shared" si="3"/>
        <v>40000</v>
      </c>
      <c r="I13" s="2">
        <f t="shared" si="4"/>
        <v>1</v>
      </c>
      <c r="J13" s="2">
        <f t="shared" si="5"/>
        <v>-1</v>
      </c>
      <c r="R13">
        <v>7</v>
      </c>
      <c r="S13">
        <v>200</v>
      </c>
      <c r="T13" s="7">
        <f t="shared" si="6"/>
        <v>350</v>
      </c>
      <c r="U13" s="10">
        <f t="shared" si="7"/>
        <v>362.5</v>
      </c>
      <c r="V13" s="6">
        <f t="shared" si="8"/>
        <v>-162.5</v>
      </c>
      <c r="W13" s="6">
        <f t="shared" si="9"/>
        <v>162.5</v>
      </c>
      <c r="X13" s="6">
        <f t="shared" si="10"/>
        <v>26406.25</v>
      </c>
      <c r="Y13" s="2">
        <f t="shared" si="11"/>
        <v>0.8125</v>
      </c>
      <c r="Z13" s="2">
        <f t="shared" si="12"/>
        <v>-0.8125</v>
      </c>
    </row>
    <row r="14" spans="2:26" x14ac:dyDescent="0.3">
      <c r="B14">
        <v>8</v>
      </c>
      <c r="C14">
        <v>300</v>
      </c>
      <c r="D14" s="7">
        <f t="shared" ref="D14:D33" si="13">AVERAGE(C12:C14)</f>
        <v>283.33333333333331</v>
      </c>
      <c r="E14" s="10">
        <f t="shared" si="0"/>
        <v>333.33333333333331</v>
      </c>
      <c r="F14" s="6">
        <f t="shared" si="1"/>
        <v>-33.333333333333314</v>
      </c>
      <c r="G14" s="6">
        <f t="shared" si="2"/>
        <v>33.333333333333314</v>
      </c>
      <c r="H14" s="6">
        <f t="shared" si="3"/>
        <v>1111.1111111111099</v>
      </c>
      <c r="I14" s="2">
        <f t="shared" si="4"/>
        <v>0.11111111111111105</v>
      </c>
      <c r="J14" s="2">
        <f t="shared" si="5"/>
        <v>-0.11111111111111105</v>
      </c>
      <c r="R14">
        <v>8</v>
      </c>
      <c r="S14">
        <v>300</v>
      </c>
      <c r="T14" s="7">
        <f t="shared" si="6"/>
        <v>325</v>
      </c>
      <c r="U14" s="10">
        <f t="shared" si="7"/>
        <v>350</v>
      </c>
      <c r="V14" s="6">
        <f t="shared" si="8"/>
        <v>-50</v>
      </c>
      <c r="W14" s="6">
        <f t="shared" si="9"/>
        <v>50</v>
      </c>
      <c r="X14" s="6">
        <f t="shared" si="10"/>
        <v>2500</v>
      </c>
      <c r="Y14" s="2">
        <f t="shared" si="11"/>
        <v>0.16666666666666666</v>
      </c>
      <c r="Z14" s="2">
        <f t="shared" si="12"/>
        <v>-0.16666666666666666</v>
      </c>
    </row>
    <row r="15" spans="2:26" x14ac:dyDescent="0.3">
      <c r="B15">
        <v>9</v>
      </c>
      <c r="C15">
        <v>350</v>
      </c>
      <c r="D15" s="7">
        <f t="shared" si="13"/>
        <v>283.33333333333331</v>
      </c>
      <c r="E15" s="10">
        <f t="shared" si="0"/>
        <v>283.33333333333331</v>
      </c>
      <c r="F15" s="6">
        <f t="shared" si="1"/>
        <v>66.666666666666686</v>
      </c>
      <c r="G15" s="6">
        <f t="shared" si="2"/>
        <v>66.666666666666686</v>
      </c>
      <c r="H15" s="6">
        <f t="shared" si="3"/>
        <v>4444.4444444444471</v>
      </c>
      <c r="I15" s="2">
        <f t="shared" si="4"/>
        <v>0.19047619047619052</v>
      </c>
      <c r="J15" s="2">
        <f t="shared" si="5"/>
        <v>0.19047619047619052</v>
      </c>
      <c r="R15">
        <v>9</v>
      </c>
      <c r="S15">
        <v>350</v>
      </c>
      <c r="T15" s="7">
        <f t="shared" si="6"/>
        <v>300</v>
      </c>
      <c r="U15" s="10">
        <f t="shared" si="7"/>
        <v>325</v>
      </c>
      <c r="V15" s="6">
        <f t="shared" si="8"/>
        <v>25</v>
      </c>
      <c r="W15" s="6">
        <f t="shared" si="9"/>
        <v>25</v>
      </c>
      <c r="X15" s="6">
        <f t="shared" si="10"/>
        <v>625</v>
      </c>
      <c r="Y15" s="2">
        <f t="shared" si="11"/>
        <v>7.1428571428571425E-2</v>
      </c>
      <c r="Z15" s="2">
        <f t="shared" si="12"/>
        <v>7.1428571428571425E-2</v>
      </c>
    </row>
    <row r="16" spans="2:26" x14ac:dyDescent="0.3">
      <c r="B16">
        <v>10</v>
      </c>
      <c r="C16">
        <v>200</v>
      </c>
      <c r="D16" s="7">
        <f t="shared" si="13"/>
        <v>283.33333333333331</v>
      </c>
      <c r="E16" s="10">
        <f t="shared" si="0"/>
        <v>283.33333333333331</v>
      </c>
      <c r="F16" s="6">
        <f t="shared" si="1"/>
        <v>-83.333333333333314</v>
      </c>
      <c r="G16" s="6">
        <f t="shared" si="2"/>
        <v>83.333333333333314</v>
      </c>
      <c r="H16" s="6">
        <f t="shared" si="3"/>
        <v>6944.4444444444416</v>
      </c>
      <c r="I16" s="2">
        <f t="shared" si="4"/>
        <v>0.41666666666666657</v>
      </c>
      <c r="J16" s="2">
        <f t="shared" si="5"/>
        <v>-0.41666666666666657</v>
      </c>
      <c r="R16">
        <v>10</v>
      </c>
      <c r="S16">
        <v>200</v>
      </c>
      <c r="T16" s="7">
        <f t="shared" si="6"/>
        <v>262.5</v>
      </c>
      <c r="U16" s="10">
        <f t="shared" si="7"/>
        <v>300</v>
      </c>
      <c r="V16" s="6">
        <f t="shared" si="8"/>
        <v>-100</v>
      </c>
      <c r="W16" s="6">
        <f t="shared" si="9"/>
        <v>100</v>
      </c>
      <c r="X16" s="6">
        <f t="shared" si="10"/>
        <v>10000</v>
      </c>
      <c r="Y16" s="2">
        <f t="shared" si="11"/>
        <v>0.5</v>
      </c>
      <c r="Z16" s="2">
        <f t="shared" si="12"/>
        <v>-0.5</v>
      </c>
    </row>
    <row r="17" spans="2:26" x14ac:dyDescent="0.3">
      <c r="B17">
        <v>11</v>
      </c>
      <c r="C17">
        <v>150</v>
      </c>
      <c r="D17" s="7">
        <f t="shared" si="13"/>
        <v>233.33333333333334</v>
      </c>
      <c r="E17" s="10">
        <f t="shared" si="0"/>
        <v>283.33333333333331</v>
      </c>
      <c r="F17" s="6">
        <f t="shared" si="1"/>
        <v>-133.33333333333331</v>
      </c>
      <c r="G17" s="6">
        <f t="shared" si="2"/>
        <v>133.33333333333331</v>
      </c>
      <c r="H17" s="6">
        <f t="shared" si="3"/>
        <v>17777.777777777774</v>
      </c>
      <c r="I17" s="2">
        <f t="shared" si="4"/>
        <v>0.88888888888888873</v>
      </c>
      <c r="J17" s="2">
        <f t="shared" si="5"/>
        <v>-0.88888888888888873</v>
      </c>
      <c r="R17">
        <v>11</v>
      </c>
      <c r="S17">
        <v>150</v>
      </c>
      <c r="T17" s="7">
        <f t="shared" si="6"/>
        <v>250</v>
      </c>
      <c r="U17" s="10">
        <f t="shared" si="7"/>
        <v>262.5</v>
      </c>
      <c r="V17" s="6">
        <f t="shared" si="8"/>
        <v>-112.5</v>
      </c>
      <c r="W17" s="6">
        <f t="shared" si="9"/>
        <v>112.5</v>
      </c>
      <c r="X17" s="6">
        <f t="shared" si="10"/>
        <v>12656.25</v>
      </c>
      <c r="Y17" s="2">
        <f t="shared" si="11"/>
        <v>0.75</v>
      </c>
      <c r="Z17" s="2">
        <f t="shared" si="12"/>
        <v>-0.75</v>
      </c>
    </row>
    <row r="18" spans="2:26" x14ac:dyDescent="0.3">
      <c r="B18">
        <v>12</v>
      </c>
      <c r="C18">
        <v>400</v>
      </c>
      <c r="D18" s="7">
        <f t="shared" si="13"/>
        <v>250</v>
      </c>
      <c r="E18" s="10">
        <f t="shared" si="0"/>
        <v>233.33333333333334</v>
      </c>
      <c r="F18" s="6">
        <f t="shared" si="1"/>
        <v>166.66666666666666</v>
      </c>
      <c r="G18" s="6">
        <f t="shared" si="2"/>
        <v>166.66666666666666</v>
      </c>
      <c r="H18" s="6">
        <f t="shared" si="3"/>
        <v>27777.777777777774</v>
      </c>
      <c r="I18" s="2">
        <f t="shared" si="4"/>
        <v>0.41666666666666663</v>
      </c>
      <c r="J18" s="2">
        <f t="shared" si="5"/>
        <v>0.41666666666666663</v>
      </c>
      <c r="R18">
        <v>12</v>
      </c>
      <c r="S18">
        <v>400</v>
      </c>
      <c r="T18" s="7">
        <f t="shared" si="6"/>
        <v>275</v>
      </c>
      <c r="U18" s="10">
        <f t="shared" si="7"/>
        <v>250</v>
      </c>
      <c r="V18" s="6">
        <f t="shared" si="8"/>
        <v>150</v>
      </c>
      <c r="W18" s="6">
        <f t="shared" si="9"/>
        <v>150</v>
      </c>
      <c r="X18" s="6">
        <f t="shared" si="10"/>
        <v>22500</v>
      </c>
      <c r="Y18" s="2">
        <f t="shared" si="11"/>
        <v>0.375</v>
      </c>
      <c r="Z18" s="2">
        <f t="shared" si="12"/>
        <v>0.375</v>
      </c>
    </row>
    <row r="19" spans="2:26" x14ac:dyDescent="0.3">
      <c r="B19">
        <v>13</v>
      </c>
      <c r="C19">
        <v>550</v>
      </c>
      <c r="D19" s="7">
        <f t="shared" si="13"/>
        <v>366.66666666666669</v>
      </c>
      <c r="E19" s="10">
        <f t="shared" si="0"/>
        <v>250</v>
      </c>
      <c r="F19" s="6">
        <f t="shared" si="1"/>
        <v>300</v>
      </c>
      <c r="G19" s="6">
        <f t="shared" si="2"/>
        <v>300</v>
      </c>
      <c r="H19" s="6">
        <f t="shared" si="3"/>
        <v>90000</v>
      </c>
      <c r="I19" s="2">
        <f t="shared" si="4"/>
        <v>0.54545454545454541</v>
      </c>
      <c r="J19" s="2">
        <f t="shared" si="5"/>
        <v>0.54545454545454541</v>
      </c>
      <c r="R19">
        <v>13</v>
      </c>
      <c r="S19">
        <v>550</v>
      </c>
      <c r="T19" s="7">
        <f t="shared" si="6"/>
        <v>325</v>
      </c>
      <c r="U19" s="10">
        <f t="shared" si="7"/>
        <v>275</v>
      </c>
      <c r="V19" s="6">
        <f t="shared" si="8"/>
        <v>275</v>
      </c>
      <c r="W19" s="6">
        <f t="shared" si="9"/>
        <v>275</v>
      </c>
      <c r="X19" s="6">
        <f t="shared" si="10"/>
        <v>75625</v>
      </c>
      <c r="Y19" s="2">
        <f t="shared" si="11"/>
        <v>0.5</v>
      </c>
      <c r="Z19" s="2">
        <f t="shared" si="12"/>
        <v>0.5</v>
      </c>
    </row>
    <row r="20" spans="2:26" x14ac:dyDescent="0.3">
      <c r="B20">
        <v>14</v>
      </c>
      <c r="C20">
        <v>350</v>
      </c>
      <c r="D20" s="7">
        <f t="shared" si="13"/>
        <v>433.33333333333331</v>
      </c>
      <c r="E20" s="10">
        <f t="shared" si="0"/>
        <v>366.66666666666669</v>
      </c>
      <c r="F20" s="6">
        <f t="shared" si="1"/>
        <v>-16.666666666666686</v>
      </c>
      <c r="G20" s="6">
        <f t="shared" si="2"/>
        <v>16.666666666666686</v>
      </c>
      <c r="H20" s="6">
        <f t="shared" si="3"/>
        <v>277.7777777777784</v>
      </c>
      <c r="I20" s="2">
        <f t="shared" si="4"/>
        <v>4.7619047619047672E-2</v>
      </c>
      <c r="J20" s="2">
        <f t="shared" si="5"/>
        <v>-4.7619047619047672E-2</v>
      </c>
      <c r="R20">
        <v>14</v>
      </c>
      <c r="S20">
        <v>350</v>
      </c>
      <c r="T20" s="7">
        <f t="shared" si="6"/>
        <v>362.5</v>
      </c>
      <c r="U20" s="10">
        <f t="shared" si="7"/>
        <v>325</v>
      </c>
      <c r="V20" s="6">
        <f t="shared" si="8"/>
        <v>25</v>
      </c>
      <c r="W20" s="6">
        <f t="shared" si="9"/>
        <v>25</v>
      </c>
      <c r="X20" s="6">
        <f t="shared" si="10"/>
        <v>625</v>
      </c>
      <c r="Y20" s="2">
        <f t="shared" si="11"/>
        <v>7.1428571428571425E-2</v>
      </c>
      <c r="Z20" s="2">
        <f t="shared" si="12"/>
        <v>7.1428571428571425E-2</v>
      </c>
    </row>
    <row r="21" spans="2:26" x14ac:dyDescent="0.3">
      <c r="B21">
        <v>15</v>
      </c>
      <c r="C21">
        <v>250</v>
      </c>
      <c r="D21" s="7">
        <f t="shared" si="13"/>
        <v>383.33333333333331</v>
      </c>
      <c r="E21" s="10">
        <f t="shared" si="0"/>
        <v>433.33333333333331</v>
      </c>
      <c r="F21" s="6">
        <f t="shared" si="1"/>
        <v>-183.33333333333331</v>
      </c>
      <c r="G21" s="6">
        <f t="shared" si="2"/>
        <v>183.33333333333331</v>
      </c>
      <c r="H21" s="6">
        <f t="shared" si="3"/>
        <v>33611.111111111102</v>
      </c>
      <c r="I21" s="2">
        <f t="shared" si="4"/>
        <v>0.73333333333333328</v>
      </c>
      <c r="J21" s="2">
        <f t="shared" si="5"/>
        <v>-0.73333333333333328</v>
      </c>
      <c r="R21">
        <v>15</v>
      </c>
      <c r="S21">
        <v>250</v>
      </c>
      <c r="T21" s="7">
        <f t="shared" si="6"/>
        <v>387.5</v>
      </c>
      <c r="U21" s="10">
        <f t="shared" si="7"/>
        <v>362.5</v>
      </c>
      <c r="V21" s="6">
        <f t="shared" si="8"/>
        <v>-112.5</v>
      </c>
      <c r="W21" s="6">
        <f t="shared" si="9"/>
        <v>112.5</v>
      </c>
      <c r="X21" s="6">
        <f t="shared" si="10"/>
        <v>12656.25</v>
      </c>
      <c r="Y21" s="2">
        <f t="shared" si="11"/>
        <v>0.45</v>
      </c>
      <c r="Z21" s="2">
        <f t="shared" si="12"/>
        <v>-0.45</v>
      </c>
    </row>
    <row r="22" spans="2:26" x14ac:dyDescent="0.3">
      <c r="B22">
        <v>16</v>
      </c>
      <c r="C22">
        <v>550</v>
      </c>
      <c r="D22" s="7">
        <f t="shared" si="13"/>
        <v>383.33333333333331</v>
      </c>
      <c r="E22" s="10">
        <f t="shared" si="0"/>
        <v>383.33333333333331</v>
      </c>
      <c r="F22" s="6">
        <f t="shared" si="1"/>
        <v>166.66666666666669</v>
      </c>
      <c r="G22" s="6">
        <f t="shared" si="2"/>
        <v>166.66666666666669</v>
      </c>
      <c r="H22" s="6">
        <f t="shared" si="3"/>
        <v>27777.777777777785</v>
      </c>
      <c r="I22" s="2">
        <f t="shared" si="4"/>
        <v>0.30303030303030304</v>
      </c>
      <c r="J22" s="2">
        <f t="shared" si="5"/>
        <v>0.30303030303030304</v>
      </c>
      <c r="R22">
        <v>16</v>
      </c>
      <c r="S22">
        <v>550</v>
      </c>
      <c r="T22" s="7">
        <f t="shared" si="6"/>
        <v>425</v>
      </c>
      <c r="U22" s="10">
        <f t="shared" si="7"/>
        <v>387.5</v>
      </c>
      <c r="V22" s="6">
        <f t="shared" si="8"/>
        <v>162.5</v>
      </c>
      <c r="W22" s="6">
        <f t="shared" si="9"/>
        <v>162.5</v>
      </c>
      <c r="X22" s="6">
        <f t="shared" si="10"/>
        <v>26406.25</v>
      </c>
      <c r="Y22" s="2">
        <f t="shared" si="11"/>
        <v>0.29545454545454547</v>
      </c>
      <c r="Z22" s="2">
        <f t="shared" si="12"/>
        <v>0.29545454545454547</v>
      </c>
    </row>
    <row r="23" spans="2:26" x14ac:dyDescent="0.3">
      <c r="B23">
        <v>17</v>
      </c>
      <c r="C23">
        <v>550</v>
      </c>
      <c r="D23" s="7">
        <f t="shared" si="13"/>
        <v>450</v>
      </c>
      <c r="E23" s="10">
        <f t="shared" si="0"/>
        <v>383.33333333333331</v>
      </c>
      <c r="F23" s="6">
        <f t="shared" si="1"/>
        <v>166.66666666666669</v>
      </c>
      <c r="G23" s="6">
        <f t="shared" si="2"/>
        <v>166.66666666666669</v>
      </c>
      <c r="H23" s="6">
        <f t="shared" si="3"/>
        <v>27777.777777777785</v>
      </c>
      <c r="I23" s="2">
        <f t="shared" si="4"/>
        <v>0.30303030303030304</v>
      </c>
      <c r="J23" s="2">
        <f t="shared" si="5"/>
        <v>0.30303030303030304</v>
      </c>
      <c r="R23">
        <v>17</v>
      </c>
      <c r="S23">
        <v>550</v>
      </c>
      <c r="T23" s="7">
        <f t="shared" si="6"/>
        <v>425</v>
      </c>
      <c r="U23" s="10">
        <f t="shared" si="7"/>
        <v>425</v>
      </c>
      <c r="V23" s="6">
        <f t="shared" si="8"/>
        <v>125</v>
      </c>
      <c r="W23" s="6">
        <f t="shared" si="9"/>
        <v>125</v>
      </c>
      <c r="X23" s="6">
        <f t="shared" si="10"/>
        <v>15625</v>
      </c>
      <c r="Y23" s="2">
        <f t="shared" si="11"/>
        <v>0.22727272727272727</v>
      </c>
      <c r="Z23" s="2">
        <f t="shared" si="12"/>
        <v>0.22727272727272727</v>
      </c>
    </row>
    <row r="24" spans="2:26" x14ac:dyDescent="0.3">
      <c r="B24">
        <v>18</v>
      </c>
      <c r="C24">
        <v>400</v>
      </c>
      <c r="D24" s="7">
        <f t="shared" si="13"/>
        <v>500</v>
      </c>
      <c r="E24" s="10">
        <f t="shared" si="0"/>
        <v>450</v>
      </c>
      <c r="F24" s="6">
        <f t="shared" si="1"/>
        <v>-50</v>
      </c>
      <c r="G24" s="6">
        <f t="shared" si="2"/>
        <v>50</v>
      </c>
      <c r="H24" s="6">
        <f t="shared" si="3"/>
        <v>2500</v>
      </c>
      <c r="I24" s="2">
        <f t="shared" si="4"/>
        <v>0.125</v>
      </c>
      <c r="J24" s="2">
        <f t="shared" si="5"/>
        <v>-0.125</v>
      </c>
      <c r="R24">
        <v>18</v>
      </c>
      <c r="S24">
        <v>400</v>
      </c>
      <c r="T24" s="7">
        <f t="shared" si="6"/>
        <v>437.5</v>
      </c>
      <c r="U24" s="10">
        <f t="shared" si="7"/>
        <v>425</v>
      </c>
      <c r="V24" s="6">
        <f t="shared" si="8"/>
        <v>-25</v>
      </c>
      <c r="W24" s="6">
        <f t="shared" si="9"/>
        <v>25</v>
      </c>
      <c r="X24" s="6">
        <f t="shared" si="10"/>
        <v>625</v>
      </c>
      <c r="Y24" s="2">
        <f t="shared" si="11"/>
        <v>6.25E-2</v>
      </c>
      <c r="Z24" s="2">
        <f t="shared" si="12"/>
        <v>-6.25E-2</v>
      </c>
    </row>
    <row r="25" spans="2:26" x14ac:dyDescent="0.3">
      <c r="B25">
        <v>19</v>
      </c>
      <c r="C25">
        <v>350</v>
      </c>
      <c r="D25" s="7">
        <f t="shared" si="13"/>
        <v>433.33333333333331</v>
      </c>
      <c r="E25" s="10">
        <f t="shared" si="0"/>
        <v>500</v>
      </c>
      <c r="F25" s="6">
        <f t="shared" si="1"/>
        <v>-150</v>
      </c>
      <c r="G25" s="6">
        <f t="shared" si="2"/>
        <v>150</v>
      </c>
      <c r="H25" s="6">
        <f t="shared" si="3"/>
        <v>22500</v>
      </c>
      <c r="I25" s="2">
        <f t="shared" si="4"/>
        <v>0.42857142857142855</v>
      </c>
      <c r="J25" s="2">
        <f t="shared" si="5"/>
        <v>-0.42857142857142855</v>
      </c>
      <c r="R25">
        <v>19</v>
      </c>
      <c r="S25">
        <v>350</v>
      </c>
      <c r="T25" s="7">
        <f t="shared" si="6"/>
        <v>462.5</v>
      </c>
      <c r="U25" s="10">
        <f t="shared" si="7"/>
        <v>437.5</v>
      </c>
      <c r="V25" s="6">
        <f t="shared" si="8"/>
        <v>-87.5</v>
      </c>
      <c r="W25" s="6">
        <f t="shared" si="9"/>
        <v>87.5</v>
      </c>
      <c r="X25" s="6">
        <f t="shared" si="10"/>
        <v>7656.25</v>
      </c>
      <c r="Y25" s="2">
        <f t="shared" si="11"/>
        <v>0.25</v>
      </c>
      <c r="Z25" s="2">
        <f t="shared" si="12"/>
        <v>-0.25</v>
      </c>
    </row>
    <row r="26" spans="2:26" x14ac:dyDescent="0.3">
      <c r="B26">
        <v>20</v>
      </c>
      <c r="C26">
        <v>600</v>
      </c>
      <c r="D26" s="7">
        <f t="shared" si="13"/>
        <v>450</v>
      </c>
      <c r="E26" s="10">
        <f t="shared" si="0"/>
        <v>433.33333333333331</v>
      </c>
      <c r="F26" s="6">
        <f t="shared" si="1"/>
        <v>166.66666666666669</v>
      </c>
      <c r="G26" s="6">
        <f t="shared" si="2"/>
        <v>166.66666666666669</v>
      </c>
      <c r="H26" s="6">
        <f t="shared" si="3"/>
        <v>27777.777777777785</v>
      </c>
      <c r="I26" s="2">
        <f t="shared" si="4"/>
        <v>0.27777777777777779</v>
      </c>
      <c r="J26" s="2">
        <f t="shared" si="5"/>
        <v>0.27777777777777779</v>
      </c>
      <c r="R26">
        <v>20</v>
      </c>
      <c r="S26">
        <v>600</v>
      </c>
      <c r="T26" s="7">
        <f t="shared" si="6"/>
        <v>475</v>
      </c>
      <c r="U26" s="10">
        <f t="shared" si="7"/>
        <v>462.5</v>
      </c>
      <c r="V26" s="6">
        <f t="shared" si="8"/>
        <v>137.5</v>
      </c>
      <c r="W26" s="6">
        <f t="shared" si="9"/>
        <v>137.5</v>
      </c>
      <c r="X26" s="6">
        <f t="shared" si="10"/>
        <v>18906.25</v>
      </c>
      <c r="Y26" s="2">
        <f t="shared" si="11"/>
        <v>0.22916666666666666</v>
      </c>
      <c r="Z26" s="2">
        <f t="shared" si="12"/>
        <v>0.22916666666666666</v>
      </c>
    </row>
    <row r="27" spans="2:26" x14ac:dyDescent="0.3">
      <c r="B27">
        <v>21</v>
      </c>
      <c r="C27">
        <v>750</v>
      </c>
      <c r="D27" s="7">
        <f t="shared" si="13"/>
        <v>566.66666666666663</v>
      </c>
      <c r="E27" s="10">
        <f t="shared" si="0"/>
        <v>450</v>
      </c>
      <c r="F27" s="6">
        <f t="shared" si="1"/>
        <v>300</v>
      </c>
      <c r="G27" s="6">
        <f t="shared" si="2"/>
        <v>300</v>
      </c>
      <c r="H27" s="6">
        <f t="shared" si="3"/>
        <v>90000</v>
      </c>
      <c r="I27" s="2">
        <f t="shared" si="4"/>
        <v>0.4</v>
      </c>
      <c r="J27" s="2">
        <f t="shared" si="5"/>
        <v>0.4</v>
      </c>
      <c r="R27">
        <v>21</v>
      </c>
      <c r="S27">
        <v>750</v>
      </c>
      <c r="T27" s="7">
        <f t="shared" si="6"/>
        <v>525</v>
      </c>
      <c r="U27" s="10">
        <f t="shared" si="7"/>
        <v>475</v>
      </c>
      <c r="V27" s="6">
        <f t="shared" si="8"/>
        <v>275</v>
      </c>
      <c r="W27" s="6">
        <f t="shared" si="9"/>
        <v>275</v>
      </c>
      <c r="X27" s="6">
        <f t="shared" si="10"/>
        <v>75625</v>
      </c>
      <c r="Y27" s="2">
        <f t="shared" si="11"/>
        <v>0.36666666666666664</v>
      </c>
      <c r="Z27" s="2">
        <f t="shared" si="12"/>
        <v>0.36666666666666664</v>
      </c>
    </row>
    <row r="28" spans="2:26" x14ac:dyDescent="0.3">
      <c r="B28">
        <v>22</v>
      </c>
      <c r="C28">
        <v>500</v>
      </c>
      <c r="D28" s="7">
        <f t="shared" si="13"/>
        <v>616.66666666666663</v>
      </c>
      <c r="E28" s="10">
        <f t="shared" si="0"/>
        <v>566.66666666666663</v>
      </c>
      <c r="F28" s="6">
        <f t="shared" si="1"/>
        <v>-66.666666666666629</v>
      </c>
      <c r="G28" s="6">
        <f t="shared" si="2"/>
        <v>66.666666666666629</v>
      </c>
      <c r="H28" s="6">
        <f t="shared" si="3"/>
        <v>4444.4444444444398</v>
      </c>
      <c r="I28" s="2">
        <f t="shared" si="4"/>
        <v>0.13333333333333325</v>
      </c>
      <c r="J28" s="2">
        <f t="shared" si="5"/>
        <v>-0.13333333333333325</v>
      </c>
      <c r="R28">
        <v>22</v>
      </c>
      <c r="S28">
        <v>500</v>
      </c>
      <c r="T28" s="7">
        <f t="shared" si="6"/>
        <v>550</v>
      </c>
      <c r="U28" s="10">
        <f t="shared" si="7"/>
        <v>525</v>
      </c>
      <c r="V28" s="6">
        <f t="shared" si="8"/>
        <v>-25</v>
      </c>
      <c r="W28" s="6">
        <f t="shared" si="9"/>
        <v>25</v>
      </c>
      <c r="X28" s="6">
        <f t="shared" si="10"/>
        <v>625</v>
      </c>
      <c r="Y28" s="2">
        <f t="shared" si="11"/>
        <v>0.05</v>
      </c>
      <c r="Z28" s="2">
        <f t="shared" si="12"/>
        <v>-0.05</v>
      </c>
    </row>
    <row r="29" spans="2:26" x14ac:dyDescent="0.3">
      <c r="B29">
        <v>23</v>
      </c>
      <c r="C29">
        <v>400</v>
      </c>
      <c r="D29" s="7">
        <f t="shared" si="13"/>
        <v>550</v>
      </c>
      <c r="E29" s="10">
        <f t="shared" si="0"/>
        <v>616.66666666666663</v>
      </c>
      <c r="F29" s="6">
        <f t="shared" si="1"/>
        <v>-216.66666666666663</v>
      </c>
      <c r="G29" s="6">
        <f t="shared" si="2"/>
        <v>216.66666666666663</v>
      </c>
      <c r="H29" s="6">
        <f t="shared" si="3"/>
        <v>46944.444444444431</v>
      </c>
      <c r="I29" s="2">
        <f t="shared" si="4"/>
        <v>0.54166666666666652</v>
      </c>
      <c r="J29" s="2">
        <f t="shared" si="5"/>
        <v>-0.54166666666666652</v>
      </c>
      <c r="R29">
        <v>23</v>
      </c>
      <c r="S29">
        <v>400</v>
      </c>
      <c r="T29" s="7">
        <f t="shared" si="6"/>
        <v>562.5</v>
      </c>
      <c r="U29" s="10">
        <f t="shared" si="7"/>
        <v>550</v>
      </c>
      <c r="V29" s="6">
        <f t="shared" si="8"/>
        <v>-150</v>
      </c>
      <c r="W29" s="6">
        <f t="shared" si="9"/>
        <v>150</v>
      </c>
      <c r="X29" s="6">
        <f t="shared" si="10"/>
        <v>22500</v>
      </c>
      <c r="Y29" s="2">
        <f t="shared" si="11"/>
        <v>0.375</v>
      </c>
      <c r="Z29" s="2">
        <f t="shared" si="12"/>
        <v>-0.375</v>
      </c>
    </row>
    <row r="30" spans="2:26" x14ac:dyDescent="0.3">
      <c r="B30">
        <v>24</v>
      </c>
      <c r="C30">
        <v>650</v>
      </c>
      <c r="D30" s="7">
        <f t="shared" si="13"/>
        <v>516.66666666666663</v>
      </c>
      <c r="E30" s="10">
        <f t="shared" si="0"/>
        <v>550</v>
      </c>
      <c r="F30" s="6">
        <f t="shared" si="1"/>
        <v>100</v>
      </c>
      <c r="G30" s="6">
        <f t="shared" si="2"/>
        <v>100</v>
      </c>
      <c r="H30" s="6">
        <f t="shared" si="3"/>
        <v>10000</v>
      </c>
      <c r="I30" s="2">
        <f t="shared" si="4"/>
        <v>0.15384615384615385</v>
      </c>
      <c r="J30" s="2">
        <f t="shared" si="5"/>
        <v>0.15384615384615385</v>
      </c>
      <c r="R30">
        <v>24</v>
      </c>
      <c r="S30">
        <v>650</v>
      </c>
      <c r="T30" s="7">
        <f t="shared" si="6"/>
        <v>575</v>
      </c>
      <c r="U30" s="10">
        <f t="shared" si="7"/>
        <v>562.5</v>
      </c>
      <c r="V30" s="6">
        <f t="shared" si="8"/>
        <v>87.5</v>
      </c>
      <c r="W30" s="6">
        <f t="shared" si="9"/>
        <v>87.5</v>
      </c>
      <c r="X30" s="6">
        <f t="shared" si="10"/>
        <v>7656.25</v>
      </c>
      <c r="Y30" s="2">
        <f t="shared" si="11"/>
        <v>0.13461538461538461</v>
      </c>
      <c r="Z30" s="2">
        <f t="shared" si="12"/>
        <v>0.13461538461538461</v>
      </c>
    </row>
    <row r="31" spans="2:26" x14ac:dyDescent="0.3">
      <c r="B31">
        <v>25</v>
      </c>
      <c r="C31">
        <v>850</v>
      </c>
      <c r="D31" s="7">
        <f t="shared" si="13"/>
        <v>633.33333333333337</v>
      </c>
      <c r="E31" s="10">
        <f t="shared" si="0"/>
        <v>516.66666666666663</v>
      </c>
      <c r="F31" s="6">
        <f t="shared" si="1"/>
        <v>333.33333333333337</v>
      </c>
      <c r="G31" s="6">
        <f t="shared" si="2"/>
        <v>333.33333333333337</v>
      </c>
      <c r="H31" s="6">
        <f t="shared" si="3"/>
        <v>111111.11111111114</v>
      </c>
      <c r="I31" s="2">
        <f t="shared" si="4"/>
        <v>0.39215686274509809</v>
      </c>
      <c r="J31" s="2">
        <f t="shared" si="5"/>
        <v>0.39215686274509809</v>
      </c>
      <c r="R31">
        <v>25</v>
      </c>
      <c r="S31">
        <v>850</v>
      </c>
      <c r="T31" s="7">
        <f t="shared" si="6"/>
        <v>600</v>
      </c>
      <c r="U31" s="10">
        <f t="shared" si="7"/>
        <v>575</v>
      </c>
      <c r="V31" s="6">
        <f t="shared" si="8"/>
        <v>275</v>
      </c>
      <c r="W31" s="6">
        <f t="shared" si="9"/>
        <v>275</v>
      </c>
      <c r="X31" s="6">
        <f t="shared" si="10"/>
        <v>75625</v>
      </c>
      <c r="Y31" s="2">
        <f t="shared" si="11"/>
        <v>0.3235294117647059</v>
      </c>
      <c r="Z31" s="2">
        <f t="shared" si="12"/>
        <v>0.3235294117647059</v>
      </c>
    </row>
    <row r="32" spans="2:26" x14ac:dyDescent="0.3">
      <c r="B32">
        <v>26</v>
      </c>
      <c r="C32">
        <v>600</v>
      </c>
      <c r="D32" s="7">
        <f t="shared" si="13"/>
        <v>700</v>
      </c>
      <c r="E32" s="10">
        <f t="shared" si="0"/>
        <v>633.33333333333337</v>
      </c>
      <c r="F32" s="6">
        <f t="shared" si="1"/>
        <v>-33.333333333333371</v>
      </c>
      <c r="G32" s="6">
        <f t="shared" si="2"/>
        <v>33.333333333333371</v>
      </c>
      <c r="H32" s="6">
        <f t="shared" si="3"/>
        <v>1111.1111111111136</v>
      </c>
      <c r="I32" s="2">
        <f t="shared" si="4"/>
        <v>5.5555555555555622E-2</v>
      </c>
      <c r="J32" s="2">
        <f t="shared" si="5"/>
        <v>-5.5555555555555622E-2</v>
      </c>
      <c r="R32">
        <v>26</v>
      </c>
      <c r="S32">
        <v>600</v>
      </c>
      <c r="T32" s="7">
        <f t="shared" si="6"/>
        <v>625</v>
      </c>
      <c r="U32" s="10">
        <f t="shared" si="7"/>
        <v>600</v>
      </c>
      <c r="V32" s="6">
        <f t="shared" si="8"/>
        <v>0</v>
      </c>
      <c r="W32" s="6">
        <f t="shared" si="9"/>
        <v>0</v>
      </c>
      <c r="X32" s="6">
        <f t="shared" si="10"/>
        <v>0</v>
      </c>
      <c r="Y32" s="2">
        <f t="shared" si="11"/>
        <v>0</v>
      </c>
      <c r="Z32" s="2">
        <f t="shared" si="12"/>
        <v>0</v>
      </c>
    </row>
    <row r="33" spans="2:26" x14ac:dyDescent="0.3">
      <c r="B33">
        <v>27</v>
      </c>
      <c r="C33">
        <v>450</v>
      </c>
      <c r="D33" s="7">
        <f t="shared" si="13"/>
        <v>633.33333333333337</v>
      </c>
      <c r="E33" s="10">
        <f t="shared" si="0"/>
        <v>700</v>
      </c>
      <c r="F33" s="6">
        <f t="shared" si="1"/>
        <v>-250</v>
      </c>
      <c r="G33" s="6">
        <f t="shared" si="2"/>
        <v>250</v>
      </c>
      <c r="H33" s="6">
        <f t="shared" si="3"/>
        <v>62500</v>
      </c>
      <c r="I33" s="2">
        <f t="shared" si="4"/>
        <v>0.55555555555555558</v>
      </c>
      <c r="J33" s="2">
        <f t="shared" si="5"/>
        <v>-0.55555555555555558</v>
      </c>
      <c r="R33">
        <v>27</v>
      </c>
      <c r="S33">
        <v>450</v>
      </c>
      <c r="T33" s="7">
        <f t="shared" si="6"/>
        <v>637.5</v>
      </c>
      <c r="U33" s="10">
        <f t="shared" si="7"/>
        <v>625</v>
      </c>
      <c r="V33" s="6">
        <f t="shared" si="8"/>
        <v>-175</v>
      </c>
      <c r="W33" s="6">
        <f t="shared" si="9"/>
        <v>175</v>
      </c>
      <c r="X33" s="6">
        <f t="shared" si="10"/>
        <v>30625</v>
      </c>
      <c r="Y33" s="2">
        <f t="shared" si="11"/>
        <v>0.3888888888888889</v>
      </c>
      <c r="Z33" s="2">
        <f t="shared" si="12"/>
        <v>-0.3888888888888889</v>
      </c>
    </row>
    <row r="34" spans="2:26" x14ac:dyDescent="0.3">
      <c r="B34">
        <v>28</v>
      </c>
      <c r="C34">
        <v>700</v>
      </c>
      <c r="D34" s="7">
        <f>AVERAGE(C32:C34)</f>
        <v>583.33333333333337</v>
      </c>
      <c r="E34" s="10">
        <f t="shared" si="0"/>
        <v>633.33333333333337</v>
      </c>
      <c r="F34" s="6">
        <f t="shared" si="1"/>
        <v>66.666666666666629</v>
      </c>
      <c r="G34" s="6">
        <f t="shared" si="2"/>
        <v>66.666666666666629</v>
      </c>
      <c r="H34" s="6">
        <f t="shared" si="3"/>
        <v>4444.4444444444398</v>
      </c>
      <c r="I34" s="2">
        <f t="shared" si="4"/>
        <v>9.5238095238095177E-2</v>
      </c>
      <c r="J34" s="2">
        <f t="shared" si="5"/>
        <v>9.5238095238095177E-2</v>
      </c>
      <c r="R34">
        <v>28</v>
      </c>
      <c r="S34">
        <v>700</v>
      </c>
      <c r="T34" s="7">
        <f t="shared" si="6"/>
        <v>650</v>
      </c>
      <c r="U34" s="10">
        <f t="shared" si="7"/>
        <v>637.5</v>
      </c>
      <c r="V34" s="6">
        <f t="shared" si="8"/>
        <v>62.5</v>
      </c>
      <c r="W34" s="6">
        <f t="shared" si="9"/>
        <v>62.5</v>
      </c>
      <c r="X34" s="6">
        <f t="shared" si="10"/>
        <v>3906.25</v>
      </c>
      <c r="Y34" s="2">
        <f t="shared" si="11"/>
        <v>8.9285714285714288E-2</v>
      </c>
      <c r="Z34" s="2">
        <f t="shared" si="12"/>
        <v>8.9285714285714288E-2</v>
      </c>
    </row>
    <row r="35" spans="2:26" x14ac:dyDescent="0.3">
      <c r="E35" s="10">
        <f>D34</f>
        <v>583.33333333333337</v>
      </c>
      <c r="U35" s="10">
        <f t="shared" si="7"/>
        <v>650</v>
      </c>
      <c r="V35" s="6"/>
      <c r="W35" s="6"/>
      <c r="X35" s="6"/>
      <c r="Y35" s="2"/>
      <c r="Z35" s="2"/>
    </row>
    <row r="36" spans="2:26" x14ac:dyDescent="0.3">
      <c r="F36" s="1">
        <f>AVERAGE(F9:F34)</f>
        <v>22.000000000000004</v>
      </c>
      <c r="G36" s="1">
        <f>AVERAGE(G9:G34)</f>
        <v>136.66666666666666</v>
      </c>
      <c r="H36" s="1">
        <f>AVERAGE(H9:H34)</f>
        <v>27033.333333333339</v>
      </c>
      <c r="I36" s="3">
        <f>AVERAGE(I9:I34)</f>
        <v>0.34020760503113445</v>
      </c>
      <c r="J36" s="3">
        <f>AVERAGE(J9:J34)</f>
        <v>-6.6586045762516338E-2</v>
      </c>
      <c r="V36" s="1">
        <f>AVERAGE(V9:V34)</f>
        <v>27.604166666666668</v>
      </c>
      <c r="W36" s="1">
        <f>AVERAGE(W9:W34)</f>
        <v>111.97916666666667</v>
      </c>
      <c r="X36" s="1">
        <f>AVERAGE(X9:X34)</f>
        <v>18964.84375</v>
      </c>
      <c r="Y36" s="3">
        <f>AVERAGE(Y9:Y34)</f>
        <v>0.27882436531333593</v>
      </c>
      <c r="Z36" s="3">
        <f>AVERAGE(Z9:Z34)</f>
        <v>-4.1281454792484205E-2</v>
      </c>
    </row>
    <row r="37" spans="2:26" x14ac:dyDescent="0.3">
      <c r="H37" s="4">
        <f>SQRT(H36)</f>
        <v>164.41816606851367</v>
      </c>
      <c r="I37" s="2"/>
      <c r="J37" s="2"/>
      <c r="X37" s="4">
        <f>SQRT(X36)</f>
        <v>137.7129033533169</v>
      </c>
      <c r="Y37" s="2"/>
      <c r="Z37" s="2"/>
    </row>
    <row r="39" spans="2:26" x14ac:dyDescent="0.3">
      <c r="H39" t="s">
        <v>15</v>
      </c>
    </row>
    <row r="42" spans="2:26" x14ac:dyDescent="0.3">
      <c r="I42" t="s">
        <v>0</v>
      </c>
      <c r="J42" t="s">
        <v>1</v>
      </c>
      <c r="K42" t="s">
        <v>13</v>
      </c>
      <c r="L42" t="s">
        <v>16</v>
      </c>
      <c r="M42" t="s">
        <v>17</v>
      </c>
      <c r="N42" t="s">
        <v>18</v>
      </c>
      <c r="O42" t="s">
        <v>19</v>
      </c>
      <c r="P42" t="s">
        <v>4</v>
      </c>
      <c r="Q42" t="s">
        <v>5</v>
      </c>
      <c r="R42" t="s">
        <v>6</v>
      </c>
      <c r="S42" t="s">
        <v>7</v>
      </c>
      <c r="T42" t="s">
        <v>8</v>
      </c>
    </row>
    <row r="43" spans="2:26" x14ac:dyDescent="0.3">
      <c r="I43">
        <v>1</v>
      </c>
      <c r="J43">
        <v>654</v>
      </c>
    </row>
    <row r="44" spans="2:26" x14ac:dyDescent="0.3">
      <c r="I44">
        <v>2</v>
      </c>
      <c r="J44">
        <v>658</v>
      </c>
    </row>
    <row r="45" spans="2:26" x14ac:dyDescent="0.3">
      <c r="I45">
        <v>3</v>
      </c>
      <c r="J45">
        <v>665</v>
      </c>
      <c r="K45" s="6">
        <f>AVERAGE(J43:J45)</f>
        <v>659</v>
      </c>
    </row>
    <row r="46" spans="2:26" x14ac:dyDescent="0.3">
      <c r="I46">
        <v>4</v>
      </c>
      <c r="J46">
        <v>672</v>
      </c>
      <c r="K46" s="6">
        <f t="shared" ref="K46:L57" si="14">AVERAGE(J44:J46)</f>
        <v>665</v>
      </c>
    </row>
    <row r="47" spans="2:26" x14ac:dyDescent="0.3">
      <c r="I47">
        <v>5</v>
      </c>
      <c r="J47">
        <v>673</v>
      </c>
      <c r="K47" s="6">
        <f t="shared" si="14"/>
        <v>670</v>
      </c>
      <c r="L47" s="8">
        <f>AVERAGE(K45:K47)</f>
        <v>664.66666666666663</v>
      </c>
      <c r="M47" s="8">
        <f>2*K47-L47</f>
        <v>675.33333333333337</v>
      </c>
      <c r="N47" s="8">
        <f>(2/(3-1))*(K47-L47)</f>
        <v>5.3333333333333712</v>
      </c>
    </row>
    <row r="48" spans="2:26" x14ac:dyDescent="0.3">
      <c r="I48">
        <v>6</v>
      </c>
      <c r="J48">
        <v>671</v>
      </c>
      <c r="K48" s="6">
        <f t="shared" si="14"/>
        <v>672</v>
      </c>
      <c r="L48" s="8">
        <f t="shared" si="14"/>
        <v>669</v>
      </c>
      <c r="M48" s="8">
        <f t="shared" ref="M48:M57" si="15">2*K48-L48</f>
        <v>675</v>
      </c>
      <c r="N48" s="8">
        <f t="shared" ref="N48:N57" si="16">(2/(3-1))*(K48-L48)</f>
        <v>3</v>
      </c>
      <c r="O48" s="8">
        <f>M47+N47</f>
        <v>680.66666666666674</v>
      </c>
      <c r="P48" s="8">
        <f>J48-O48</f>
        <v>-9.6666666666667425</v>
      </c>
      <c r="Q48" s="8">
        <f>ABS(P48)</f>
        <v>9.6666666666667425</v>
      </c>
      <c r="R48" s="8">
        <f>P48*P48</f>
        <v>93.444444444445907</v>
      </c>
      <c r="S48" s="2">
        <f>Q48/J48</f>
        <v>1.4406358668653864E-2</v>
      </c>
      <c r="T48" s="2">
        <f>P48/J48</f>
        <v>-1.4406358668653864E-2</v>
      </c>
    </row>
    <row r="49" spans="9:20" x14ac:dyDescent="0.3">
      <c r="I49">
        <v>7</v>
      </c>
      <c r="J49">
        <v>693</v>
      </c>
      <c r="K49" s="6">
        <f t="shared" si="14"/>
        <v>679</v>
      </c>
      <c r="L49" s="8">
        <f t="shared" si="14"/>
        <v>673.66666666666663</v>
      </c>
      <c r="M49" s="8">
        <f t="shared" si="15"/>
        <v>684.33333333333337</v>
      </c>
      <c r="N49" s="8">
        <f t="shared" si="16"/>
        <v>5.3333333333333712</v>
      </c>
      <c r="O49" s="8">
        <f t="shared" ref="O49:O58" si="17">M48+N48</f>
        <v>678</v>
      </c>
      <c r="P49" s="8">
        <f t="shared" ref="P49:P57" si="18">J49-O49</f>
        <v>15</v>
      </c>
      <c r="Q49" s="8">
        <f t="shared" ref="Q49:Q57" si="19">ABS(P49)</f>
        <v>15</v>
      </c>
      <c r="R49" s="8">
        <f t="shared" ref="R49:R57" si="20">P49*P49</f>
        <v>225</v>
      </c>
      <c r="S49" s="2">
        <f t="shared" ref="S49:S57" si="21">Q49/J49</f>
        <v>2.1645021645021644E-2</v>
      </c>
      <c r="T49" s="2">
        <f t="shared" ref="T49:T57" si="22">P49/J49</f>
        <v>2.1645021645021644E-2</v>
      </c>
    </row>
    <row r="50" spans="9:20" x14ac:dyDescent="0.3">
      <c r="I50">
        <v>8</v>
      </c>
      <c r="J50">
        <v>694</v>
      </c>
      <c r="K50" s="6">
        <f t="shared" si="14"/>
        <v>686</v>
      </c>
      <c r="L50" s="8">
        <f t="shared" si="14"/>
        <v>679</v>
      </c>
      <c r="M50" s="8">
        <f t="shared" si="15"/>
        <v>693</v>
      </c>
      <c r="N50" s="8">
        <f t="shared" si="16"/>
        <v>7</v>
      </c>
      <c r="O50" s="8">
        <f t="shared" si="17"/>
        <v>689.66666666666674</v>
      </c>
      <c r="P50" s="8">
        <f t="shared" si="18"/>
        <v>4.3333333333332575</v>
      </c>
      <c r="Q50" s="8">
        <f t="shared" si="19"/>
        <v>4.3333333333332575</v>
      </c>
      <c r="R50" s="8">
        <f t="shared" si="20"/>
        <v>18.777777777777121</v>
      </c>
      <c r="S50" s="2">
        <f t="shared" si="21"/>
        <v>6.2439961575407165E-3</v>
      </c>
      <c r="T50" s="2">
        <f t="shared" si="22"/>
        <v>6.2439961575407165E-3</v>
      </c>
    </row>
    <row r="51" spans="9:20" x14ac:dyDescent="0.3">
      <c r="I51">
        <v>9</v>
      </c>
      <c r="J51">
        <v>701</v>
      </c>
      <c r="K51" s="6">
        <f t="shared" si="14"/>
        <v>696</v>
      </c>
      <c r="L51" s="8">
        <f t="shared" si="14"/>
        <v>687</v>
      </c>
      <c r="M51" s="8">
        <f t="shared" si="15"/>
        <v>705</v>
      </c>
      <c r="N51" s="8">
        <f t="shared" si="16"/>
        <v>9</v>
      </c>
      <c r="O51" s="8">
        <f t="shared" si="17"/>
        <v>700</v>
      </c>
      <c r="P51" s="8">
        <f t="shared" si="18"/>
        <v>1</v>
      </c>
      <c r="Q51" s="8">
        <f t="shared" si="19"/>
        <v>1</v>
      </c>
      <c r="R51" s="8">
        <f t="shared" si="20"/>
        <v>1</v>
      </c>
      <c r="S51" s="2">
        <f t="shared" si="21"/>
        <v>1.4265335235378032E-3</v>
      </c>
      <c r="T51" s="2">
        <f t="shared" si="22"/>
        <v>1.4265335235378032E-3</v>
      </c>
    </row>
    <row r="52" spans="9:20" x14ac:dyDescent="0.3">
      <c r="I52">
        <v>10</v>
      </c>
      <c r="J52">
        <v>703</v>
      </c>
      <c r="K52" s="6">
        <f t="shared" si="14"/>
        <v>699.33333333333337</v>
      </c>
      <c r="L52" s="8">
        <f t="shared" si="14"/>
        <v>693.77777777777783</v>
      </c>
      <c r="M52" s="8">
        <f t="shared" si="15"/>
        <v>704.88888888888891</v>
      </c>
      <c r="N52" s="8">
        <f t="shared" si="16"/>
        <v>5.5555555555555429</v>
      </c>
      <c r="O52" s="8">
        <f t="shared" si="17"/>
        <v>714</v>
      </c>
      <c r="P52" s="8">
        <f t="shared" si="18"/>
        <v>-11</v>
      </c>
      <c r="Q52" s="8">
        <f t="shared" si="19"/>
        <v>11</v>
      </c>
      <c r="R52" s="8">
        <f t="shared" si="20"/>
        <v>121</v>
      </c>
      <c r="S52" s="2">
        <f t="shared" si="21"/>
        <v>1.5647226173541962E-2</v>
      </c>
      <c r="T52" s="2">
        <f t="shared" si="22"/>
        <v>-1.5647226173541962E-2</v>
      </c>
    </row>
    <row r="53" spans="9:20" x14ac:dyDescent="0.3">
      <c r="I53">
        <v>11</v>
      </c>
      <c r="J53">
        <v>702</v>
      </c>
      <c r="K53" s="6">
        <f t="shared" si="14"/>
        <v>702</v>
      </c>
      <c r="L53" s="8">
        <f t="shared" si="14"/>
        <v>699.1111111111112</v>
      </c>
      <c r="M53" s="8">
        <f t="shared" si="15"/>
        <v>704.8888888888888</v>
      </c>
      <c r="N53" s="8">
        <f t="shared" si="16"/>
        <v>2.8888888888888005</v>
      </c>
      <c r="O53" s="8">
        <f t="shared" si="17"/>
        <v>710.44444444444446</v>
      </c>
      <c r="P53" s="8">
        <f t="shared" si="18"/>
        <v>-8.4444444444444571</v>
      </c>
      <c r="Q53" s="8">
        <f t="shared" si="19"/>
        <v>8.4444444444444571</v>
      </c>
      <c r="R53" s="8">
        <f t="shared" si="20"/>
        <v>71.308641975308859</v>
      </c>
      <c r="S53" s="2">
        <f t="shared" si="21"/>
        <v>1.202912314023427E-2</v>
      </c>
      <c r="T53" s="2">
        <f t="shared" si="22"/>
        <v>-1.202912314023427E-2</v>
      </c>
    </row>
    <row r="54" spans="9:20" x14ac:dyDescent="0.3">
      <c r="I54">
        <v>12</v>
      </c>
      <c r="J54">
        <v>710</v>
      </c>
      <c r="K54" s="6">
        <f t="shared" si="14"/>
        <v>705</v>
      </c>
      <c r="L54" s="8">
        <f t="shared" si="14"/>
        <v>702.1111111111112</v>
      </c>
      <c r="M54" s="8">
        <f t="shared" si="15"/>
        <v>707.8888888888888</v>
      </c>
      <c r="N54" s="8">
        <f t="shared" si="16"/>
        <v>2.8888888888888005</v>
      </c>
      <c r="O54" s="8">
        <f t="shared" si="17"/>
        <v>707.7777777777776</v>
      </c>
      <c r="P54" s="8">
        <f t="shared" si="18"/>
        <v>2.2222222222223991</v>
      </c>
      <c r="Q54" s="8">
        <f t="shared" si="19"/>
        <v>2.2222222222223991</v>
      </c>
      <c r="R54" s="8">
        <f t="shared" si="20"/>
        <v>4.9382716049390574</v>
      </c>
      <c r="S54" s="2">
        <f t="shared" si="21"/>
        <v>3.1298904538343648E-3</v>
      </c>
      <c r="T54" s="2">
        <f t="shared" si="22"/>
        <v>3.1298904538343648E-3</v>
      </c>
    </row>
    <row r="55" spans="9:20" x14ac:dyDescent="0.3">
      <c r="I55">
        <v>13</v>
      </c>
      <c r="J55">
        <v>712</v>
      </c>
      <c r="K55" s="6">
        <f t="shared" si="14"/>
        <v>708</v>
      </c>
      <c r="L55" s="8">
        <f t="shared" si="14"/>
        <v>705</v>
      </c>
      <c r="M55" s="8">
        <f t="shared" si="15"/>
        <v>711</v>
      </c>
      <c r="N55" s="8">
        <f t="shared" si="16"/>
        <v>3</v>
      </c>
      <c r="O55" s="8">
        <f t="shared" si="17"/>
        <v>710.7777777777776</v>
      </c>
      <c r="P55" s="8">
        <f t="shared" si="18"/>
        <v>1.2222222222223991</v>
      </c>
      <c r="Q55" s="8">
        <f t="shared" si="19"/>
        <v>1.2222222222223991</v>
      </c>
      <c r="R55" s="8">
        <f t="shared" si="20"/>
        <v>1.4938271604942595</v>
      </c>
      <c r="S55" s="2">
        <f t="shared" si="21"/>
        <v>1.7166042446943807E-3</v>
      </c>
      <c r="T55" s="2">
        <f t="shared" si="22"/>
        <v>1.7166042446943807E-3</v>
      </c>
    </row>
    <row r="56" spans="9:20" x14ac:dyDescent="0.3">
      <c r="I56">
        <v>14</v>
      </c>
      <c r="J56">
        <v>711</v>
      </c>
      <c r="K56" s="6">
        <f t="shared" si="14"/>
        <v>711</v>
      </c>
      <c r="L56" s="8">
        <f t="shared" si="14"/>
        <v>708</v>
      </c>
      <c r="M56" s="8">
        <f t="shared" si="15"/>
        <v>714</v>
      </c>
      <c r="N56" s="8">
        <f t="shared" si="16"/>
        <v>3</v>
      </c>
      <c r="O56" s="8">
        <f t="shared" si="17"/>
        <v>714</v>
      </c>
      <c r="P56" s="8">
        <f t="shared" si="18"/>
        <v>-3</v>
      </c>
      <c r="Q56" s="8">
        <f t="shared" si="19"/>
        <v>3</v>
      </c>
      <c r="R56" s="8">
        <f t="shared" si="20"/>
        <v>9</v>
      </c>
      <c r="S56" s="2">
        <f t="shared" si="21"/>
        <v>4.2194092827004216E-3</v>
      </c>
      <c r="T56" s="2">
        <f t="shared" si="22"/>
        <v>-4.2194092827004216E-3</v>
      </c>
    </row>
    <row r="57" spans="9:20" x14ac:dyDescent="0.3">
      <c r="I57">
        <v>15</v>
      </c>
      <c r="J57">
        <v>728</v>
      </c>
      <c r="K57" s="6">
        <f t="shared" si="14"/>
        <v>717</v>
      </c>
      <c r="L57" s="8">
        <f t="shared" si="14"/>
        <v>712</v>
      </c>
      <c r="M57" s="8">
        <f t="shared" si="15"/>
        <v>722</v>
      </c>
      <c r="N57" s="8">
        <f t="shared" si="16"/>
        <v>5</v>
      </c>
      <c r="O57" s="8">
        <f t="shared" si="17"/>
        <v>717</v>
      </c>
      <c r="P57" s="8">
        <f t="shared" si="18"/>
        <v>11</v>
      </c>
      <c r="Q57" s="8">
        <f t="shared" si="19"/>
        <v>11</v>
      </c>
      <c r="R57" s="8">
        <f t="shared" si="20"/>
        <v>121</v>
      </c>
      <c r="S57" s="2">
        <f t="shared" si="21"/>
        <v>1.510989010989011E-2</v>
      </c>
      <c r="T57" s="2">
        <f t="shared" si="22"/>
        <v>1.510989010989011E-2</v>
      </c>
    </row>
    <row r="58" spans="9:20" x14ac:dyDescent="0.3">
      <c r="I58">
        <v>16</v>
      </c>
      <c r="O58" s="8">
        <f t="shared" si="17"/>
        <v>727</v>
      </c>
    </row>
    <row r="59" spans="9:20" x14ac:dyDescent="0.3">
      <c r="I59">
        <v>17</v>
      </c>
      <c r="O59" s="9">
        <f>M57+N57*2</f>
        <v>732</v>
      </c>
    </row>
    <row r="60" spans="9:20" x14ac:dyDescent="0.3">
      <c r="I60">
        <v>18</v>
      </c>
      <c r="O60" s="9">
        <f>M57+N57*3</f>
        <v>737</v>
      </c>
    </row>
    <row r="61" spans="9:20" x14ac:dyDescent="0.3">
      <c r="P61" s="11">
        <f>AVERAGE(P48:P57)</f>
        <v>0.26666666666668559</v>
      </c>
      <c r="Q61" s="11">
        <f t="shared" ref="Q61:T61" si="23">AVERAGE(Q48:Q57)</f>
        <v>6.6888888888889255</v>
      </c>
      <c r="R61" s="11">
        <f t="shared" si="23"/>
        <v>66.696296296296524</v>
      </c>
      <c r="S61" s="3">
        <f t="shared" si="23"/>
        <v>9.5574053399649552E-3</v>
      </c>
      <c r="T61" s="3">
        <f t="shared" si="23"/>
        <v>2.9698188693885031E-4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16F22-BBB0-4BFE-8462-BFCF48E34C1F}">
  <dimension ref="B3:M37"/>
  <sheetViews>
    <sheetView zoomScaleNormal="100" workbookViewId="0">
      <selection activeCell="F36" sqref="F36:J37"/>
    </sheetView>
  </sheetViews>
  <sheetFormatPr defaultRowHeight="14.4" x14ac:dyDescent="0.3"/>
  <cols>
    <col min="8" max="8" width="10.33203125" bestFit="1" customWidth="1"/>
  </cols>
  <sheetData>
    <row r="3" spans="2:13" x14ac:dyDescent="0.3">
      <c r="B3" s="12" t="s">
        <v>21</v>
      </c>
      <c r="C3" s="13">
        <v>0.32200000000000001</v>
      </c>
    </row>
    <row r="6" spans="2:13" x14ac:dyDescent="0.3">
      <c r="B6" t="s">
        <v>0</v>
      </c>
      <c r="C6" t="s">
        <v>1</v>
      </c>
      <c r="D6" t="s">
        <v>20</v>
      </c>
      <c r="E6" t="s">
        <v>3</v>
      </c>
      <c r="F6" t="s">
        <v>4</v>
      </c>
      <c r="G6" t="s">
        <v>5</v>
      </c>
      <c r="H6" t="s">
        <v>6</v>
      </c>
      <c r="I6" t="s">
        <v>7</v>
      </c>
      <c r="J6" t="s">
        <v>8</v>
      </c>
    </row>
    <row r="7" spans="2:13" x14ac:dyDescent="0.3">
      <c r="B7">
        <v>1</v>
      </c>
      <c r="C7">
        <v>500</v>
      </c>
      <c r="D7" s="6">
        <f>C7</f>
        <v>500</v>
      </c>
      <c r="L7" t="s">
        <v>21</v>
      </c>
      <c r="M7" t="s">
        <v>22</v>
      </c>
    </row>
    <row r="8" spans="2:13" x14ac:dyDescent="0.3">
      <c r="B8">
        <v>2</v>
      </c>
      <c r="C8">
        <v>350</v>
      </c>
      <c r="D8" s="6">
        <f>$C$3*C8+(1-$C$3)*D7</f>
        <v>451.69999999999993</v>
      </c>
      <c r="E8" s="8">
        <f>D7</f>
        <v>500</v>
      </c>
      <c r="F8" s="6">
        <f>C8-E8</f>
        <v>-150</v>
      </c>
      <c r="G8" s="6">
        <f>ABS(F8)</f>
        <v>150</v>
      </c>
      <c r="H8" s="6">
        <f>F8*F8</f>
        <v>22500</v>
      </c>
      <c r="I8" s="2">
        <f>G8/C8</f>
        <v>0.42857142857142855</v>
      </c>
      <c r="J8" s="2">
        <f>F8/C8</f>
        <v>-0.42857142857142855</v>
      </c>
      <c r="L8">
        <v>0</v>
      </c>
      <c r="M8" s="3">
        <v>0.4901007972903399</v>
      </c>
    </row>
    <row r="9" spans="2:13" x14ac:dyDescent="0.3">
      <c r="B9">
        <v>3</v>
      </c>
      <c r="C9">
        <v>250</v>
      </c>
      <c r="D9" s="6">
        <f>$C$3*C9+(1-$C$3)*D8</f>
        <v>386.75259999999992</v>
      </c>
      <c r="E9" s="8">
        <f t="shared" ref="E9:E34" si="0">D8</f>
        <v>451.69999999999993</v>
      </c>
      <c r="F9" s="6">
        <f t="shared" ref="F9:F34" si="1">C9-E9</f>
        <v>-201.69999999999993</v>
      </c>
      <c r="G9" s="6">
        <f t="shared" ref="G9:G34" si="2">ABS(F9)</f>
        <v>201.69999999999993</v>
      </c>
      <c r="H9" s="6">
        <f t="shared" ref="H9:H34" si="3">F9*F9</f>
        <v>40682.88999999997</v>
      </c>
      <c r="I9" s="2">
        <f t="shared" ref="I9:I34" si="4">G9/C9</f>
        <v>0.80679999999999974</v>
      </c>
      <c r="J9" s="2">
        <f t="shared" ref="J9:J34" si="5">F9/C9</f>
        <v>-0.80679999999999974</v>
      </c>
      <c r="L9">
        <v>0.1</v>
      </c>
      <c r="M9" s="3">
        <v>0.38379951832217435</v>
      </c>
    </row>
    <row r="10" spans="2:13" x14ac:dyDescent="0.3">
      <c r="B10">
        <v>4</v>
      </c>
      <c r="C10">
        <v>400</v>
      </c>
      <c r="D10" s="6">
        <f>$C$3*C10+(1-$C$3)*D9</f>
        <v>391.01826279999995</v>
      </c>
      <c r="E10" s="8">
        <f t="shared" si="0"/>
        <v>386.75259999999992</v>
      </c>
      <c r="F10" s="6">
        <f t="shared" si="1"/>
        <v>13.247400000000084</v>
      </c>
      <c r="G10" s="6">
        <f t="shared" si="2"/>
        <v>13.247400000000084</v>
      </c>
      <c r="H10" s="6">
        <f t="shared" si="3"/>
        <v>175.49360676000222</v>
      </c>
      <c r="I10" s="2">
        <f t="shared" si="4"/>
        <v>3.311850000000021E-2</v>
      </c>
      <c r="J10" s="2">
        <f t="shared" si="5"/>
        <v>3.311850000000021E-2</v>
      </c>
      <c r="L10">
        <v>0.2</v>
      </c>
      <c r="M10" s="3">
        <v>0.33895631436101481</v>
      </c>
    </row>
    <row r="11" spans="2:13" x14ac:dyDescent="0.3">
      <c r="B11">
        <v>5</v>
      </c>
      <c r="C11">
        <v>450</v>
      </c>
      <c r="D11" s="6">
        <f t="shared" ref="D11:D34" si="6">$C$3*C11+(1-$C$3)*D10</f>
        <v>410.01038217839994</v>
      </c>
      <c r="E11" s="8">
        <f t="shared" si="0"/>
        <v>391.01826279999995</v>
      </c>
      <c r="F11" s="6">
        <f t="shared" si="1"/>
        <v>58.981737200000055</v>
      </c>
      <c r="G11" s="6">
        <f t="shared" si="2"/>
        <v>58.981737200000055</v>
      </c>
      <c r="H11" s="6">
        <f t="shared" si="3"/>
        <v>3478.8453231298704</v>
      </c>
      <c r="I11" s="2">
        <f t="shared" si="4"/>
        <v>0.13107052711111122</v>
      </c>
      <c r="J11" s="2">
        <f t="shared" si="5"/>
        <v>0.13107052711111122</v>
      </c>
      <c r="L11">
        <v>0.3</v>
      </c>
      <c r="M11" s="3">
        <v>0.33607700156012421</v>
      </c>
    </row>
    <row r="12" spans="2:13" x14ac:dyDescent="0.3">
      <c r="B12">
        <v>6</v>
      </c>
      <c r="C12">
        <v>350</v>
      </c>
      <c r="D12" s="6">
        <f t="shared" si="6"/>
        <v>390.68703911695513</v>
      </c>
      <c r="E12" s="8">
        <f t="shared" si="0"/>
        <v>410.01038217839994</v>
      </c>
      <c r="F12" s="6">
        <f t="shared" si="1"/>
        <v>-60.010382178399936</v>
      </c>
      <c r="G12" s="6">
        <f t="shared" si="2"/>
        <v>60.010382178399936</v>
      </c>
      <c r="H12" s="6">
        <f t="shared" si="3"/>
        <v>3601.2459691976205</v>
      </c>
      <c r="I12" s="2">
        <f t="shared" si="4"/>
        <v>0.17145823479542838</v>
      </c>
      <c r="J12" s="2">
        <f t="shared" si="5"/>
        <v>-0.17145823479542838</v>
      </c>
      <c r="L12">
        <v>0.4</v>
      </c>
      <c r="M12" s="3">
        <v>0.34600042895988636</v>
      </c>
    </row>
    <row r="13" spans="2:13" x14ac:dyDescent="0.3">
      <c r="B13">
        <v>7</v>
      </c>
      <c r="C13">
        <v>200</v>
      </c>
      <c r="D13" s="6">
        <f t="shared" si="6"/>
        <v>329.28581252129561</v>
      </c>
      <c r="E13" s="8">
        <f t="shared" si="0"/>
        <v>390.68703911695513</v>
      </c>
      <c r="F13" s="6">
        <f t="shared" si="1"/>
        <v>-190.68703911695513</v>
      </c>
      <c r="G13" s="6">
        <f t="shared" si="2"/>
        <v>190.68703911695513</v>
      </c>
      <c r="H13" s="6">
        <f t="shared" si="3"/>
        <v>36361.54688719118</v>
      </c>
      <c r="I13" s="2">
        <f t="shared" si="4"/>
        <v>0.95343519558477563</v>
      </c>
      <c r="J13" s="2">
        <f t="shared" si="5"/>
        <v>-0.95343519558477563</v>
      </c>
      <c r="L13">
        <v>0.5</v>
      </c>
      <c r="M13" s="3">
        <v>0.35869025218993222</v>
      </c>
    </row>
    <row r="14" spans="2:13" x14ac:dyDescent="0.3">
      <c r="B14">
        <v>8</v>
      </c>
      <c r="C14">
        <v>300</v>
      </c>
      <c r="D14" s="6">
        <f t="shared" si="6"/>
        <v>319.85578088943839</v>
      </c>
      <c r="E14" s="8">
        <f t="shared" si="0"/>
        <v>329.28581252129561</v>
      </c>
      <c r="F14" s="6">
        <f t="shared" si="1"/>
        <v>-29.285812521295611</v>
      </c>
      <c r="G14" s="6">
        <f t="shared" si="2"/>
        <v>29.285812521295611</v>
      </c>
      <c r="H14" s="6">
        <f t="shared" si="3"/>
        <v>857.65881503247476</v>
      </c>
      <c r="I14" s="2">
        <f t="shared" si="4"/>
        <v>9.7619375070985365E-2</v>
      </c>
      <c r="J14" s="2">
        <f t="shared" si="5"/>
        <v>-9.7619375070985365E-2</v>
      </c>
      <c r="L14">
        <v>0.6</v>
      </c>
      <c r="M14" s="3">
        <v>0.37131469123047145</v>
      </c>
    </row>
    <row r="15" spans="2:13" x14ac:dyDescent="0.3">
      <c r="B15">
        <v>9</v>
      </c>
      <c r="C15">
        <v>350</v>
      </c>
      <c r="D15" s="6">
        <f t="shared" si="6"/>
        <v>329.56221944303923</v>
      </c>
      <c r="E15" s="8">
        <f t="shared" si="0"/>
        <v>319.85578088943839</v>
      </c>
      <c r="F15" s="6">
        <f t="shared" si="1"/>
        <v>30.144219110561608</v>
      </c>
      <c r="G15" s="6">
        <f t="shared" si="2"/>
        <v>30.144219110561608</v>
      </c>
      <c r="H15" s="6">
        <f t="shared" si="3"/>
        <v>908.67394578554763</v>
      </c>
      <c r="I15" s="2">
        <f t="shared" si="4"/>
        <v>8.612634031589031E-2</v>
      </c>
      <c r="J15" s="2">
        <f t="shared" si="5"/>
        <v>8.612634031589031E-2</v>
      </c>
      <c r="L15">
        <v>0.7</v>
      </c>
      <c r="M15" s="3">
        <v>0.37968468955819618</v>
      </c>
    </row>
    <row r="16" spans="2:13" x14ac:dyDescent="0.3">
      <c r="B16">
        <v>10</v>
      </c>
      <c r="C16">
        <v>200</v>
      </c>
      <c r="D16" s="6">
        <f t="shared" si="6"/>
        <v>287.8431847823806</v>
      </c>
      <c r="E16" s="8">
        <f t="shared" si="0"/>
        <v>329.56221944303923</v>
      </c>
      <c r="F16" s="6">
        <f t="shared" si="1"/>
        <v>-129.56221944303923</v>
      </c>
      <c r="G16" s="6">
        <f t="shared" si="2"/>
        <v>129.56221944303923</v>
      </c>
      <c r="H16" s="6">
        <f t="shared" si="3"/>
        <v>16786.368707006251</v>
      </c>
      <c r="I16" s="2">
        <f t="shared" si="4"/>
        <v>0.64781109721519614</v>
      </c>
      <c r="J16" s="2">
        <f t="shared" si="5"/>
        <v>-0.64781109721519614</v>
      </c>
      <c r="L16">
        <v>0.8</v>
      </c>
      <c r="M16" s="3">
        <v>0.38245320370661245</v>
      </c>
    </row>
    <row r="17" spans="2:13" x14ac:dyDescent="0.3">
      <c r="B17">
        <v>11</v>
      </c>
      <c r="C17">
        <v>150</v>
      </c>
      <c r="D17" s="6">
        <f t="shared" si="6"/>
        <v>243.45767928245405</v>
      </c>
      <c r="E17" s="8">
        <f t="shared" si="0"/>
        <v>287.8431847823806</v>
      </c>
      <c r="F17" s="6">
        <f t="shared" si="1"/>
        <v>-137.8431847823806</v>
      </c>
      <c r="G17" s="6">
        <f t="shared" si="2"/>
        <v>137.8431847823806</v>
      </c>
      <c r="H17" s="6">
        <f t="shared" si="3"/>
        <v>19000.743590949525</v>
      </c>
      <c r="I17" s="2">
        <f t="shared" si="4"/>
        <v>0.91895456521587071</v>
      </c>
      <c r="J17" s="2">
        <f t="shared" si="5"/>
        <v>-0.91895456521587071</v>
      </c>
      <c r="L17">
        <v>0.9</v>
      </c>
      <c r="M17" s="3">
        <v>0.37867319173305192</v>
      </c>
    </row>
    <row r="18" spans="2:13" x14ac:dyDescent="0.3">
      <c r="B18">
        <v>12</v>
      </c>
      <c r="C18">
        <v>400</v>
      </c>
      <c r="D18" s="6">
        <f t="shared" si="6"/>
        <v>293.86430655350387</v>
      </c>
      <c r="E18" s="8">
        <f t="shared" si="0"/>
        <v>243.45767928245405</v>
      </c>
      <c r="F18" s="6">
        <f t="shared" si="1"/>
        <v>156.54232071754595</v>
      </c>
      <c r="G18" s="6">
        <f t="shared" si="2"/>
        <v>156.54232071754595</v>
      </c>
      <c r="H18" s="6">
        <f t="shared" si="3"/>
        <v>24505.498175635017</v>
      </c>
      <c r="I18" s="2">
        <f t="shared" si="4"/>
        <v>0.39135580179386487</v>
      </c>
      <c r="J18" s="2">
        <f t="shared" si="5"/>
        <v>0.39135580179386487</v>
      </c>
      <c r="L18">
        <v>1</v>
      </c>
      <c r="M18" s="3">
        <v>0.36800397012815322</v>
      </c>
    </row>
    <row r="19" spans="2:13" x14ac:dyDescent="0.3">
      <c r="B19">
        <v>13</v>
      </c>
      <c r="C19">
        <v>550</v>
      </c>
      <c r="D19" s="6">
        <f t="shared" si="6"/>
        <v>376.33999984327556</v>
      </c>
      <c r="E19" s="8">
        <f t="shared" si="0"/>
        <v>293.86430655350387</v>
      </c>
      <c r="F19" s="6">
        <f t="shared" si="1"/>
        <v>256.13569344649613</v>
      </c>
      <c r="G19" s="6">
        <f t="shared" si="2"/>
        <v>256.13569344649613</v>
      </c>
      <c r="H19" s="6">
        <f t="shared" si="3"/>
        <v>65605.49345731744</v>
      </c>
      <c r="I19" s="2">
        <f t="shared" si="4"/>
        <v>0.46570126081181118</v>
      </c>
      <c r="J19" s="2">
        <f t="shared" si="5"/>
        <v>0.46570126081181118</v>
      </c>
    </row>
    <row r="20" spans="2:13" x14ac:dyDescent="0.3">
      <c r="B20">
        <v>14</v>
      </c>
      <c r="C20">
        <v>350</v>
      </c>
      <c r="D20" s="6">
        <f t="shared" si="6"/>
        <v>367.85851989374083</v>
      </c>
      <c r="E20" s="8">
        <f t="shared" si="0"/>
        <v>376.33999984327556</v>
      </c>
      <c r="F20" s="6">
        <f t="shared" si="1"/>
        <v>-26.339999843275564</v>
      </c>
      <c r="G20" s="6">
        <f t="shared" si="2"/>
        <v>26.339999843275564</v>
      </c>
      <c r="H20" s="6">
        <f t="shared" si="3"/>
        <v>693.79559174375675</v>
      </c>
      <c r="I20" s="2">
        <f t="shared" si="4"/>
        <v>7.5257142409358754E-2</v>
      </c>
      <c r="J20" s="2">
        <f t="shared" si="5"/>
        <v>-7.5257142409358754E-2</v>
      </c>
    </row>
    <row r="21" spans="2:13" x14ac:dyDescent="0.3">
      <c r="B21">
        <v>15</v>
      </c>
      <c r="C21">
        <v>250</v>
      </c>
      <c r="D21" s="6">
        <f t="shared" si="6"/>
        <v>329.90807648795624</v>
      </c>
      <c r="E21" s="8">
        <f t="shared" si="0"/>
        <v>367.85851989374083</v>
      </c>
      <c r="F21" s="6">
        <f t="shared" si="1"/>
        <v>-117.85851989374083</v>
      </c>
      <c r="G21" s="6">
        <f t="shared" si="2"/>
        <v>117.85851989374083</v>
      </c>
      <c r="H21" s="6">
        <f t="shared" si="3"/>
        <v>13890.630711543305</v>
      </c>
      <c r="I21" s="2">
        <f t="shared" si="4"/>
        <v>0.47143407957496336</v>
      </c>
      <c r="J21" s="2">
        <f t="shared" si="5"/>
        <v>-0.47143407957496336</v>
      </c>
    </row>
    <row r="22" spans="2:13" x14ac:dyDescent="0.3">
      <c r="B22">
        <v>16</v>
      </c>
      <c r="C22">
        <v>550</v>
      </c>
      <c r="D22" s="6">
        <f t="shared" si="6"/>
        <v>400.7776758588343</v>
      </c>
      <c r="E22" s="8">
        <f t="shared" si="0"/>
        <v>329.90807648795624</v>
      </c>
      <c r="F22" s="6">
        <f t="shared" si="1"/>
        <v>220.09192351204376</v>
      </c>
      <c r="G22" s="6">
        <f t="shared" si="2"/>
        <v>220.09192351204376</v>
      </c>
      <c r="H22" s="6">
        <f t="shared" si="3"/>
        <v>48440.454795231322</v>
      </c>
      <c r="I22" s="2">
        <f t="shared" si="4"/>
        <v>0.4001671336582614</v>
      </c>
      <c r="J22" s="2">
        <f t="shared" si="5"/>
        <v>0.4001671336582614</v>
      </c>
    </row>
    <row r="23" spans="2:13" x14ac:dyDescent="0.3">
      <c r="B23">
        <v>17</v>
      </c>
      <c r="C23">
        <v>550</v>
      </c>
      <c r="D23" s="6">
        <f t="shared" si="6"/>
        <v>448.82726423228962</v>
      </c>
      <c r="E23" s="8">
        <f t="shared" si="0"/>
        <v>400.7776758588343</v>
      </c>
      <c r="F23" s="6">
        <f t="shared" si="1"/>
        <v>149.2223241411657</v>
      </c>
      <c r="G23" s="6">
        <f t="shared" si="2"/>
        <v>149.2223241411657</v>
      </c>
      <c r="H23" s="6">
        <f t="shared" si="3"/>
        <v>22267.302022091124</v>
      </c>
      <c r="I23" s="2">
        <f t="shared" si="4"/>
        <v>0.27131331662030128</v>
      </c>
      <c r="J23" s="2">
        <f t="shared" si="5"/>
        <v>0.27131331662030128</v>
      </c>
    </row>
    <row r="24" spans="2:13" x14ac:dyDescent="0.3">
      <c r="B24">
        <v>18</v>
      </c>
      <c r="C24">
        <v>400</v>
      </c>
      <c r="D24" s="6">
        <f t="shared" si="6"/>
        <v>433.10488514949236</v>
      </c>
      <c r="E24" s="8">
        <f t="shared" si="0"/>
        <v>448.82726423228962</v>
      </c>
      <c r="F24" s="6">
        <f t="shared" si="1"/>
        <v>-48.827264232289622</v>
      </c>
      <c r="G24" s="6">
        <f t="shared" si="2"/>
        <v>48.827264232289622</v>
      </c>
      <c r="H24" s="6">
        <f t="shared" si="3"/>
        <v>2384.1017324098293</v>
      </c>
      <c r="I24" s="2">
        <f t="shared" si="4"/>
        <v>0.12206816058072406</v>
      </c>
      <c r="J24" s="2">
        <f t="shared" si="5"/>
        <v>-0.12206816058072406</v>
      </c>
      <c r="L24" t="s">
        <v>21</v>
      </c>
      <c r="M24" t="s">
        <v>23</v>
      </c>
    </row>
    <row r="25" spans="2:13" x14ac:dyDescent="0.3">
      <c r="B25">
        <v>19</v>
      </c>
      <c r="C25">
        <v>350</v>
      </c>
      <c r="D25" s="6">
        <f t="shared" si="6"/>
        <v>406.34511213135579</v>
      </c>
      <c r="E25" s="8">
        <f t="shared" si="0"/>
        <v>433.10488514949236</v>
      </c>
      <c r="F25" s="6">
        <f t="shared" si="1"/>
        <v>-83.104885149492361</v>
      </c>
      <c r="G25" s="6">
        <f t="shared" si="2"/>
        <v>83.104885149492361</v>
      </c>
      <c r="H25" s="6">
        <f t="shared" si="3"/>
        <v>6906.4219357103157</v>
      </c>
      <c r="I25" s="2">
        <f t="shared" si="4"/>
        <v>0.23744252899854959</v>
      </c>
      <c r="J25" s="2">
        <f t="shared" si="5"/>
        <v>-0.23744252899854959</v>
      </c>
      <c r="L25">
        <v>0</v>
      </c>
      <c r="M25" s="1">
        <v>33333.333333333336</v>
      </c>
    </row>
    <row r="26" spans="2:13" x14ac:dyDescent="0.3">
      <c r="B26">
        <v>20</v>
      </c>
      <c r="C26">
        <v>600</v>
      </c>
      <c r="D26" s="6">
        <f t="shared" si="6"/>
        <v>468.70198602505923</v>
      </c>
      <c r="E26" s="8">
        <f t="shared" si="0"/>
        <v>406.34511213135579</v>
      </c>
      <c r="F26" s="6">
        <f t="shared" si="1"/>
        <v>193.65488786864421</v>
      </c>
      <c r="G26" s="6">
        <f t="shared" si="2"/>
        <v>193.65488786864421</v>
      </c>
      <c r="H26" s="6">
        <f t="shared" si="3"/>
        <v>37502.215595417161</v>
      </c>
      <c r="I26" s="2">
        <f t="shared" si="4"/>
        <v>0.32275814644774037</v>
      </c>
      <c r="J26" s="2">
        <f t="shared" si="5"/>
        <v>0.32275814644774037</v>
      </c>
      <c r="L26">
        <v>0.1</v>
      </c>
      <c r="M26" s="1">
        <v>28762.694843350957</v>
      </c>
    </row>
    <row r="27" spans="2:13" x14ac:dyDescent="0.3">
      <c r="B27">
        <v>21</v>
      </c>
      <c r="C27">
        <v>750</v>
      </c>
      <c r="D27" s="6">
        <f t="shared" si="6"/>
        <v>559.27994652499012</v>
      </c>
      <c r="E27" s="8">
        <f t="shared" si="0"/>
        <v>468.70198602505923</v>
      </c>
      <c r="F27" s="6">
        <f t="shared" si="1"/>
        <v>281.29801397494077</v>
      </c>
      <c r="G27" s="6">
        <f t="shared" si="2"/>
        <v>281.29801397494077</v>
      </c>
      <c r="H27" s="6">
        <f t="shared" si="3"/>
        <v>79128.572666245978</v>
      </c>
      <c r="I27" s="2">
        <f t="shared" si="4"/>
        <v>0.37506401863325434</v>
      </c>
      <c r="J27" s="2">
        <f t="shared" si="5"/>
        <v>0.37506401863325434</v>
      </c>
      <c r="L27">
        <v>0.2</v>
      </c>
      <c r="M27" s="1">
        <v>24805.570647779197</v>
      </c>
    </row>
    <row r="28" spans="2:13" x14ac:dyDescent="0.3">
      <c r="B28">
        <v>22</v>
      </c>
      <c r="C28">
        <v>500</v>
      </c>
      <c r="D28" s="6">
        <f t="shared" si="6"/>
        <v>540.19180374394318</v>
      </c>
      <c r="E28" s="8">
        <f t="shared" si="0"/>
        <v>559.27994652499012</v>
      </c>
      <c r="F28" s="6">
        <f t="shared" si="1"/>
        <v>-59.279946524990123</v>
      </c>
      <c r="G28" s="6">
        <f t="shared" si="2"/>
        <v>59.279946524990123</v>
      </c>
      <c r="H28" s="6">
        <f t="shared" si="3"/>
        <v>3514.1120600056884</v>
      </c>
      <c r="I28" s="2">
        <f t="shared" si="4"/>
        <v>0.11855989304998024</v>
      </c>
      <c r="J28" s="2">
        <f t="shared" si="5"/>
        <v>-0.11855989304998024</v>
      </c>
      <c r="L28">
        <v>0.3</v>
      </c>
      <c r="M28" s="1">
        <v>23603.14496142061</v>
      </c>
    </row>
    <row r="29" spans="2:13" x14ac:dyDescent="0.3">
      <c r="B29">
        <v>23</v>
      </c>
      <c r="C29">
        <v>400</v>
      </c>
      <c r="D29" s="6">
        <f t="shared" si="6"/>
        <v>495.05004293839346</v>
      </c>
      <c r="E29" s="8">
        <f t="shared" si="0"/>
        <v>540.19180374394318</v>
      </c>
      <c r="F29" s="6">
        <f t="shared" si="1"/>
        <v>-140.19180374394318</v>
      </c>
      <c r="G29" s="6">
        <f t="shared" si="2"/>
        <v>140.19180374394318</v>
      </c>
      <c r="H29" s="6">
        <f t="shared" si="3"/>
        <v>19653.741836980284</v>
      </c>
      <c r="I29" s="2">
        <f t="shared" si="4"/>
        <v>0.35047950935985794</v>
      </c>
      <c r="J29" s="2">
        <f t="shared" si="5"/>
        <v>-0.35047950935985794</v>
      </c>
      <c r="L29">
        <v>0.4</v>
      </c>
      <c r="M29" s="1">
        <v>23852.977874546596</v>
      </c>
    </row>
    <row r="30" spans="2:13" x14ac:dyDescent="0.3">
      <c r="B30">
        <v>24</v>
      </c>
      <c r="C30">
        <v>650</v>
      </c>
      <c r="D30" s="6">
        <f t="shared" si="6"/>
        <v>544.94392911223076</v>
      </c>
      <c r="E30" s="8">
        <f t="shared" si="0"/>
        <v>495.05004293839346</v>
      </c>
      <c r="F30" s="6">
        <f t="shared" si="1"/>
        <v>154.94995706160654</v>
      </c>
      <c r="G30" s="6">
        <f t="shared" si="2"/>
        <v>154.94995706160654</v>
      </c>
      <c r="H30" s="6">
        <f t="shared" si="3"/>
        <v>24009.489193393711</v>
      </c>
      <c r="I30" s="2">
        <f t="shared" si="4"/>
        <v>0.23838454932554853</v>
      </c>
      <c r="J30" s="2">
        <f t="shared" si="5"/>
        <v>0.23838454932554853</v>
      </c>
      <c r="L30">
        <v>0.5</v>
      </c>
      <c r="M30" s="1">
        <v>24751.860859717865</v>
      </c>
    </row>
    <row r="31" spans="2:13" x14ac:dyDescent="0.3">
      <c r="B31">
        <v>25</v>
      </c>
      <c r="C31">
        <v>850</v>
      </c>
      <c r="D31" s="6">
        <f t="shared" si="6"/>
        <v>643.17198393809235</v>
      </c>
      <c r="E31" s="8">
        <f t="shared" si="0"/>
        <v>544.94392911223076</v>
      </c>
      <c r="F31" s="6">
        <f t="shared" si="1"/>
        <v>305.05607088776924</v>
      </c>
      <c r="G31" s="6">
        <f t="shared" si="2"/>
        <v>305.05607088776924</v>
      </c>
      <c r="H31" s="6">
        <f t="shared" si="3"/>
        <v>93059.206385483689</v>
      </c>
      <c r="I31" s="2">
        <f t="shared" si="4"/>
        <v>0.35888949516208146</v>
      </c>
      <c r="J31" s="2">
        <f t="shared" si="5"/>
        <v>0.35888949516208146</v>
      </c>
      <c r="L31">
        <v>0.6</v>
      </c>
      <c r="M31" s="1">
        <v>25900.943706639708</v>
      </c>
    </row>
    <row r="32" spans="2:13" x14ac:dyDescent="0.3">
      <c r="B32">
        <v>26</v>
      </c>
      <c r="C32">
        <v>600</v>
      </c>
      <c r="D32" s="6">
        <f t="shared" si="6"/>
        <v>629.27060511002662</v>
      </c>
      <c r="E32" s="8">
        <f t="shared" si="0"/>
        <v>643.17198393809235</v>
      </c>
      <c r="F32" s="6">
        <f t="shared" si="1"/>
        <v>-43.171983938092353</v>
      </c>
      <c r="G32" s="6">
        <f t="shared" si="2"/>
        <v>43.171983938092353</v>
      </c>
      <c r="H32" s="6">
        <f t="shared" si="3"/>
        <v>1863.8201971509041</v>
      </c>
      <c r="I32" s="2">
        <f t="shared" si="4"/>
        <v>7.1953306563487252E-2</v>
      </c>
      <c r="J32" s="2">
        <f t="shared" si="5"/>
        <v>-7.1953306563487252E-2</v>
      </c>
      <c r="L32">
        <v>0.7</v>
      </c>
      <c r="M32" s="1">
        <v>27062.375180689523</v>
      </c>
    </row>
    <row r="33" spans="2:13" x14ac:dyDescent="0.3">
      <c r="B33">
        <v>27</v>
      </c>
      <c r="C33">
        <v>450</v>
      </c>
      <c r="D33" s="6">
        <f t="shared" si="6"/>
        <v>571.54547026459807</v>
      </c>
      <c r="E33" s="8">
        <f t="shared" si="0"/>
        <v>629.27060511002662</v>
      </c>
      <c r="F33" s="6">
        <f t="shared" si="1"/>
        <v>-179.27060511002662</v>
      </c>
      <c r="G33" s="6">
        <f t="shared" si="2"/>
        <v>179.27060511002662</v>
      </c>
      <c r="H33" s="6">
        <f t="shared" si="3"/>
        <v>32137.949856515104</v>
      </c>
      <c r="I33" s="2">
        <f t="shared" si="4"/>
        <v>0.39837912246672585</v>
      </c>
      <c r="J33" s="2">
        <f t="shared" si="5"/>
        <v>-0.39837912246672585</v>
      </c>
      <c r="L33">
        <v>0.8</v>
      </c>
      <c r="M33" s="1">
        <v>28062.543393434655</v>
      </c>
    </row>
    <row r="34" spans="2:13" x14ac:dyDescent="0.3">
      <c r="B34">
        <v>28</v>
      </c>
      <c r="C34">
        <v>700</v>
      </c>
      <c r="D34" s="6">
        <f t="shared" si="6"/>
        <v>612.90782883939744</v>
      </c>
      <c r="E34" s="8">
        <f t="shared" si="0"/>
        <v>571.54547026459807</v>
      </c>
      <c r="F34" s="6">
        <f t="shared" si="1"/>
        <v>128.45452973540193</v>
      </c>
      <c r="G34" s="6">
        <f t="shared" si="2"/>
        <v>128.45452973540193</v>
      </c>
      <c r="H34" s="6">
        <f t="shared" si="3"/>
        <v>16500.56620954326</v>
      </c>
      <c r="I34" s="2">
        <f t="shared" si="4"/>
        <v>0.18350647105057419</v>
      </c>
      <c r="J34" s="2">
        <f t="shared" si="5"/>
        <v>0.18350647105057419</v>
      </c>
      <c r="L34">
        <v>0.9</v>
      </c>
      <c r="M34" s="1">
        <v>28765.141179121751</v>
      </c>
    </row>
    <row r="35" spans="2:13" x14ac:dyDescent="0.3">
      <c r="E35" s="8">
        <f t="shared" ref="E35" si="7">D34</f>
        <v>612.90782883939744</v>
      </c>
      <c r="L35">
        <v>1</v>
      </c>
      <c r="M35" s="1">
        <v>29074.074074074073</v>
      </c>
    </row>
    <row r="36" spans="2:13" x14ac:dyDescent="0.3">
      <c r="F36" s="1">
        <f>AVERAGE(F8:F34)</f>
        <v>12.986867821416849</v>
      </c>
      <c r="G36" s="1">
        <f t="shared" ref="G36:J36" si="8">AVERAGE(G8:G34)</f>
        <v>131.29306385681841</v>
      </c>
      <c r="H36" s="1">
        <f t="shared" si="8"/>
        <v>23570.99404694335</v>
      </c>
      <c r="I36" s="3">
        <f>AVERAGE(I8:I34)</f>
        <v>0.33806219260695447</v>
      </c>
      <c r="J36" s="3">
        <f t="shared" si="8"/>
        <v>-9.6769188093588601E-2</v>
      </c>
    </row>
    <row r="37" spans="2:13" x14ac:dyDescent="0.3">
      <c r="H37" s="4">
        <f>SQRT(H36)</f>
        <v>153.52847959562209</v>
      </c>
      <c r="I37" s="2"/>
      <c r="J37" s="2"/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8878E-9081-41D3-9F45-B362FF7E438C}">
  <dimension ref="B18:AX59"/>
  <sheetViews>
    <sheetView workbookViewId="0">
      <selection activeCell="G29" sqref="G29"/>
    </sheetView>
  </sheetViews>
  <sheetFormatPr defaultRowHeight="14.4" x14ac:dyDescent="0.3"/>
  <sheetData>
    <row r="18" spans="2:50" x14ac:dyDescent="0.3">
      <c r="B18" s="14" t="s">
        <v>24</v>
      </c>
      <c r="K18" s="14" t="s">
        <v>25</v>
      </c>
      <c r="U18" s="14" t="s">
        <v>27</v>
      </c>
      <c r="AE18" s="14" t="s">
        <v>28</v>
      </c>
      <c r="AP18" s="14" t="s">
        <v>29</v>
      </c>
      <c r="AT18" s="12" t="s">
        <v>21</v>
      </c>
      <c r="AU18" s="13">
        <v>2.2367011783898681E-2</v>
      </c>
    </row>
    <row r="20" spans="2:50" x14ac:dyDescent="0.3">
      <c r="B20" t="s">
        <v>0</v>
      </c>
      <c r="C20" t="s">
        <v>1</v>
      </c>
      <c r="D20" t="s">
        <v>3</v>
      </c>
      <c r="E20" t="s">
        <v>4</v>
      </c>
      <c r="F20" t="s">
        <v>5</v>
      </c>
      <c r="G20" t="s">
        <v>6</v>
      </c>
      <c r="H20" t="s">
        <v>7</v>
      </c>
      <c r="I20" t="s">
        <v>8</v>
      </c>
      <c r="K20" t="s">
        <v>0</v>
      </c>
      <c r="L20" t="s">
        <v>1</v>
      </c>
      <c r="M20" t="s">
        <v>26</v>
      </c>
      <c r="N20" t="s">
        <v>3</v>
      </c>
      <c r="O20" t="s">
        <v>4</v>
      </c>
      <c r="P20" t="s">
        <v>5</v>
      </c>
      <c r="Q20" t="s">
        <v>6</v>
      </c>
      <c r="R20" t="s">
        <v>7</v>
      </c>
      <c r="S20" t="s">
        <v>8</v>
      </c>
      <c r="U20" t="s">
        <v>0</v>
      </c>
      <c r="V20" t="s">
        <v>1</v>
      </c>
      <c r="W20" t="s">
        <v>26</v>
      </c>
      <c r="X20" t="s">
        <v>3</v>
      </c>
      <c r="Y20" t="s">
        <v>4</v>
      </c>
      <c r="Z20" t="s">
        <v>5</v>
      </c>
      <c r="AA20" t="s">
        <v>6</v>
      </c>
      <c r="AB20" t="s">
        <v>7</v>
      </c>
      <c r="AC20" t="s">
        <v>8</v>
      </c>
      <c r="AE20" t="s">
        <v>0</v>
      </c>
      <c r="AF20" t="s">
        <v>1</v>
      </c>
      <c r="AG20" t="s">
        <v>26</v>
      </c>
      <c r="AH20" t="s">
        <v>3</v>
      </c>
      <c r="AI20" t="s">
        <v>4</v>
      </c>
      <c r="AJ20" t="s">
        <v>5</v>
      </c>
      <c r="AK20" t="s">
        <v>6</v>
      </c>
      <c r="AL20" t="s">
        <v>7</v>
      </c>
      <c r="AM20" t="s">
        <v>8</v>
      </c>
      <c r="AP20" t="s">
        <v>0</v>
      </c>
      <c r="AQ20" t="s">
        <v>1</v>
      </c>
      <c r="AR20" t="s">
        <v>20</v>
      </c>
      <c r="AS20" t="s">
        <v>3</v>
      </c>
      <c r="AT20" t="s">
        <v>4</v>
      </c>
      <c r="AU20" t="s">
        <v>5</v>
      </c>
      <c r="AV20" t="s">
        <v>6</v>
      </c>
      <c r="AW20" t="s">
        <v>7</v>
      </c>
      <c r="AX20" t="s">
        <v>8</v>
      </c>
    </row>
    <row r="21" spans="2:50" x14ac:dyDescent="0.3">
      <c r="B21">
        <v>1</v>
      </c>
      <c r="C21">
        <v>32</v>
      </c>
      <c r="K21">
        <v>1</v>
      </c>
      <c r="L21">
        <v>32</v>
      </c>
      <c r="M21" s="6">
        <f>AVERAGE($L$21:L21)</f>
        <v>32</v>
      </c>
      <c r="U21">
        <v>1</v>
      </c>
      <c r="V21">
        <v>32</v>
      </c>
      <c r="W21" s="6"/>
      <c r="AE21">
        <v>1</v>
      </c>
      <c r="AF21">
        <v>32</v>
      </c>
      <c r="AG21" s="6"/>
      <c r="AP21">
        <v>1</v>
      </c>
      <c r="AQ21">
        <v>32</v>
      </c>
      <c r="AR21" s="6">
        <f>AQ21</f>
        <v>32</v>
      </c>
    </row>
    <row r="22" spans="2:50" x14ac:dyDescent="0.3">
      <c r="B22">
        <v>2</v>
      </c>
      <c r="C22">
        <v>39</v>
      </c>
      <c r="D22">
        <f>C21</f>
        <v>32</v>
      </c>
      <c r="E22">
        <f>C22-D22</f>
        <v>7</v>
      </c>
      <c r="F22">
        <f>ABS(E22)</f>
        <v>7</v>
      </c>
      <c r="G22">
        <f>E22*E22</f>
        <v>49</v>
      </c>
      <c r="H22" s="2">
        <f>F22/C22</f>
        <v>0.17948717948717949</v>
      </c>
      <c r="I22" s="2">
        <f>E22/C22</f>
        <v>0.17948717948717949</v>
      </c>
      <c r="K22">
        <v>2</v>
      </c>
      <c r="L22">
        <v>39</v>
      </c>
      <c r="M22" s="6">
        <f>AVERAGE($L$21:L22)</f>
        <v>35.5</v>
      </c>
      <c r="N22" s="8">
        <f>M21</f>
        <v>32</v>
      </c>
      <c r="O22" s="6">
        <f t="shared" ref="O22:O56" si="0">L22-N22</f>
        <v>7</v>
      </c>
      <c r="P22" s="6">
        <f>ABS(O22)</f>
        <v>7</v>
      </c>
      <c r="Q22" s="6">
        <f>O22*O22</f>
        <v>49</v>
      </c>
      <c r="R22" s="2">
        <f t="shared" ref="R22:R56" si="1">P22/L22</f>
        <v>0.17948717948717949</v>
      </c>
      <c r="S22" s="2">
        <f t="shared" ref="S22:S56" si="2">O22/L22</f>
        <v>0.17948717948717949</v>
      </c>
      <c r="U22">
        <v>2</v>
      </c>
      <c r="V22">
        <v>39</v>
      </c>
      <c r="W22" s="6"/>
      <c r="X22" s="8"/>
      <c r="Y22" s="6"/>
      <c r="Z22" s="6"/>
      <c r="AA22" s="6"/>
      <c r="AB22" s="2"/>
      <c r="AC22" s="2"/>
      <c r="AE22">
        <v>2</v>
      </c>
      <c r="AF22">
        <v>39</v>
      </c>
      <c r="AG22" s="6"/>
      <c r="AH22" s="8"/>
      <c r="AI22" s="6"/>
      <c r="AJ22" s="6"/>
      <c r="AK22" s="6"/>
      <c r="AL22" s="2"/>
      <c r="AM22" s="2"/>
      <c r="AP22">
        <v>2</v>
      </c>
      <c r="AQ22">
        <v>39</v>
      </c>
      <c r="AR22" s="6">
        <f>$AU$18*AQ22+(1-$AU$18)*AR21</f>
        <v>32.156569082487295</v>
      </c>
      <c r="AS22" s="8">
        <f>AR21</f>
        <v>32</v>
      </c>
      <c r="AT22" s="6">
        <f>AQ22-AS22</f>
        <v>7</v>
      </c>
      <c r="AU22" s="6">
        <f t="shared" ref="AU22:AU24" si="3">ABS(AT22)</f>
        <v>7</v>
      </c>
      <c r="AV22" s="6">
        <f t="shared" ref="AV22:AV24" si="4">AT22*AT22</f>
        <v>49</v>
      </c>
      <c r="AW22" s="2">
        <f t="shared" ref="AW22:AW24" si="5">AU22/AQ22</f>
        <v>0.17948717948717949</v>
      </c>
      <c r="AX22" s="2">
        <f t="shared" ref="AX22:AX24" si="6">AT22/AQ22</f>
        <v>0.17948717948717949</v>
      </c>
    </row>
    <row r="23" spans="2:50" x14ac:dyDescent="0.3">
      <c r="B23">
        <v>3</v>
      </c>
      <c r="C23">
        <v>32</v>
      </c>
      <c r="D23">
        <f t="shared" ref="D23:D57" si="7">C22</f>
        <v>39</v>
      </c>
      <c r="E23">
        <f t="shared" ref="E23:E56" si="8">C23-D23</f>
        <v>-7</v>
      </c>
      <c r="F23">
        <f t="shared" ref="F23:F56" si="9">ABS(E23)</f>
        <v>7</v>
      </c>
      <c r="G23">
        <f t="shared" ref="G23:G56" si="10">E23*E23</f>
        <v>49</v>
      </c>
      <c r="H23" s="2">
        <f t="shared" ref="H23:H56" si="11">F23/C23</f>
        <v>0.21875</v>
      </c>
      <c r="I23" s="2">
        <f t="shared" ref="I23:I56" si="12">E23/C23</f>
        <v>-0.21875</v>
      </c>
      <c r="K23">
        <v>3</v>
      </c>
      <c r="L23">
        <v>32</v>
      </c>
      <c r="M23" s="6">
        <f>AVERAGE($L$21:L23)</f>
        <v>34.333333333333336</v>
      </c>
      <c r="N23" s="8">
        <f t="shared" ref="N23:N57" si="13">M22</f>
        <v>35.5</v>
      </c>
      <c r="O23" s="6">
        <f t="shared" si="0"/>
        <v>-3.5</v>
      </c>
      <c r="P23" s="6">
        <f t="shared" ref="P23:P56" si="14">ABS(O23)</f>
        <v>3.5</v>
      </c>
      <c r="Q23" s="6">
        <f t="shared" ref="Q23:Q56" si="15">O23*O23</f>
        <v>12.25</v>
      </c>
      <c r="R23" s="2">
        <f t="shared" si="1"/>
        <v>0.109375</v>
      </c>
      <c r="S23" s="2">
        <f t="shared" si="2"/>
        <v>-0.109375</v>
      </c>
      <c r="U23">
        <v>3</v>
      </c>
      <c r="V23">
        <v>32</v>
      </c>
      <c r="W23" s="6">
        <f>AVERAGE(V21:V23)</f>
        <v>34.333333333333336</v>
      </c>
      <c r="X23" s="8"/>
      <c r="Y23" s="6"/>
      <c r="Z23" s="6"/>
      <c r="AA23" s="6"/>
      <c r="AB23" s="2"/>
      <c r="AC23" s="2"/>
      <c r="AE23">
        <v>3</v>
      </c>
      <c r="AF23">
        <v>32</v>
      </c>
      <c r="AG23" s="6"/>
      <c r="AH23" s="8"/>
      <c r="AI23" s="6"/>
      <c r="AJ23" s="6"/>
      <c r="AK23" s="6"/>
      <c r="AL23" s="2"/>
      <c r="AM23" s="2"/>
      <c r="AP23">
        <v>3</v>
      </c>
      <c r="AQ23">
        <v>32</v>
      </c>
      <c r="AR23" s="6">
        <f t="shared" ref="AR23:AR56" si="16">$AU$18*AQ23+(1-$AU$18)*AR22</f>
        <v>32.153067099974308</v>
      </c>
      <c r="AS23" s="8">
        <f t="shared" ref="AS23:AS57" si="17">AR22</f>
        <v>32.156569082487295</v>
      </c>
      <c r="AT23" s="6">
        <f t="shared" ref="AT23:AT24" si="18">AQ23-AS23</f>
        <v>-0.15656908248729451</v>
      </c>
      <c r="AU23" s="6">
        <f t="shared" si="3"/>
        <v>0.15656908248729451</v>
      </c>
      <c r="AV23" s="6">
        <f t="shared" si="4"/>
        <v>2.4513877590913231E-2</v>
      </c>
      <c r="AW23" s="2">
        <f t="shared" si="5"/>
        <v>4.8927838277279534E-3</v>
      </c>
      <c r="AX23" s="2">
        <f t="shared" si="6"/>
        <v>-4.8927838277279534E-3</v>
      </c>
    </row>
    <row r="24" spans="2:50" x14ac:dyDescent="0.3">
      <c r="B24">
        <v>4</v>
      </c>
      <c r="C24">
        <v>26</v>
      </c>
      <c r="D24">
        <f t="shared" si="7"/>
        <v>32</v>
      </c>
      <c r="E24">
        <f t="shared" si="8"/>
        <v>-6</v>
      </c>
      <c r="F24">
        <f t="shared" si="9"/>
        <v>6</v>
      </c>
      <c r="G24">
        <f t="shared" si="10"/>
        <v>36</v>
      </c>
      <c r="H24" s="2">
        <f t="shared" si="11"/>
        <v>0.23076923076923078</v>
      </c>
      <c r="I24" s="2">
        <f t="shared" si="12"/>
        <v>-0.23076923076923078</v>
      </c>
      <c r="K24">
        <v>4</v>
      </c>
      <c r="L24">
        <v>26</v>
      </c>
      <c r="M24" s="6">
        <f>AVERAGE($L$21:L24)</f>
        <v>32.25</v>
      </c>
      <c r="N24" s="8">
        <f t="shared" si="13"/>
        <v>34.333333333333336</v>
      </c>
      <c r="O24" s="6">
        <f t="shared" si="0"/>
        <v>-8.3333333333333357</v>
      </c>
      <c r="P24" s="6">
        <f t="shared" si="14"/>
        <v>8.3333333333333357</v>
      </c>
      <c r="Q24" s="6">
        <f t="shared" si="15"/>
        <v>69.444444444444485</v>
      </c>
      <c r="R24" s="2">
        <f t="shared" si="1"/>
        <v>0.3205128205128206</v>
      </c>
      <c r="S24" s="2">
        <f t="shared" si="2"/>
        <v>-0.3205128205128206</v>
      </c>
      <c r="U24">
        <v>4</v>
      </c>
      <c r="V24">
        <v>26</v>
      </c>
      <c r="W24" s="6">
        <f t="shared" ref="W24:W56" si="19">AVERAGE(V22:V24)</f>
        <v>32.333333333333336</v>
      </c>
      <c r="X24" s="8">
        <f t="shared" ref="X24:X57" si="20">W23</f>
        <v>34.333333333333336</v>
      </c>
      <c r="Y24" s="6">
        <f t="shared" ref="Y24:Y56" si="21">V24-X24</f>
        <v>-8.3333333333333357</v>
      </c>
      <c r="Z24" s="6">
        <f t="shared" ref="Z24:Z56" si="22">ABS(Y24)</f>
        <v>8.3333333333333357</v>
      </c>
      <c r="AA24" s="6">
        <f t="shared" ref="AA24:AA56" si="23">Y24*Y24</f>
        <v>69.444444444444485</v>
      </c>
      <c r="AB24" s="2">
        <f t="shared" ref="AB24:AB56" si="24">Z24/V24</f>
        <v>0.3205128205128206</v>
      </c>
      <c r="AC24" s="2">
        <f t="shared" ref="AC24:AC56" si="25">Y24/V24</f>
        <v>-0.3205128205128206</v>
      </c>
      <c r="AE24">
        <v>4</v>
      </c>
      <c r="AF24">
        <v>26</v>
      </c>
      <c r="AG24" s="6">
        <f>AVERAGE(AF21:AF24)</f>
        <v>32.25</v>
      </c>
      <c r="AH24" s="8"/>
      <c r="AI24" s="6"/>
      <c r="AJ24" s="6"/>
      <c r="AK24" s="6"/>
      <c r="AL24" s="2"/>
      <c r="AM24" s="2"/>
      <c r="AP24">
        <v>4</v>
      </c>
      <c r="AQ24">
        <v>26</v>
      </c>
      <c r="AR24" s="6">
        <f t="shared" si="16"/>
        <v>32.015441375642062</v>
      </c>
      <c r="AS24" s="8">
        <f t="shared" si="17"/>
        <v>32.153067099974308</v>
      </c>
      <c r="AT24" s="6">
        <f t="shared" si="18"/>
        <v>-6.153067099974308</v>
      </c>
      <c r="AU24" s="6">
        <f t="shared" si="3"/>
        <v>6.153067099974308</v>
      </c>
      <c r="AV24" s="6">
        <f t="shared" si="4"/>
        <v>37.860234736786239</v>
      </c>
      <c r="AW24" s="2">
        <f t="shared" si="5"/>
        <v>0.23665642692208877</v>
      </c>
      <c r="AX24" s="2">
        <f t="shared" si="6"/>
        <v>-0.23665642692208877</v>
      </c>
    </row>
    <row r="25" spans="2:50" x14ac:dyDescent="0.3">
      <c r="B25">
        <v>5</v>
      </c>
      <c r="C25">
        <v>21</v>
      </c>
      <c r="D25">
        <f t="shared" si="7"/>
        <v>26</v>
      </c>
      <c r="E25">
        <f t="shared" si="8"/>
        <v>-5</v>
      </c>
      <c r="F25">
        <f t="shared" si="9"/>
        <v>5</v>
      </c>
      <c r="G25">
        <f t="shared" si="10"/>
        <v>25</v>
      </c>
      <c r="H25" s="2">
        <f t="shared" si="11"/>
        <v>0.23809523809523808</v>
      </c>
      <c r="I25" s="2">
        <f t="shared" si="12"/>
        <v>-0.23809523809523808</v>
      </c>
      <c r="K25">
        <v>5</v>
      </c>
      <c r="L25">
        <v>21</v>
      </c>
      <c r="M25" s="6">
        <f>AVERAGE($L$21:L25)</f>
        <v>30</v>
      </c>
      <c r="N25" s="8">
        <f t="shared" si="13"/>
        <v>32.25</v>
      </c>
      <c r="O25" s="6">
        <f t="shared" si="0"/>
        <v>-11.25</v>
      </c>
      <c r="P25" s="6">
        <f t="shared" si="14"/>
        <v>11.25</v>
      </c>
      <c r="Q25" s="6">
        <f t="shared" si="15"/>
        <v>126.5625</v>
      </c>
      <c r="R25" s="2">
        <f t="shared" si="1"/>
        <v>0.5357142857142857</v>
      </c>
      <c r="S25" s="2">
        <f t="shared" si="2"/>
        <v>-0.5357142857142857</v>
      </c>
      <c r="U25">
        <v>5</v>
      </c>
      <c r="V25">
        <v>21</v>
      </c>
      <c r="W25" s="6">
        <f>AVERAGE(V23:V25)</f>
        <v>26.333333333333332</v>
      </c>
      <c r="X25" s="8">
        <f t="shared" si="20"/>
        <v>32.333333333333336</v>
      </c>
      <c r="Y25" s="6">
        <f t="shared" si="21"/>
        <v>-11.333333333333336</v>
      </c>
      <c r="Z25" s="6">
        <f t="shared" si="22"/>
        <v>11.333333333333336</v>
      </c>
      <c r="AA25" s="6">
        <f t="shared" si="23"/>
        <v>128.44444444444449</v>
      </c>
      <c r="AB25" s="2">
        <f t="shared" si="24"/>
        <v>0.53968253968253976</v>
      </c>
      <c r="AC25" s="2">
        <f t="shared" si="25"/>
        <v>-0.53968253968253976</v>
      </c>
      <c r="AE25">
        <v>5</v>
      </c>
      <c r="AF25">
        <v>21</v>
      </c>
      <c r="AG25" s="6">
        <f t="shared" ref="AG25:AG56" si="26">AVERAGE(AF22:AF25)</f>
        <v>29.5</v>
      </c>
      <c r="AH25" s="8">
        <f t="shared" ref="AH25:AH57" si="27">AG24</f>
        <v>32.25</v>
      </c>
      <c r="AI25" s="6">
        <f t="shared" ref="AI25:AI56" si="28">AF25-AH25</f>
        <v>-11.25</v>
      </c>
      <c r="AJ25" s="6">
        <f t="shared" ref="AJ25:AJ56" si="29">ABS(AI25)</f>
        <v>11.25</v>
      </c>
      <c r="AK25" s="6">
        <f t="shared" ref="AK25:AK56" si="30">AI25*AI25</f>
        <v>126.5625</v>
      </c>
      <c r="AL25" s="2">
        <f t="shared" ref="AL25:AL56" si="31">AJ25/AF25</f>
        <v>0.5357142857142857</v>
      </c>
      <c r="AM25" s="2">
        <f t="shared" ref="AM25:AM56" si="32">AI25/AF25</f>
        <v>-0.5357142857142857</v>
      </c>
      <c r="AP25">
        <v>5</v>
      </c>
      <c r="AQ25">
        <v>21</v>
      </c>
      <c r="AR25" s="6">
        <f t="shared" si="16"/>
        <v>31.769058868588232</v>
      </c>
      <c r="AS25" s="8">
        <f t="shared" si="17"/>
        <v>32.015441375642062</v>
      </c>
      <c r="AT25" s="6">
        <f t="shared" ref="AT25:AT56" si="33">AQ25-AS25</f>
        <v>-11.015441375642062</v>
      </c>
      <c r="AU25" s="6">
        <f t="shared" ref="AU25:AU56" si="34">ABS(AT25)</f>
        <v>11.015441375642062</v>
      </c>
      <c r="AV25" s="6">
        <f t="shared" ref="AV25:AV56" si="35">AT25*AT25</f>
        <v>121.33994870020709</v>
      </c>
      <c r="AW25" s="2">
        <f t="shared" ref="AW25:AW56" si="36">AU25/AQ25</f>
        <v>0.52454482741152675</v>
      </c>
      <c r="AX25" s="2">
        <f t="shared" ref="AX25:AX56" si="37">AT25/AQ25</f>
        <v>-0.52454482741152675</v>
      </c>
    </row>
    <row r="26" spans="2:50" x14ac:dyDescent="0.3">
      <c r="B26">
        <v>6</v>
      </c>
      <c r="C26">
        <v>31</v>
      </c>
      <c r="D26">
        <f t="shared" si="7"/>
        <v>21</v>
      </c>
      <c r="E26">
        <f t="shared" si="8"/>
        <v>10</v>
      </c>
      <c r="F26">
        <f t="shared" si="9"/>
        <v>10</v>
      </c>
      <c r="G26">
        <f t="shared" si="10"/>
        <v>100</v>
      </c>
      <c r="H26" s="2">
        <f t="shared" si="11"/>
        <v>0.32258064516129031</v>
      </c>
      <c r="I26" s="2">
        <f t="shared" si="12"/>
        <v>0.32258064516129031</v>
      </c>
      <c r="K26">
        <v>6</v>
      </c>
      <c r="L26">
        <v>31</v>
      </c>
      <c r="M26" s="6">
        <f>AVERAGE($L$21:L26)</f>
        <v>30.166666666666668</v>
      </c>
      <c r="N26" s="8">
        <f t="shared" si="13"/>
        <v>30</v>
      </c>
      <c r="O26" s="6">
        <f t="shared" si="0"/>
        <v>1</v>
      </c>
      <c r="P26" s="6">
        <f t="shared" si="14"/>
        <v>1</v>
      </c>
      <c r="Q26" s="6">
        <f t="shared" si="15"/>
        <v>1</v>
      </c>
      <c r="R26" s="2">
        <f t="shared" si="1"/>
        <v>3.2258064516129031E-2</v>
      </c>
      <c r="S26" s="2">
        <f t="shared" si="2"/>
        <v>3.2258064516129031E-2</v>
      </c>
      <c r="U26">
        <v>6</v>
      </c>
      <c r="V26">
        <v>31</v>
      </c>
      <c r="W26" s="6">
        <f>AVERAGE(V24:V26)</f>
        <v>26</v>
      </c>
      <c r="X26" s="8">
        <f t="shared" si="20"/>
        <v>26.333333333333332</v>
      </c>
      <c r="Y26" s="6">
        <f t="shared" si="21"/>
        <v>4.6666666666666679</v>
      </c>
      <c r="Z26" s="6">
        <f t="shared" si="22"/>
        <v>4.6666666666666679</v>
      </c>
      <c r="AA26" s="6">
        <f t="shared" si="23"/>
        <v>21.777777777777789</v>
      </c>
      <c r="AB26" s="2">
        <f t="shared" si="24"/>
        <v>0.15053763440860218</v>
      </c>
      <c r="AC26" s="2">
        <f t="shared" si="25"/>
        <v>0.15053763440860218</v>
      </c>
      <c r="AE26">
        <v>6</v>
      </c>
      <c r="AF26">
        <v>31</v>
      </c>
      <c r="AG26" s="6">
        <f t="shared" si="26"/>
        <v>27.5</v>
      </c>
      <c r="AH26" s="8">
        <f t="shared" si="27"/>
        <v>29.5</v>
      </c>
      <c r="AI26" s="6">
        <f t="shared" si="28"/>
        <v>1.5</v>
      </c>
      <c r="AJ26" s="6">
        <f t="shared" si="29"/>
        <v>1.5</v>
      </c>
      <c r="AK26" s="6">
        <f t="shared" si="30"/>
        <v>2.25</v>
      </c>
      <c r="AL26" s="2">
        <f t="shared" si="31"/>
        <v>4.8387096774193547E-2</v>
      </c>
      <c r="AM26" s="2">
        <f t="shared" si="32"/>
        <v>4.8387096774193547E-2</v>
      </c>
      <c r="AP26">
        <v>6</v>
      </c>
      <c r="AQ26">
        <v>31</v>
      </c>
      <c r="AR26" s="6">
        <f t="shared" si="16"/>
        <v>31.751857319812007</v>
      </c>
      <c r="AS26" s="8">
        <f t="shared" si="17"/>
        <v>31.769058868588232</v>
      </c>
      <c r="AT26" s="6">
        <f t="shared" si="33"/>
        <v>-0.7690588685882318</v>
      </c>
      <c r="AU26" s="6">
        <f t="shared" si="34"/>
        <v>0.7690588685882318</v>
      </c>
      <c r="AV26" s="6">
        <f t="shared" si="35"/>
        <v>0.59145154335421124</v>
      </c>
      <c r="AW26" s="2">
        <f t="shared" si="36"/>
        <v>2.4808350599620381E-2</v>
      </c>
      <c r="AX26" s="2">
        <f t="shared" si="37"/>
        <v>-2.4808350599620381E-2</v>
      </c>
    </row>
    <row r="27" spans="2:50" x14ac:dyDescent="0.3">
      <c r="B27">
        <v>7</v>
      </c>
      <c r="C27">
        <v>34</v>
      </c>
      <c r="D27">
        <f t="shared" si="7"/>
        <v>31</v>
      </c>
      <c r="E27">
        <f t="shared" si="8"/>
        <v>3</v>
      </c>
      <c r="F27">
        <f t="shared" si="9"/>
        <v>3</v>
      </c>
      <c r="G27">
        <f t="shared" si="10"/>
        <v>9</v>
      </c>
      <c r="H27" s="2">
        <f t="shared" si="11"/>
        <v>8.8235294117647065E-2</v>
      </c>
      <c r="I27" s="2">
        <f t="shared" si="12"/>
        <v>8.8235294117647065E-2</v>
      </c>
      <c r="K27">
        <v>7</v>
      </c>
      <c r="L27">
        <v>34</v>
      </c>
      <c r="M27" s="6">
        <f>AVERAGE($L$21:L27)</f>
        <v>30.714285714285715</v>
      </c>
      <c r="N27" s="8">
        <f t="shared" si="13"/>
        <v>30.166666666666668</v>
      </c>
      <c r="O27" s="6">
        <f t="shared" si="0"/>
        <v>3.8333333333333321</v>
      </c>
      <c r="P27" s="6">
        <f t="shared" si="14"/>
        <v>3.8333333333333321</v>
      </c>
      <c r="Q27" s="6">
        <f t="shared" si="15"/>
        <v>14.694444444444436</v>
      </c>
      <c r="R27" s="2">
        <f t="shared" si="1"/>
        <v>0.11274509803921565</v>
      </c>
      <c r="S27" s="2">
        <f t="shared" si="2"/>
        <v>0.11274509803921565</v>
      </c>
      <c r="U27">
        <v>7</v>
      </c>
      <c r="V27">
        <v>34</v>
      </c>
      <c r="W27" s="6">
        <f>AVERAGE(V25:V27)</f>
        <v>28.666666666666668</v>
      </c>
      <c r="X27" s="8">
        <f t="shared" si="20"/>
        <v>26</v>
      </c>
      <c r="Y27" s="6">
        <f t="shared" si="21"/>
        <v>8</v>
      </c>
      <c r="Z27" s="6">
        <f t="shared" si="22"/>
        <v>8</v>
      </c>
      <c r="AA27" s="6">
        <f t="shared" si="23"/>
        <v>64</v>
      </c>
      <c r="AB27" s="2">
        <f t="shared" si="24"/>
        <v>0.23529411764705882</v>
      </c>
      <c r="AC27" s="2">
        <f t="shared" si="25"/>
        <v>0.23529411764705882</v>
      </c>
      <c r="AE27">
        <v>7</v>
      </c>
      <c r="AF27">
        <v>34</v>
      </c>
      <c r="AG27" s="6">
        <f t="shared" si="26"/>
        <v>28</v>
      </c>
      <c r="AH27" s="8">
        <f t="shared" si="27"/>
        <v>27.5</v>
      </c>
      <c r="AI27" s="6">
        <f t="shared" si="28"/>
        <v>6.5</v>
      </c>
      <c r="AJ27" s="6">
        <f t="shared" si="29"/>
        <v>6.5</v>
      </c>
      <c r="AK27" s="6">
        <f t="shared" si="30"/>
        <v>42.25</v>
      </c>
      <c r="AL27" s="2">
        <f t="shared" si="31"/>
        <v>0.19117647058823528</v>
      </c>
      <c r="AM27" s="2">
        <f t="shared" si="32"/>
        <v>0.19117647058823528</v>
      </c>
      <c r="AP27">
        <v>7</v>
      </c>
      <c r="AQ27">
        <v>34</v>
      </c>
      <c r="AR27" s="6">
        <f t="shared" si="16"/>
        <v>31.80214155363166</v>
      </c>
      <c r="AS27" s="8">
        <f t="shared" si="17"/>
        <v>31.751857319812007</v>
      </c>
      <c r="AT27" s="6">
        <f t="shared" si="33"/>
        <v>2.2481426801879927</v>
      </c>
      <c r="AU27" s="6">
        <f t="shared" si="34"/>
        <v>2.2481426801879927</v>
      </c>
      <c r="AV27" s="6">
        <f t="shared" si="35"/>
        <v>5.0541455104828508</v>
      </c>
      <c r="AW27" s="2">
        <f t="shared" si="36"/>
        <v>6.6121843534940966E-2</v>
      </c>
      <c r="AX27" s="2">
        <f t="shared" si="37"/>
        <v>6.6121843534940966E-2</v>
      </c>
    </row>
    <row r="28" spans="2:50" x14ac:dyDescent="0.3">
      <c r="B28">
        <v>8</v>
      </c>
      <c r="C28">
        <v>31</v>
      </c>
      <c r="D28">
        <f t="shared" si="7"/>
        <v>34</v>
      </c>
      <c r="E28">
        <f t="shared" si="8"/>
        <v>-3</v>
      </c>
      <c r="F28">
        <f t="shared" si="9"/>
        <v>3</v>
      </c>
      <c r="G28">
        <f t="shared" si="10"/>
        <v>9</v>
      </c>
      <c r="H28" s="2">
        <f t="shared" si="11"/>
        <v>9.6774193548387094E-2</v>
      </c>
      <c r="I28" s="2">
        <f t="shared" si="12"/>
        <v>-9.6774193548387094E-2</v>
      </c>
      <c r="K28">
        <v>8</v>
      </c>
      <c r="L28">
        <v>31</v>
      </c>
      <c r="M28" s="6">
        <f>AVERAGE($L$21:L28)</f>
        <v>30.75</v>
      </c>
      <c r="N28" s="8">
        <f t="shared" si="13"/>
        <v>30.714285714285715</v>
      </c>
      <c r="O28" s="6">
        <f t="shared" si="0"/>
        <v>0.2857142857142847</v>
      </c>
      <c r="P28" s="6">
        <f t="shared" si="14"/>
        <v>0.2857142857142847</v>
      </c>
      <c r="Q28" s="6">
        <f t="shared" si="15"/>
        <v>8.1632653061223914E-2</v>
      </c>
      <c r="R28" s="2">
        <f t="shared" si="1"/>
        <v>9.2165898617511191E-3</v>
      </c>
      <c r="S28" s="2">
        <f t="shared" si="2"/>
        <v>9.2165898617511191E-3</v>
      </c>
      <c r="U28">
        <v>8</v>
      </c>
      <c r="V28">
        <v>31</v>
      </c>
      <c r="W28" s="6">
        <f>AVERAGE(V26:V28)</f>
        <v>32</v>
      </c>
      <c r="X28" s="8">
        <f t="shared" si="20"/>
        <v>28.666666666666668</v>
      </c>
      <c r="Y28" s="6">
        <f t="shared" si="21"/>
        <v>2.3333333333333321</v>
      </c>
      <c r="Z28" s="6">
        <f t="shared" si="22"/>
        <v>2.3333333333333321</v>
      </c>
      <c r="AA28" s="6">
        <f t="shared" si="23"/>
        <v>5.4444444444444393</v>
      </c>
      <c r="AB28" s="2">
        <f t="shared" si="24"/>
        <v>7.5268817204301036E-2</v>
      </c>
      <c r="AC28" s="2">
        <f t="shared" si="25"/>
        <v>7.5268817204301036E-2</v>
      </c>
      <c r="AE28">
        <v>8</v>
      </c>
      <c r="AF28">
        <v>31</v>
      </c>
      <c r="AG28" s="6">
        <f t="shared" si="26"/>
        <v>29.25</v>
      </c>
      <c r="AH28" s="8">
        <f t="shared" si="27"/>
        <v>28</v>
      </c>
      <c r="AI28" s="6">
        <f t="shared" si="28"/>
        <v>3</v>
      </c>
      <c r="AJ28" s="6">
        <f t="shared" si="29"/>
        <v>3</v>
      </c>
      <c r="AK28" s="6">
        <f t="shared" si="30"/>
        <v>9</v>
      </c>
      <c r="AL28" s="2">
        <f t="shared" si="31"/>
        <v>9.6774193548387094E-2</v>
      </c>
      <c r="AM28" s="2">
        <f t="shared" si="32"/>
        <v>9.6774193548387094E-2</v>
      </c>
      <c r="AP28">
        <v>8</v>
      </c>
      <c r="AQ28">
        <v>31</v>
      </c>
      <c r="AR28" s="6">
        <f t="shared" si="16"/>
        <v>31.784200044049225</v>
      </c>
      <c r="AS28" s="8">
        <f t="shared" si="17"/>
        <v>31.80214155363166</v>
      </c>
      <c r="AT28" s="6">
        <f t="shared" si="33"/>
        <v>-0.80214155363166029</v>
      </c>
      <c r="AU28" s="6">
        <f t="shared" si="34"/>
        <v>0.80214155363166029</v>
      </c>
      <c r="AV28" s="6">
        <f t="shared" si="35"/>
        <v>0.64343107206261374</v>
      </c>
      <c r="AW28" s="2">
        <f t="shared" si="36"/>
        <v>2.5875533988118073E-2</v>
      </c>
      <c r="AX28" s="2">
        <f t="shared" si="37"/>
        <v>-2.5875533988118073E-2</v>
      </c>
    </row>
    <row r="29" spans="2:50" x14ac:dyDescent="0.3">
      <c r="B29">
        <v>9</v>
      </c>
      <c r="C29">
        <v>20</v>
      </c>
      <c r="D29">
        <f t="shared" si="7"/>
        <v>31</v>
      </c>
      <c r="E29">
        <f t="shared" si="8"/>
        <v>-11</v>
      </c>
      <c r="F29">
        <f t="shared" si="9"/>
        <v>11</v>
      </c>
      <c r="G29">
        <f t="shared" si="10"/>
        <v>121</v>
      </c>
      <c r="H29" s="2">
        <f t="shared" si="11"/>
        <v>0.55000000000000004</v>
      </c>
      <c r="I29" s="2">
        <f t="shared" si="12"/>
        <v>-0.55000000000000004</v>
      </c>
      <c r="K29">
        <v>9</v>
      </c>
      <c r="L29">
        <v>20</v>
      </c>
      <c r="M29" s="6">
        <f>AVERAGE($L$21:L29)</f>
        <v>29.555555555555557</v>
      </c>
      <c r="N29" s="8">
        <f t="shared" si="13"/>
        <v>30.75</v>
      </c>
      <c r="O29" s="6">
        <f t="shared" si="0"/>
        <v>-10.75</v>
      </c>
      <c r="P29" s="6">
        <f t="shared" si="14"/>
        <v>10.75</v>
      </c>
      <c r="Q29" s="6">
        <f t="shared" si="15"/>
        <v>115.5625</v>
      </c>
      <c r="R29" s="2">
        <f t="shared" si="1"/>
        <v>0.53749999999999998</v>
      </c>
      <c r="S29" s="2">
        <f t="shared" si="2"/>
        <v>-0.53749999999999998</v>
      </c>
      <c r="U29">
        <v>9</v>
      </c>
      <c r="V29">
        <v>20</v>
      </c>
      <c r="W29" s="6">
        <f t="shared" si="19"/>
        <v>28.333333333333332</v>
      </c>
      <c r="X29" s="8">
        <f t="shared" si="20"/>
        <v>32</v>
      </c>
      <c r="Y29" s="6">
        <f t="shared" si="21"/>
        <v>-12</v>
      </c>
      <c r="Z29" s="6">
        <f t="shared" si="22"/>
        <v>12</v>
      </c>
      <c r="AA29" s="6">
        <f t="shared" si="23"/>
        <v>144</v>
      </c>
      <c r="AB29" s="2">
        <f t="shared" si="24"/>
        <v>0.6</v>
      </c>
      <c r="AC29" s="2">
        <f t="shared" si="25"/>
        <v>-0.6</v>
      </c>
      <c r="AE29">
        <v>9</v>
      </c>
      <c r="AF29">
        <v>20</v>
      </c>
      <c r="AG29" s="6">
        <f t="shared" si="26"/>
        <v>29</v>
      </c>
      <c r="AH29" s="8">
        <f t="shared" si="27"/>
        <v>29.25</v>
      </c>
      <c r="AI29" s="6">
        <f t="shared" si="28"/>
        <v>-9.25</v>
      </c>
      <c r="AJ29" s="6">
        <f t="shared" si="29"/>
        <v>9.25</v>
      </c>
      <c r="AK29" s="6">
        <f t="shared" si="30"/>
        <v>85.5625</v>
      </c>
      <c r="AL29" s="2">
        <f t="shared" si="31"/>
        <v>0.46250000000000002</v>
      </c>
      <c r="AM29" s="2">
        <f t="shared" si="32"/>
        <v>-0.46250000000000002</v>
      </c>
      <c r="AP29">
        <v>9</v>
      </c>
      <c r="AQ29">
        <v>20</v>
      </c>
      <c r="AR29" s="6">
        <f t="shared" si="16"/>
        <v>31.520622702800157</v>
      </c>
      <c r="AS29" s="8">
        <f t="shared" si="17"/>
        <v>31.784200044049225</v>
      </c>
      <c r="AT29" s="6">
        <f t="shared" si="33"/>
        <v>-11.784200044049225</v>
      </c>
      <c r="AU29" s="6">
        <f t="shared" si="34"/>
        <v>11.784200044049225</v>
      </c>
      <c r="AV29" s="6">
        <f t="shared" si="35"/>
        <v>138.86737067816975</v>
      </c>
      <c r="AW29" s="2">
        <f t="shared" si="36"/>
        <v>0.58921000220246122</v>
      </c>
      <c r="AX29" s="2">
        <f t="shared" si="37"/>
        <v>-0.58921000220246122</v>
      </c>
    </row>
    <row r="30" spans="2:50" x14ac:dyDescent="0.3">
      <c r="B30">
        <v>10</v>
      </c>
      <c r="C30">
        <v>28</v>
      </c>
      <c r="D30">
        <f t="shared" si="7"/>
        <v>20</v>
      </c>
      <c r="E30">
        <f t="shared" si="8"/>
        <v>8</v>
      </c>
      <c r="F30">
        <f t="shared" si="9"/>
        <v>8</v>
      </c>
      <c r="G30">
        <f t="shared" si="10"/>
        <v>64</v>
      </c>
      <c r="H30" s="2">
        <f t="shared" si="11"/>
        <v>0.2857142857142857</v>
      </c>
      <c r="I30" s="2">
        <f t="shared" si="12"/>
        <v>0.2857142857142857</v>
      </c>
      <c r="K30">
        <v>10</v>
      </c>
      <c r="L30">
        <v>28</v>
      </c>
      <c r="M30" s="6">
        <f>AVERAGE($L$21:L30)</f>
        <v>29.4</v>
      </c>
      <c r="N30" s="8">
        <f t="shared" si="13"/>
        <v>29.555555555555557</v>
      </c>
      <c r="O30" s="6">
        <f t="shared" si="0"/>
        <v>-1.5555555555555571</v>
      </c>
      <c r="P30" s="6">
        <f t="shared" si="14"/>
        <v>1.5555555555555571</v>
      </c>
      <c r="Q30" s="6">
        <f t="shared" si="15"/>
        <v>2.4197530864197581</v>
      </c>
      <c r="R30" s="2">
        <f t="shared" si="1"/>
        <v>5.5555555555555615E-2</v>
      </c>
      <c r="S30" s="2">
        <f t="shared" si="2"/>
        <v>-5.5555555555555615E-2</v>
      </c>
      <c r="U30">
        <v>10</v>
      </c>
      <c r="V30">
        <v>28</v>
      </c>
      <c r="W30" s="6">
        <f t="shared" si="19"/>
        <v>26.333333333333332</v>
      </c>
      <c r="X30" s="8">
        <f t="shared" si="20"/>
        <v>28.333333333333332</v>
      </c>
      <c r="Y30" s="6">
        <f t="shared" si="21"/>
        <v>-0.33333333333333215</v>
      </c>
      <c r="Z30" s="6">
        <f t="shared" si="22"/>
        <v>0.33333333333333215</v>
      </c>
      <c r="AA30" s="6">
        <f t="shared" si="23"/>
        <v>0.11111111111111033</v>
      </c>
      <c r="AB30" s="2">
        <f t="shared" si="24"/>
        <v>1.1904761904761862E-2</v>
      </c>
      <c r="AC30" s="2">
        <f t="shared" si="25"/>
        <v>-1.1904761904761862E-2</v>
      </c>
      <c r="AE30">
        <v>10</v>
      </c>
      <c r="AF30">
        <v>28</v>
      </c>
      <c r="AG30" s="6">
        <f t="shared" si="26"/>
        <v>28.25</v>
      </c>
      <c r="AH30" s="8">
        <f t="shared" si="27"/>
        <v>29</v>
      </c>
      <c r="AI30" s="6">
        <f t="shared" si="28"/>
        <v>-1</v>
      </c>
      <c r="AJ30" s="6">
        <f t="shared" si="29"/>
        <v>1</v>
      </c>
      <c r="AK30" s="6">
        <f t="shared" si="30"/>
        <v>1</v>
      </c>
      <c r="AL30" s="2">
        <f t="shared" si="31"/>
        <v>3.5714285714285712E-2</v>
      </c>
      <c r="AM30" s="2">
        <f t="shared" si="32"/>
        <v>-3.5714285714285712E-2</v>
      </c>
      <c r="AP30">
        <v>10</v>
      </c>
      <c r="AQ30">
        <v>28</v>
      </c>
      <c r="AR30" s="6">
        <f t="shared" si="16"/>
        <v>31.441876893319968</v>
      </c>
      <c r="AS30" s="8">
        <f t="shared" si="17"/>
        <v>31.520622702800157</v>
      </c>
      <c r="AT30" s="6">
        <f t="shared" si="33"/>
        <v>-3.5206227028001571</v>
      </c>
      <c r="AU30" s="6">
        <f t="shared" si="34"/>
        <v>3.5206227028001571</v>
      </c>
      <c r="AV30" s="6">
        <f t="shared" si="35"/>
        <v>12.394784215471883</v>
      </c>
      <c r="AW30" s="2">
        <f t="shared" si="36"/>
        <v>0.1257365251000056</v>
      </c>
      <c r="AX30" s="2">
        <f t="shared" si="37"/>
        <v>-0.1257365251000056</v>
      </c>
    </row>
    <row r="31" spans="2:50" x14ac:dyDescent="0.3">
      <c r="B31">
        <v>11</v>
      </c>
      <c r="C31">
        <v>23</v>
      </c>
      <c r="D31">
        <f t="shared" si="7"/>
        <v>28</v>
      </c>
      <c r="E31">
        <f t="shared" si="8"/>
        <v>-5</v>
      </c>
      <c r="F31">
        <f t="shared" si="9"/>
        <v>5</v>
      </c>
      <c r="G31">
        <f t="shared" si="10"/>
        <v>25</v>
      </c>
      <c r="H31" s="2">
        <f t="shared" si="11"/>
        <v>0.21739130434782608</v>
      </c>
      <c r="I31" s="2">
        <f t="shared" si="12"/>
        <v>-0.21739130434782608</v>
      </c>
      <c r="K31">
        <v>11</v>
      </c>
      <c r="L31">
        <v>23</v>
      </c>
      <c r="M31" s="6">
        <f>AVERAGE($L$21:L31)</f>
        <v>28.818181818181817</v>
      </c>
      <c r="N31" s="8">
        <f t="shared" si="13"/>
        <v>29.4</v>
      </c>
      <c r="O31" s="6">
        <f t="shared" si="0"/>
        <v>-6.3999999999999986</v>
      </c>
      <c r="P31" s="6">
        <f t="shared" si="14"/>
        <v>6.3999999999999986</v>
      </c>
      <c r="Q31" s="6">
        <f t="shared" si="15"/>
        <v>40.95999999999998</v>
      </c>
      <c r="R31" s="2">
        <f t="shared" si="1"/>
        <v>0.27826086956521734</v>
      </c>
      <c r="S31" s="2">
        <f t="shared" si="2"/>
        <v>-0.27826086956521734</v>
      </c>
      <c r="U31">
        <v>11</v>
      </c>
      <c r="V31">
        <v>23</v>
      </c>
      <c r="W31" s="6">
        <f t="shared" si="19"/>
        <v>23.666666666666668</v>
      </c>
      <c r="X31" s="8">
        <f t="shared" si="20"/>
        <v>26.333333333333332</v>
      </c>
      <c r="Y31" s="6">
        <f t="shared" si="21"/>
        <v>-3.3333333333333321</v>
      </c>
      <c r="Z31" s="6">
        <f t="shared" si="22"/>
        <v>3.3333333333333321</v>
      </c>
      <c r="AA31" s="6">
        <f t="shared" si="23"/>
        <v>11.111111111111104</v>
      </c>
      <c r="AB31" s="2">
        <f t="shared" si="24"/>
        <v>0.14492753623188401</v>
      </c>
      <c r="AC31" s="2">
        <f t="shared" si="25"/>
        <v>-0.14492753623188401</v>
      </c>
      <c r="AE31">
        <v>11</v>
      </c>
      <c r="AF31">
        <v>23</v>
      </c>
      <c r="AG31" s="6">
        <f t="shared" si="26"/>
        <v>25.5</v>
      </c>
      <c r="AH31" s="8">
        <f t="shared" si="27"/>
        <v>28.25</v>
      </c>
      <c r="AI31" s="6">
        <f t="shared" si="28"/>
        <v>-5.25</v>
      </c>
      <c r="AJ31" s="6">
        <f t="shared" si="29"/>
        <v>5.25</v>
      </c>
      <c r="AK31" s="6">
        <f t="shared" si="30"/>
        <v>27.5625</v>
      </c>
      <c r="AL31" s="2">
        <f t="shared" si="31"/>
        <v>0.22826086956521738</v>
      </c>
      <c r="AM31" s="2">
        <f t="shared" si="32"/>
        <v>-0.22826086956521738</v>
      </c>
      <c r="AP31">
        <v>11</v>
      </c>
      <c r="AQ31">
        <v>23</v>
      </c>
      <c r="AR31" s="6">
        <f t="shared" si="16"/>
        <v>31.253057333368861</v>
      </c>
      <c r="AS31" s="8">
        <f t="shared" si="17"/>
        <v>31.441876893319968</v>
      </c>
      <c r="AT31" s="6">
        <f t="shared" si="33"/>
        <v>-8.4418768933199679</v>
      </c>
      <c r="AU31" s="6">
        <f t="shared" si="34"/>
        <v>8.4418768933199679</v>
      </c>
      <c r="AV31" s="6">
        <f t="shared" si="35"/>
        <v>71.265285481969599</v>
      </c>
      <c r="AW31" s="2">
        <f t="shared" si="36"/>
        <v>0.36703812579652034</v>
      </c>
      <c r="AX31" s="2">
        <f t="shared" si="37"/>
        <v>-0.36703812579652034</v>
      </c>
    </row>
    <row r="32" spans="2:50" x14ac:dyDescent="0.3">
      <c r="B32">
        <v>12</v>
      </c>
      <c r="C32">
        <v>30</v>
      </c>
      <c r="D32">
        <f t="shared" si="7"/>
        <v>23</v>
      </c>
      <c r="E32">
        <f t="shared" si="8"/>
        <v>7</v>
      </c>
      <c r="F32">
        <f t="shared" si="9"/>
        <v>7</v>
      </c>
      <c r="G32">
        <f t="shared" si="10"/>
        <v>49</v>
      </c>
      <c r="H32" s="2">
        <f t="shared" si="11"/>
        <v>0.23333333333333334</v>
      </c>
      <c r="I32" s="2">
        <f t="shared" si="12"/>
        <v>0.23333333333333334</v>
      </c>
      <c r="K32">
        <v>12</v>
      </c>
      <c r="L32">
        <v>30</v>
      </c>
      <c r="M32" s="6">
        <f>AVERAGE($L$21:L32)</f>
        <v>28.916666666666668</v>
      </c>
      <c r="N32" s="8">
        <f t="shared" si="13"/>
        <v>28.818181818181817</v>
      </c>
      <c r="O32" s="6">
        <f t="shared" si="0"/>
        <v>1.1818181818181834</v>
      </c>
      <c r="P32" s="6">
        <f t="shared" si="14"/>
        <v>1.1818181818181834</v>
      </c>
      <c r="Q32" s="6">
        <f t="shared" si="15"/>
        <v>1.3966942148760368</v>
      </c>
      <c r="R32" s="2">
        <f t="shared" si="1"/>
        <v>3.9393939393939446E-2</v>
      </c>
      <c r="S32" s="2">
        <f t="shared" si="2"/>
        <v>3.9393939393939446E-2</v>
      </c>
      <c r="U32">
        <v>12</v>
      </c>
      <c r="V32">
        <v>30</v>
      </c>
      <c r="W32" s="6">
        <f t="shared" si="19"/>
        <v>27</v>
      </c>
      <c r="X32" s="8">
        <f t="shared" si="20"/>
        <v>23.666666666666668</v>
      </c>
      <c r="Y32" s="6">
        <f t="shared" si="21"/>
        <v>6.3333333333333321</v>
      </c>
      <c r="Z32" s="6">
        <f t="shared" si="22"/>
        <v>6.3333333333333321</v>
      </c>
      <c r="AA32" s="6">
        <f t="shared" si="23"/>
        <v>40.111111111111093</v>
      </c>
      <c r="AB32" s="2">
        <f t="shared" si="24"/>
        <v>0.21111111111111108</v>
      </c>
      <c r="AC32" s="2">
        <f t="shared" si="25"/>
        <v>0.21111111111111108</v>
      </c>
      <c r="AE32">
        <v>12</v>
      </c>
      <c r="AF32">
        <v>30</v>
      </c>
      <c r="AG32" s="6">
        <f t="shared" si="26"/>
        <v>25.25</v>
      </c>
      <c r="AH32" s="8">
        <f t="shared" si="27"/>
        <v>25.5</v>
      </c>
      <c r="AI32" s="6">
        <f t="shared" si="28"/>
        <v>4.5</v>
      </c>
      <c r="AJ32" s="6">
        <f t="shared" si="29"/>
        <v>4.5</v>
      </c>
      <c r="AK32" s="6">
        <f t="shared" si="30"/>
        <v>20.25</v>
      </c>
      <c r="AL32" s="2">
        <f t="shared" si="31"/>
        <v>0.15</v>
      </c>
      <c r="AM32" s="2">
        <f t="shared" si="32"/>
        <v>0.15</v>
      </c>
      <c r="AP32">
        <v>12</v>
      </c>
      <c r="AQ32">
        <v>30</v>
      </c>
      <c r="AR32" s="6">
        <f t="shared" si="16"/>
        <v>31.225030185227503</v>
      </c>
      <c r="AS32" s="8">
        <f t="shared" si="17"/>
        <v>31.253057333368861</v>
      </c>
      <c r="AT32" s="6">
        <f t="shared" si="33"/>
        <v>-1.2530573333688615</v>
      </c>
      <c r="AU32" s="6">
        <f t="shared" si="34"/>
        <v>1.2530573333688615</v>
      </c>
      <c r="AV32" s="6">
        <f t="shared" si="35"/>
        <v>1.5701526807094821</v>
      </c>
      <c r="AW32" s="2">
        <f t="shared" si="36"/>
        <v>4.1768577778962049E-2</v>
      </c>
      <c r="AX32" s="2">
        <f t="shared" si="37"/>
        <v>-4.1768577778962049E-2</v>
      </c>
    </row>
    <row r="33" spans="2:50" x14ac:dyDescent="0.3">
      <c r="B33">
        <v>13</v>
      </c>
      <c r="C33">
        <v>28</v>
      </c>
      <c r="D33">
        <f t="shared" si="7"/>
        <v>30</v>
      </c>
      <c r="E33">
        <f t="shared" si="8"/>
        <v>-2</v>
      </c>
      <c r="F33">
        <f t="shared" si="9"/>
        <v>2</v>
      </c>
      <c r="G33">
        <f t="shared" si="10"/>
        <v>4</v>
      </c>
      <c r="H33" s="2">
        <f t="shared" si="11"/>
        <v>7.1428571428571425E-2</v>
      </c>
      <c r="I33" s="2">
        <f t="shared" si="12"/>
        <v>-7.1428571428571425E-2</v>
      </c>
      <c r="K33">
        <v>13</v>
      </c>
      <c r="L33">
        <v>28</v>
      </c>
      <c r="M33" s="6">
        <f>AVERAGE($L$21:L33)</f>
        <v>28.846153846153847</v>
      </c>
      <c r="N33" s="8">
        <f t="shared" si="13"/>
        <v>28.916666666666668</v>
      </c>
      <c r="O33" s="6">
        <f t="shared" si="0"/>
        <v>-0.91666666666666785</v>
      </c>
      <c r="P33" s="6">
        <f t="shared" si="14"/>
        <v>0.91666666666666785</v>
      </c>
      <c r="Q33" s="6">
        <f t="shared" si="15"/>
        <v>0.8402777777777799</v>
      </c>
      <c r="R33" s="2">
        <f t="shared" si="1"/>
        <v>3.2738095238095281E-2</v>
      </c>
      <c r="S33" s="2">
        <f t="shared" si="2"/>
        <v>-3.2738095238095281E-2</v>
      </c>
      <c r="U33">
        <v>13</v>
      </c>
      <c r="V33">
        <v>28</v>
      </c>
      <c r="W33" s="6">
        <f t="shared" si="19"/>
        <v>27</v>
      </c>
      <c r="X33" s="8">
        <f t="shared" si="20"/>
        <v>27</v>
      </c>
      <c r="Y33" s="6">
        <f t="shared" si="21"/>
        <v>1</v>
      </c>
      <c r="Z33" s="6">
        <f t="shared" si="22"/>
        <v>1</v>
      </c>
      <c r="AA33" s="6">
        <f t="shared" si="23"/>
        <v>1</v>
      </c>
      <c r="AB33" s="2">
        <f t="shared" si="24"/>
        <v>3.5714285714285712E-2</v>
      </c>
      <c r="AC33" s="2">
        <f t="shared" si="25"/>
        <v>3.5714285714285712E-2</v>
      </c>
      <c r="AE33">
        <v>13</v>
      </c>
      <c r="AF33">
        <v>28</v>
      </c>
      <c r="AG33" s="6">
        <f t="shared" si="26"/>
        <v>27.25</v>
      </c>
      <c r="AH33" s="8">
        <f t="shared" si="27"/>
        <v>25.25</v>
      </c>
      <c r="AI33" s="6">
        <f t="shared" si="28"/>
        <v>2.75</v>
      </c>
      <c r="AJ33" s="6">
        <f t="shared" si="29"/>
        <v>2.75</v>
      </c>
      <c r="AK33" s="6">
        <f t="shared" si="30"/>
        <v>7.5625</v>
      </c>
      <c r="AL33" s="2">
        <f t="shared" si="31"/>
        <v>9.8214285714285712E-2</v>
      </c>
      <c r="AM33" s="2">
        <f t="shared" si="32"/>
        <v>9.8214285714285712E-2</v>
      </c>
      <c r="AP33">
        <v>13</v>
      </c>
      <c r="AQ33">
        <v>28</v>
      </c>
      <c r="AR33" s="6">
        <f t="shared" si="16"/>
        <v>31.15289589707109</v>
      </c>
      <c r="AS33" s="8">
        <f t="shared" si="17"/>
        <v>31.225030185227503</v>
      </c>
      <c r="AT33" s="6">
        <f t="shared" si="33"/>
        <v>-3.225030185227503</v>
      </c>
      <c r="AU33" s="6">
        <f t="shared" si="34"/>
        <v>3.225030185227503</v>
      </c>
      <c r="AV33" s="6">
        <f t="shared" si="35"/>
        <v>10.400819695628542</v>
      </c>
      <c r="AW33" s="2">
        <f t="shared" si="36"/>
        <v>0.11517964947241081</v>
      </c>
      <c r="AX33" s="2">
        <f t="shared" si="37"/>
        <v>-0.11517964947241081</v>
      </c>
    </row>
    <row r="34" spans="2:50" x14ac:dyDescent="0.3">
      <c r="B34">
        <v>14</v>
      </c>
      <c r="C34">
        <v>32</v>
      </c>
      <c r="D34">
        <f t="shared" si="7"/>
        <v>28</v>
      </c>
      <c r="E34">
        <f t="shared" si="8"/>
        <v>4</v>
      </c>
      <c r="F34">
        <f t="shared" si="9"/>
        <v>4</v>
      </c>
      <c r="G34">
        <f t="shared" si="10"/>
        <v>16</v>
      </c>
      <c r="H34" s="2">
        <f t="shared" si="11"/>
        <v>0.125</v>
      </c>
      <c r="I34" s="2">
        <f t="shared" si="12"/>
        <v>0.125</v>
      </c>
      <c r="K34">
        <v>14</v>
      </c>
      <c r="L34">
        <v>32</v>
      </c>
      <c r="M34" s="6">
        <f>AVERAGE($L$21:L34)</f>
        <v>29.071428571428573</v>
      </c>
      <c r="N34" s="8">
        <f t="shared" si="13"/>
        <v>28.846153846153847</v>
      </c>
      <c r="O34" s="6">
        <f t="shared" si="0"/>
        <v>3.1538461538461533</v>
      </c>
      <c r="P34" s="6">
        <f t="shared" si="14"/>
        <v>3.1538461538461533</v>
      </c>
      <c r="Q34" s="6">
        <f t="shared" si="15"/>
        <v>9.9467455621301735</v>
      </c>
      <c r="R34" s="2">
        <f t="shared" si="1"/>
        <v>9.8557692307692291E-2</v>
      </c>
      <c r="S34" s="2">
        <f t="shared" si="2"/>
        <v>9.8557692307692291E-2</v>
      </c>
      <c r="U34">
        <v>14</v>
      </c>
      <c r="V34">
        <v>32</v>
      </c>
      <c r="W34" s="6">
        <f t="shared" si="19"/>
        <v>30</v>
      </c>
      <c r="X34" s="8">
        <f t="shared" si="20"/>
        <v>27</v>
      </c>
      <c r="Y34" s="6">
        <f t="shared" si="21"/>
        <v>5</v>
      </c>
      <c r="Z34" s="6">
        <f t="shared" si="22"/>
        <v>5</v>
      </c>
      <c r="AA34" s="6">
        <f t="shared" si="23"/>
        <v>25</v>
      </c>
      <c r="AB34" s="2">
        <f t="shared" si="24"/>
        <v>0.15625</v>
      </c>
      <c r="AC34" s="2">
        <f t="shared" si="25"/>
        <v>0.15625</v>
      </c>
      <c r="AE34">
        <v>14</v>
      </c>
      <c r="AF34">
        <v>32</v>
      </c>
      <c r="AG34" s="6">
        <f t="shared" si="26"/>
        <v>28.25</v>
      </c>
      <c r="AH34" s="8">
        <f t="shared" si="27"/>
        <v>27.25</v>
      </c>
      <c r="AI34" s="6">
        <f t="shared" si="28"/>
        <v>4.75</v>
      </c>
      <c r="AJ34" s="6">
        <f t="shared" si="29"/>
        <v>4.75</v>
      </c>
      <c r="AK34" s="6">
        <f t="shared" si="30"/>
        <v>22.5625</v>
      </c>
      <c r="AL34" s="2">
        <f t="shared" si="31"/>
        <v>0.1484375</v>
      </c>
      <c r="AM34" s="2">
        <f t="shared" si="32"/>
        <v>0.1484375</v>
      </c>
      <c r="AP34">
        <v>14</v>
      </c>
      <c r="AQ34">
        <v>32</v>
      </c>
      <c r="AR34" s="6">
        <f t="shared" si="16"/>
        <v>31.171843084523491</v>
      </c>
      <c r="AS34" s="8">
        <f t="shared" si="17"/>
        <v>31.15289589707109</v>
      </c>
      <c r="AT34" s="6">
        <f t="shared" si="33"/>
        <v>0.8471041029289097</v>
      </c>
      <c r="AU34" s="6">
        <f t="shared" si="34"/>
        <v>0.8471041029289097</v>
      </c>
      <c r="AV34" s="6">
        <f t="shared" si="35"/>
        <v>0.71758536119899285</v>
      </c>
      <c r="AW34" s="2">
        <f t="shared" si="36"/>
        <v>2.6472003216528428E-2</v>
      </c>
      <c r="AX34" s="2">
        <f t="shared" si="37"/>
        <v>2.6472003216528428E-2</v>
      </c>
    </row>
    <row r="35" spans="2:50" x14ac:dyDescent="0.3">
      <c r="B35">
        <v>15</v>
      </c>
      <c r="C35">
        <v>25</v>
      </c>
      <c r="D35">
        <f t="shared" si="7"/>
        <v>32</v>
      </c>
      <c r="E35">
        <f t="shared" si="8"/>
        <v>-7</v>
      </c>
      <c r="F35">
        <f t="shared" si="9"/>
        <v>7</v>
      </c>
      <c r="G35">
        <f t="shared" si="10"/>
        <v>49</v>
      </c>
      <c r="H35" s="2">
        <f t="shared" si="11"/>
        <v>0.28000000000000003</v>
      </c>
      <c r="I35" s="2">
        <f t="shared" si="12"/>
        <v>-0.28000000000000003</v>
      </c>
      <c r="K35">
        <v>15</v>
      </c>
      <c r="L35">
        <v>25</v>
      </c>
      <c r="M35" s="6">
        <f>AVERAGE($L$21:L35)</f>
        <v>28.8</v>
      </c>
      <c r="N35" s="8">
        <f t="shared" si="13"/>
        <v>29.071428571428573</v>
      </c>
      <c r="O35" s="6">
        <f t="shared" si="0"/>
        <v>-4.071428571428573</v>
      </c>
      <c r="P35" s="6">
        <f t="shared" si="14"/>
        <v>4.071428571428573</v>
      </c>
      <c r="Q35" s="6">
        <f t="shared" si="15"/>
        <v>16.576530612244909</v>
      </c>
      <c r="R35" s="2">
        <f t="shared" si="1"/>
        <v>0.16285714285714292</v>
      </c>
      <c r="S35" s="2">
        <f t="shared" si="2"/>
        <v>-0.16285714285714292</v>
      </c>
      <c r="U35">
        <v>15</v>
      </c>
      <c r="V35">
        <v>25</v>
      </c>
      <c r="W35" s="6">
        <f t="shared" si="19"/>
        <v>28.333333333333332</v>
      </c>
      <c r="X35" s="8">
        <f t="shared" si="20"/>
        <v>30</v>
      </c>
      <c r="Y35" s="6">
        <f t="shared" si="21"/>
        <v>-5</v>
      </c>
      <c r="Z35" s="6">
        <f t="shared" si="22"/>
        <v>5</v>
      </c>
      <c r="AA35" s="6">
        <f t="shared" si="23"/>
        <v>25</v>
      </c>
      <c r="AB35" s="2">
        <f t="shared" si="24"/>
        <v>0.2</v>
      </c>
      <c r="AC35" s="2">
        <f t="shared" si="25"/>
        <v>-0.2</v>
      </c>
      <c r="AE35">
        <v>15</v>
      </c>
      <c r="AF35">
        <v>25</v>
      </c>
      <c r="AG35" s="6">
        <f t="shared" si="26"/>
        <v>28.75</v>
      </c>
      <c r="AH35" s="8">
        <f t="shared" si="27"/>
        <v>28.25</v>
      </c>
      <c r="AI35" s="6">
        <f t="shared" si="28"/>
        <v>-3.25</v>
      </c>
      <c r="AJ35" s="6">
        <f t="shared" si="29"/>
        <v>3.25</v>
      </c>
      <c r="AK35" s="6">
        <f t="shared" si="30"/>
        <v>10.5625</v>
      </c>
      <c r="AL35" s="2">
        <f t="shared" si="31"/>
        <v>0.13</v>
      </c>
      <c r="AM35" s="2">
        <f t="shared" si="32"/>
        <v>-0.13</v>
      </c>
      <c r="AP35">
        <v>15</v>
      </c>
      <c r="AQ35">
        <v>25</v>
      </c>
      <c r="AR35" s="6">
        <f t="shared" si="16"/>
        <v>31.033797397523582</v>
      </c>
      <c r="AS35" s="8">
        <f t="shared" si="17"/>
        <v>31.171843084523491</v>
      </c>
      <c r="AT35" s="6">
        <f t="shared" si="33"/>
        <v>-6.1718430845234913</v>
      </c>
      <c r="AU35" s="6">
        <f t="shared" si="34"/>
        <v>6.1718430845234913</v>
      </c>
      <c r="AV35" s="6">
        <f t="shared" si="35"/>
        <v>38.091647059980446</v>
      </c>
      <c r="AW35" s="2">
        <f t="shared" si="36"/>
        <v>0.24687372338093966</v>
      </c>
      <c r="AX35" s="2">
        <f t="shared" si="37"/>
        <v>-0.24687372338093966</v>
      </c>
    </row>
    <row r="36" spans="2:50" x14ac:dyDescent="0.3">
      <c r="B36">
        <v>16</v>
      </c>
      <c r="C36">
        <v>28</v>
      </c>
      <c r="D36">
        <f t="shared" si="7"/>
        <v>25</v>
      </c>
      <c r="E36">
        <f t="shared" si="8"/>
        <v>3</v>
      </c>
      <c r="F36">
        <f t="shared" si="9"/>
        <v>3</v>
      </c>
      <c r="G36">
        <f t="shared" si="10"/>
        <v>9</v>
      </c>
      <c r="H36" s="2">
        <f t="shared" si="11"/>
        <v>0.10714285714285714</v>
      </c>
      <c r="I36" s="2">
        <f t="shared" si="12"/>
        <v>0.10714285714285714</v>
      </c>
      <c r="K36">
        <v>16</v>
      </c>
      <c r="L36">
        <v>28</v>
      </c>
      <c r="M36" s="6">
        <f>AVERAGE($L$21:L36)</f>
        <v>28.75</v>
      </c>
      <c r="N36" s="8">
        <f t="shared" si="13"/>
        <v>28.8</v>
      </c>
      <c r="O36" s="6">
        <f t="shared" si="0"/>
        <v>-0.80000000000000071</v>
      </c>
      <c r="P36" s="6">
        <f t="shared" si="14"/>
        <v>0.80000000000000071</v>
      </c>
      <c r="Q36" s="6">
        <f t="shared" si="15"/>
        <v>0.64000000000000112</v>
      </c>
      <c r="R36" s="2">
        <f t="shared" si="1"/>
        <v>2.8571428571428598E-2</v>
      </c>
      <c r="S36" s="2">
        <f t="shared" si="2"/>
        <v>-2.8571428571428598E-2</v>
      </c>
      <c r="U36">
        <v>16</v>
      </c>
      <c r="V36">
        <v>28</v>
      </c>
      <c r="W36" s="6">
        <f t="shared" si="19"/>
        <v>28.333333333333332</v>
      </c>
      <c r="X36" s="8">
        <f t="shared" si="20"/>
        <v>28.333333333333332</v>
      </c>
      <c r="Y36" s="6">
        <f t="shared" si="21"/>
        <v>-0.33333333333333215</v>
      </c>
      <c r="Z36" s="6">
        <f t="shared" si="22"/>
        <v>0.33333333333333215</v>
      </c>
      <c r="AA36" s="6">
        <f t="shared" si="23"/>
        <v>0.11111111111111033</v>
      </c>
      <c r="AB36" s="2">
        <f t="shared" si="24"/>
        <v>1.1904761904761862E-2</v>
      </c>
      <c r="AC36" s="2">
        <f t="shared" si="25"/>
        <v>-1.1904761904761862E-2</v>
      </c>
      <c r="AE36">
        <v>16</v>
      </c>
      <c r="AF36">
        <v>28</v>
      </c>
      <c r="AG36" s="6">
        <f t="shared" si="26"/>
        <v>28.25</v>
      </c>
      <c r="AH36" s="8">
        <f t="shared" si="27"/>
        <v>28.75</v>
      </c>
      <c r="AI36" s="6">
        <f t="shared" si="28"/>
        <v>-0.75</v>
      </c>
      <c r="AJ36" s="6">
        <f t="shared" si="29"/>
        <v>0.75</v>
      </c>
      <c r="AK36" s="6">
        <f t="shared" si="30"/>
        <v>0.5625</v>
      </c>
      <c r="AL36" s="2">
        <f t="shared" si="31"/>
        <v>2.6785714285714284E-2</v>
      </c>
      <c r="AM36" s="2">
        <f t="shared" si="32"/>
        <v>-2.6785714285714284E-2</v>
      </c>
      <c r="AP36">
        <v>16</v>
      </c>
      <c r="AQ36">
        <v>28</v>
      </c>
      <c r="AR36" s="6">
        <f t="shared" si="16"/>
        <v>30.965940415383212</v>
      </c>
      <c r="AS36" s="8">
        <f t="shared" si="17"/>
        <v>31.033797397523582</v>
      </c>
      <c r="AT36" s="6">
        <f t="shared" si="33"/>
        <v>-3.0337973975235819</v>
      </c>
      <c r="AU36" s="6">
        <f t="shared" si="34"/>
        <v>3.0337973975235819</v>
      </c>
      <c r="AV36" s="6">
        <f t="shared" si="35"/>
        <v>9.2039266492208593</v>
      </c>
      <c r="AW36" s="2">
        <f t="shared" si="36"/>
        <v>0.10834990705441364</v>
      </c>
      <c r="AX36" s="2">
        <f t="shared" si="37"/>
        <v>-0.10834990705441364</v>
      </c>
    </row>
    <row r="37" spans="2:50" x14ac:dyDescent="0.3">
      <c r="B37">
        <v>17</v>
      </c>
      <c r="C37">
        <v>35</v>
      </c>
      <c r="D37">
        <f t="shared" si="7"/>
        <v>28</v>
      </c>
      <c r="E37">
        <f t="shared" si="8"/>
        <v>7</v>
      </c>
      <c r="F37">
        <f t="shared" si="9"/>
        <v>7</v>
      </c>
      <c r="G37">
        <f t="shared" si="10"/>
        <v>49</v>
      </c>
      <c r="H37" s="2">
        <f t="shared" si="11"/>
        <v>0.2</v>
      </c>
      <c r="I37" s="2">
        <f t="shared" si="12"/>
        <v>0.2</v>
      </c>
      <c r="K37">
        <v>17</v>
      </c>
      <c r="L37">
        <v>35</v>
      </c>
      <c r="M37" s="6">
        <f>AVERAGE($L$21:L37)</f>
        <v>29.117647058823529</v>
      </c>
      <c r="N37" s="8">
        <f t="shared" si="13"/>
        <v>28.75</v>
      </c>
      <c r="O37" s="6">
        <f t="shared" si="0"/>
        <v>6.25</v>
      </c>
      <c r="P37" s="6">
        <f t="shared" si="14"/>
        <v>6.25</v>
      </c>
      <c r="Q37" s="6">
        <f t="shared" si="15"/>
        <v>39.0625</v>
      </c>
      <c r="R37" s="2">
        <f t="shared" si="1"/>
        <v>0.17857142857142858</v>
      </c>
      <c r="S37" s="2">
        <f t="shared" si="2"/>
        <v>0.17857142857142858</v>
      </c>
      <c r="U37">
        <v>17</v>
      </c>
      <c r="V37">
        <v>35</v>
      </c>
      <c r="W37" s="6">
        <f t="shared" si="19"/>
        <v>29.333333333333332</v>
      </c>
      <c r="X37" s="8">
        <f t="shared" si="20"/>
        <v>28.333333333333332</v>
      </c>
      <c r="Y37" s="6">
        <f t="shared" si="21"/>
        <v>6.6666666666666679</v>
      </c>
      <c r="Z37" s="6">
        <f t="shared" si="22"/>
        <v>6.6666666666666679</v>
      </c>
      <c r="AA37" s="6">
        <f t="shared" si="23"/>
        <v>44.444444444444457</v>
      </c>
      <c r="AB37" s="2">
        <f t="shared" si="24"/>
        <v>0.19047619047619052</v>
      </c>
      <c r="AC37" s="2">
        <f t="shared" si="25"/>
        <v>0.19047619047619052</v>
      </c>
      <c r="AE37">
        <v>17</v>
      </c>
      <c r="AF37">
        <v>35</v>
      </c>
      <c r="AG37" s="6">
        <f t="shared" si="26"/>
        <v>30</v>
      </c>
      <c r="AH37" s="8">
        <f t="shared" si="27"/>
        <v>28.25</v>
      </c>
      <c r="AI37" s="6">
        <f t="shared" si="28"/>
        <v>6.75</v>
      </c>
      <c r="AJ37" s="6">
        <f t="shared" si="29"/>
        <v>6.75</v>
      </c>
      <c r="AK37" s="6">
        <f t="shared" si="30"/>
        <v>45.5625</v>
      </c>
      <c r="AL37" s="2">
        <f t="shared" si="31"/>
        <v>0.19285714285714287</v>
      </c>
      <c r="AM37" s="2">
        <f t="shared" si="32"/>
        <v>0.19285714285714287</v>
      </c>
      <c r="AP37">
        <v>17</v>
      </c>
      <c r="AQ37">
        <v>35</v>
      </c>
      <c r="AR37" s="6">
        <f t="shared" si="16"/>
        <v>31.056170273649286</v>
      </c>
      <c r="AS37" s="8">
        <f t="shared" si="17"/>
        <v>30.965940415383212</v>
      </c>
      <c r="AT37" s="6">
        <f t="shared" si="33"/>
        <v>4.0340595846167879</v>
      </c>
      <c r="AU37" s="6">
        <f t="shared" si="34"/>
        <v>4.0340595846167879</v>
      </c>
      <c r="AV37" s="6">
        <f t="shared" si="35"/>
        <v>16.273636732238572</v>
      </c>
      <c r="AW37" s="2">
        <f t="shared" si="36"/>
        <v>0.11525884527476538</v>
      </c>
      <c r="AX37" s="2">
        <f t="shared" si="37"/>
        <v>0.11525884527476538</v>
      </c>
    </row>
    <row r="38" spans="2:50" x14ac:dyDescent="0.3">
      <c r="B38">
        <v>18</v>
      </c>
      <c r="C38">
        <v>24</v>
      </c>
      <c r="D38">
        <f t="shared" si="7"/>
        <v>35</v>
      </c>
      <c r="E38">
        <f t="shared" si="8"/>
        <v>-11</v>
      </c>
      <c r="F38">
        <f t="shared" si="9"/>
        <v>11</v>
      </c>
      <c r="G38">
        <f t="shared" si="10"/>
        <v>121</v>
      </c>
      <c r="H38" s="2">
        <f t="shared" si="11"/>
        <v>0.45833333333333331</v>
      </c>
      <c r="I38" s="2">
        <f t="shared" si="12"/>
        <v>-0.45833333333333331</v>
      </c>
      <c r="K38">
        <v>18</v>
      </c>
      <c r="L38">
        <v>24</v>
      </c>
      <c r="M38" s="6">
        <f>AVERAGE($L$21:L38)</f>
        <v>28.833333333333332</v>
      </c>
      <c r="N38" s="8">
        <f t="shared" si="13"/>
        <v>29.117647058823529</v>
      </c>
      <c r="O38" s="6">
        <f t="shared" si="0"/>
        <v>-5.117647058823529</v>
      </c>
      <c r="P38" s="6">
        <f t="shared" si="14"/>
        <v>5.117647058823529</v>
      </c>
      <c r="Q38" s="6">
        <f t="shared" si="15"/>
        <v>26.190311418685116</v>
      </c>
      <c r="R38" s="2">
        <f t="shared" si="1"/>
        <v>0.21323529411764705</v>
      </c>
      <c r="S38" s="2">
        <f t="shared" si="2"/>
        <v>-0.21323529411764705</v>
      </c>
      <c r="U38">
        <v>18</v>
      </c>
      <c r="V38">
        <v>24</v>
      </c>
      <c r="W38" s="6">
        <f t="shared" si="19"/>
        <v>29</v>
      </c>
      <c r="X38" s="8">
        <f t="shared" si="20"/>
        <v>29.333333333333332</v>
      </c>
      <c r="Y38" s="6">
        <f t="shared" si="21"/>
        <v>-5.3333333333333321</v>
      </c>
      <c r="Z38" s="6">
        <f t="shared" si="22"/>
        <v>5.3333333333333321</v>
      </c>
      <c r="AA38" s="6">
        <f t="shared" si="23"/>
        <v>28.444444444444432</v>
      </c>
      <c r="AB38" s="2">
        <f t="shared" si="24"/>
        <v>0.22222222222222218</v>
      </c>
      <c r="AC38" s="2">
        <f t="shared" si="25"/>
        <v>-0.22222222222222218</v>
      </c>
      <c r="AE38">
        <v>18</v>
      </c>
      <c r="AF38">
        <v>24</v>
      </c>
      <c r="AG38" s="6">
        <f t="shared" si="26"/>
        <v>28</v>
      </c>
      <c r="AH38" s="8">
        <f t="shared" si="27"/>
        <v>30</v>
      </c>
      <c r="AI38" s="6">
        <f t="shared" si="28"/>
        <v>-6</v>
      </c>
      <c r="AJ38" s="6">
        <f t="shared" si="29"/>
        <v>6</v>
      </c>
      <c r="AK38" s="6">
        <f t="shared" si="30"/>
        <v>36</v>
      </c>
      <c r="AL38" s="2">
        <f t="shared" si="31"/>
        <v>0.25</v>
      </c>
      <c r="AM38" s="2">
        <f t="shared" si="32"/>
        <v>-0.25</v>
      </c>
      <c r="AP38">
        <v>18</v>
      </c>
      <c r="AQ38">
        <v>24</v>
      </c>
      <c r="AR38" s="6">
        <f t="shared" si="16"/>
        <v>30.898344829989377</v>
      </c>
      <c r="AS38" s="8">
        <f t="shared" si="17"/>
        <v>31.056170273649286</v>
      </c>
      <c r="AT38" s="6">
        <f t="shared" si="33"/>
        <v>-7.0561702736492862</v>
      </c>
      <c r="AU38" s="6">
        <f t="shared" si="34"/>
        <v>7.0561702736492862</v>
      </c>
      <c r="AV38" s="6">
        <f t="shared" si="35"/>
        <v>49.789538930731844</v>
      </c>
      <c r="AW38" s="2">
        <f t="shared" si="36"/>
        <v>0.29400709473538694</v>
      </c>
      <c r="AX38" s="2">
        <f t="shared" si="37"/>
        <v>-0.29400709473538694</v>
      </c>
    </row>
    <row r="39" spans="2:50" x14ac:dyDescent="0.3">
      <c r="B39">
        <v>19</v>
      </c>
      <c r="C39">
        <v>27</v>
      </c>
      <c r="D39">
        <f t="shared" si="7"/>
        <v>24</v>
      </c>
      <c r="E39">
        <f t="shared" si="8"/>
        <v>3</v>
      </c>
      <c r="F39">
        <f t="shared" si="9"/>
        <v>3</v>
      </c>
      <c r="G39">
        <f t="shared" si="10"/>
        <v>9</v>
      </c>
      <c r="H39" s="2">
        <f t="shared" si="11"/>
        <v>0.1111111111111111</v>
      </c>
      <c r="I39" s="2">
        <f t="shared" si="12"/>
        <v>0.1111111111111111</v>
      </c>
      <c r="K39">
        <v>19</v>
      </c>
      <c r="L39">
        <v>27</v>
      </c>
      <c r="M39" s="6">
        <f>AVERAGE($L$21:L39)</f>
        <v>28.736842105263158</v>
      </c>
      <c r="N39" s="8">
        <f t="shared" si="13"/>
        <v>28.833333333333332</v>
      </c>
      <c r="O39" s="6">
        <f t="shared" si="0"/>
        <v>-1.8333333333333321</v>
      </c>
      <c r="P39" s="6">
        <f t="shared" si="14"/>
        <v>1.8333333333333321</v>
      </c>
      <c r="Q39" s="6">
        <f t="shared" si="15"/>
        <v>3.3611111111111067</v>
      </c>
      <c r="R39" s="2">
        <f t="shared" si="1"/>
        <v>6.7901234567901189E-2</v>
      </c>
      <c r="S39" s="2">
        <f t="shared" si="2"/>
        <v>-6.7901234567901189E-2</v>
      </c>
      <c r="U39">
        <v>19</v>
      </c>
      <c r="V39">
        <v>27</v>
      </c>
      <c r="W39" s="6">
        <f t="shared" si="19"/>
        <v>28.666666666666668</v>
      </c>
      <c r="X39" s="8">
        <f t="shared" si="20"/>
        <v>29</v>
      </c>
      <c r="Y39" s="6">
        <f t="shared" si="21"/>
        <v>-2</v>
      </c>
      <c r="Z39" s="6">
        <f t="shared" si="22"/>
        <v>2</v>
      </c>
      <c r="AA39" s="6">
        <f t="shared" si="23"/>
        <v>4</v>
      </c>
      <c r="AB39" s="2">
        <f t="shared" si="24"/>
        <v>7.407407407407407E-2</v>
      </c>
      <c r="AC39" s="2">
        <f t="shared" si="25"/>
        <v>-7.407407407407407E-2</v>
      </c>
      <c r="AE39">
        <v>19</v>
      </c>
      <c r="AF39">
        <v>27</v>
      </c>
      <c r="AG39" s="6">
        <f t="shared" si="26"/>
        <v>28.5</v>
      </c>
      <c r="AH39" s="8">
        <f t="shared" si="27"/>
        <v>28</v>
      </c>
      <c r="AI39" s="6">
        <f t="shared" si="28"/>
        <v>-1</v>
      </c>
      <c r="AJ39" s="6">
        <f t="shared" si="29"/>
        <v>1</v>
      </c>
      <c r="AK39" s="6">
        <f t="shared" si="30"/>
        <v>1</v>
      </c>
      <c r="AL39" s="2">
        <f t="shared" si="31"/>
        <v>3.7037037037037035E-2</v>
      </c>
      <c r="AM39" s="2">
        <f t="shared" si="32"/>
        <v>-3.7037037037037035E-2</v>
      </c>
      <c r="AP39">
        <v>19</v>
      </c>
      <c r="AQ39">
        <v>27</v>
      </c>
      <c r="AR39" s="6">
        <f t="shared" si="16"/>
        <v>30.811150505239304</v>
      </c>
      <c r="AS39" s="8">
        <f t="shared" si="17"/>
        <v>30.898344829989377</v>
      </c>
      <c r="AT39" s="6">
        <f t="shared" si="33"/>
        <v>-3.8983448299893766</v>
      </c>
      <c r="AU39" s="6">
        <f t="shared" si="34"/>
        <v>3.8983448299893766</v>
      </c>
      <c r="AV39" s="6">
        <f t="shared" si="35"/>
        <v>15.197092413504901</v>
      </c>
      <c r="AW39" s="2">
        <f t="shared" si="36"/>
        <v>0.1443831418514584</v>
      </c>
      <c r="AX39" s="2">
        <f t="shared" si="37"/>
        <v>-0.1443831418514584</v>
      </c>
    </row>
    <row r="40" spans="2:50" x14ac:dyDescent="0.3">
      <c r="B40">
        <v>20</v>
      </c>
      <c r="C40">
        <v>36</v>
      </c>
      <c r="D40">
        <f t="shared" si="7"/>
        <v>27</v>
      </c>
      <c r="E40">
        <f t="shared" si="8"/>
        <v>9</v>
      </c>
      <c r="F40">
        <f t="shared" si="9"/>
        <v>9</v>
      </c>
      <c r="G40">
        <f t="shared" si="10"/>
        <v>81</v>
      </c>
      <c r="H40" s="2">
        <f t="shared" si="11"/>
        <v>0.25</v>
      </c>
      <c r="I40" s="2">
        <f t="shared" si="12"/>
        <v>0.25</v>
      </c>
      <c r="K40">
        <v>20</v>
      </c>
      <c r="L40">
        <v>36</v>
      </c>
      <c r="M40" s="6">
        <f>AVERAGE($L$21:L40)</f>
        <v>29.1</v>
      </c>
      <c r="N40" s="8">
        <f t="shared" si="13"/>
        <v>28.736842105263158</v>
      </c>
      <c r="O40" s="6">
        <f t="shared" si="0"/>
        <v>7.2631578947368425</v>
      </c>
      <c r="P40" s="6">
        <f t="shared" si="14"/>
        <v>7.2631578947368425</v>
      </c>
      <c r="Q40" s="6">
        <f t="shared" si="15"/>
        <v>52.75346260387812</v>
      </c>
      <c r="R40" s="2">
        <f t="shared" si="1"/>
        <v>0.2017543859649123</v>
      </c>
      <c r="S40" s="2">
        <f t="shared" si="2"/>
        <v>0.2017543859649123</v>
      </c>
      <c r="U40">
        <v>20</v>
      </c>
      <c r="V40">
        <v>36</v>
      </c>
      <c r="W40" s="6">
        <f t="shared" si="19"/>
        <v>29</v>
      </c>
      <c r="X40" s="8">
        <f t="shared" si="20"/>
        <v>28.666666666666668</v>
      </c>
      <c r="Y40" s="6">
        <f t="shared" si="21"/>
        <v>7.3333333333333321</v>
      </c>
      <c r="Z40" s="6">
        <f t="shared" si="22"/>
        <v>7.3333333333333321</v>
      </c>
      <c r="AA40" s="6">
        <f t="shared" si="23"/>
        <v>53.777777777777757</v>
      </c>
      <c r="AB40" s="2">
        <f t="shared" si="24"/>
        <v>0.20370370370370366</v>
      </c>
      <c r="AC40" s="2">
        <f t="shared" si="25"/>
        <v>0.20370370370370366</v>
      </c>
      <c r="AE40">
        <v>20</v>
      </c>
      <c r="AF40">
        <v>36</v>
      </c>
      <c r="AG40" s="6">
        <f t="shared" si="26"/>
        <v>30.5</v>
      </c>
      <c r="AH40" s="8">
        <f t="shared" si="27"/>
        <v>28.5</v>
      </c>
      <c r="AI40" s="6">
        <f t="shared" si="28"/>
        <v>7.5</v>
      </c>
      <c r="AJ40" s="6">
        <f t="shared" si="29"/>
        <v>7.5</v>
      </c>
      <c r="AK40" s="6">
        <f t="shared" si="30"/>
        <v>56.25</v>
      </c>
      <c r="AL40" s="2">
        <f t="shared" si="31"/>
        <v>0.20833333333333334</v>
      </c>
      <c r="AM40" s="2">
        <f t="shared" si="32"/>
        <v>0.20833333333333334</v>
      </c>
      <c r="AP40">
        <v>20</v>
      </c>
      <c r="AQ40">
        <v>36</v>
      </c>
      <c r="AR40" s="6">
        <f t="shared" si="16"/>
        <v>30.927209563033497</v>
      </c>
      <c r="AS40" s="8">
        <f t="shared" si="17"/>
        <v>30.811150505239304</v>
      </c>
      <c r="AT40" s="6">
        <f t="shared" si="33"/>
        <v>5.1888494947606958</v>
      </c>
      <c r="AU40" s="6">
        <f t="shared" si="34"/>
        <v>5.1888494947606958</v>
      </c>
      <c r="AV40" s="6">
        <f t="shared" si="35"/>
        <v>26.924159079278329</v>
      </c>
      <c r="AW40" s="2">
        <f t="shared" si="36"/>
        <v>0.14413470818779711</v>
      </c>
      <c r="AX40" s="2">
        <f t="shared" si="37"/>
        <v>0.14413470818779711</v>
      </c>
    </row>
    <row r="41" spans="2:50" x14ac:dyDescent="0.3">
      <c r="B41">
        <v>21</v>
      </c>
      <c r="C41">
        <v>25</v>
      </c>
      <c r="D41">
        <f t="shared" si="7"/>
        <v>36</v>
      </c>
      <c r="E41">
        <f t="shared" si="8"/>
        <v>-11</v>
      </c>
      <c r="F41">
        <f t="shared" si="9"/>
        <v>11</v>
      </c>
      <c r="G41">
        <f t="shared" si="10"/>
        <v>121</v>
      </c>
      <c r="H41" s="2">
        <f t="shared" si="11"/>
        <v>0.44</v>
      </c>
      <c r="I41" s="2">
        <f t="shared" si="12"/>
        <v>-0.44</v>
      </c>
      <c r="K41">
        <v>21</v>
      </c>
      <c r="L41">
        <v>25</v>
      </c>
      <c r="M41" s="6">
        <f>AVERAGE($L$21:L41)</f>
        <v>28.904761904761905</v>
      </c>
      <c r="N41" s="8">
        <f t="shared" si="13"/>
        <v>29.1</v>
      </c>
      <c r="O41" s="6">
        <f t="shared" si="0"/>
        <v>-4.1000000000000014</v>
      </c>
      <c r="P41" s="6">
        <f t="shared" si="14"/>
        <v>4.1000000000000014</v>
      </c>
      <c r="Q41" s="6">
        <f t="shared" si="15"/>
        <v>16.810000000000013</v>
      </c>
      <c r="R41" s="2">
        <f t="shared" si="1"/>
        <v>0.16400000000000006</v>
      </c>
      <c r="S41" s="2">
        <f t="shared" si="2"/>
        <v>-0.16400000000000006</v>
      </c>
      <c r="U41">
        <v>21</v>
      </c>
      <c r="V41">
        <v>25</v>
      </c>
      <c r="W41" s="6">
        <f t="shared" si="19"/>
        <v>29.333333333333332</v>
      </c>
      <c r="X41" s="8">
        <f t="shared" si="20"/>
        <v>29</v>
      </c>
      <c r="Y41" s="6">
        <f t="shared" si="21"/>
        <v>-4</v>
      </c>
      <c r="Z41" s="6">
        <f t="shared" si="22"/>
        <v>4</v>
      </c>
      <c r="AA41" s="6">
        <f t="shared" si="23"/>
        <v>16</v>
      </c>
      <c r="AB41" s="2">
        <f t="shared" si="24"/>
        <v>0.16</v>
      </c>
      <c r="AC41" s="2">
        <f t="shared" si="25"/>
        <v>-0.16</v>
      </c>
      <c r="AE41">
        <v>21</v>
      </c>
      <c r="AF41">
        <v>25</v>
      </c>
      <c r="AG41" s="6">
        <f t="shared" si="26"/>
        <v>28</v>
      </c>
      <c r="AH41" s="8">
        <f t="shared" si="27"/>
        <v>30.5</v>
      </c>
      <c r="AI41" s="6">
        <f t="shared" si="28"/>
        <v>-5.5</v>
      </c>
      <c r="AJ41" s="6">
        <f t="shared" si="29"/>
        <v>5.5</v>
      </c>
      <c r="AK41" s="6">
        <f t="shared" si="30"/>
        <v>30.25</v>
      </c>
      <c r="AL41" s="2">
        <f t="shared" si="31"/>
        <v>0.22</v>
      </c>
      <c r="AM41" s="2">
        <f t="shared" si="32"/>
        <v>-0.22</v>
      </c>
      <c r="AP41">
        <v>21</v>
      </c>
      <c r="AQ41">
        <v>25</v>
      </c>
      <c r="AR41" s="6">
        <f t="shared" si="16"/>
        <v>30.794635596891489</v>
      </c>
      <c r="AS41" s="8">
        <f t="shared" si="17"/>
        <v>30.927209563033497</v>
      </c>
      <c r="AT41" s="6">
        <f t="shared" si="33"/>
        <v>-5.9272095630334967</v>
      </c>
      <c r="AU41" s="6">
        <f t="shared" si="34"/>
        <v>5.9272095630334967</v>
      </c>
      <c r="AV41" s="6">
        <f t="shared" si="35"/>
        <v>35.131813204115737</v>
      </c>
      <c r="AW41" s="2">
        <f t="shared" si="36"/>
        <v>0.23708838252133987</v>
      </c>
      <c r="AX41" s="2">
        <f t="shared" si="37"/>
        <v>-0.23708838252133987</v>
      </c>
    </row>
    <row r="42" spans="2:50" x14ac:dyDescent="0.3">
      <c r="B42">
        <v>22</v>
      </c>
      <c r="C42">
        <v>35</v>
      </c>
      <c r="D42">
        <f t="shared" si="7"/>
        <v>25</v>
      </c>
      <c r="E42">
        <f t="shared" si="8"/>
        <v>10</v>
      </c>
      <c r="F42">
        <f t="shared" si="9"/>
        <v>10</v>
      </c>
      <c r="G42">
        <f t="shared" si="10"/>
        <v>100</v>
      </c>
      <c r="H42" s="2">
        <f t="shared" si="11"/>
        <v>0.2857142857142857</v>
      </c>
      <c r="I42" s="2">
        <f t="shared" si="12"/>
        <v>0.2857142857142857</v>
      </c>
      <c r="K42">
        <v>22</v>
      </c>
      <c r="L42">
        <v>35</v>
      </c>
      <c r="M42" s="6">
        <f>AVERAGE($L$21:L42)</f>
        <v>29.181818181818183</v>
      </c>
      <c r="N42" s="8">
        <f t="shared" si="13"/>
        <v>28.904761904761905</v>
      </c>
      <c r="O42" s="6">
        <f t="shared" si="0"/>
        <v>6.0952380952380949</v>
      </c>
      <c r="P42" s="6">
        <f t="shared" si="14"/>
        <v>6.0952380952380949</v>
      </c>
      <c r="Q42" s="6">
        <f t="shared" si="15"/>
        <v>37.151927437641717</v>
      </c>
      <c r="R42" s="2">
        <f t="shared" si="1"/>
        <v>0.17414965986394557</v>
      </c>
      <c r="S42" s="2">
        <f t="shared" si="2"/>
        <v>0.17414965986394557</v>
      </c>
      <c r="U42">
        <v>22</v>
      </c>
      <c r="V42">
        <v>35</v>
      </c>
      <c r="W42" s="6">
        <f t="shared" si="19"/>
        <v>32</v>
      </c>
      <c r="X42" s="8">
        <f t="shared" si="20"/>
        <v>29.333333333333332</v>
      </c>
      <c r="Y42" s="6">
        <f t="shared" si="21"/>
        <v>5.6666666666666679</v>
      </c>
      <c r="Z42" s="6">
        <f t="shared" si="22"/>
        <v>5.6666666666666679</v>
      </c>
      <c r="AA42" s="6">
        <f t="shared" si="23"/>
        <v>32.111111111111121</v>
      </c>
      <c r="AB42" s="2">
        <f t="shared" si="24"/>
        <v>0.16190476190476194</v>
      </c>
      <c r="AC42" s="2">
        <f t="shared" si="25"/>
        <v>0.16190476190476194</v>
      </c>
      <c r="AE42">
        <v>22</v>
      </c>
      <c r="AF42">
        <v>35</v>
      </c>
      <c r="AG42" s="6">
        <f t="shared" si="26"/>
        <v>30.75</v>
      </c>
      <c r="AH42" s="8">
        <f t="shared" si="27"/>
        <v>28</v>
      </c>
      <c r="AI42" s="6">
        <f t="shared" si="28"/>
        <v>7</v>
      </c>
      <c r="AJ42" s="6">
        <f t="shared" si="29"/>
        <v>7</v>
      </c>
      <c r="AK42" s="6">
        <f t="shared" si="30"/>
        <v>49</v>
      </c>
      <c r="AL42" s="2">
        <f t="shared" si="31"/>
        <v>0.2</v>
      </c>
      <c r="AM42" s="2">
        <f t="shared" si="32"/>
        <v>0.2</v>
      </c>
      <c r="AP42">
        <v>22</v>
      </c>
      <c r="AQ42">
        <v>35</v>
      </c>
      <c r="AR42" s="6">
        <f t="shared" si="16"/>
        <v>30.888697032051407</v>
      </c>
      <c r="AS42" s="8">
        <f t="shared" si="17"/>
        <v>30.794635596891489</v>
      </c>
      <c r="AT42" s="6">
        <f t="shared" si="33"/>
        <v>4.2053644031085113</v>
      </c>
      <c r="AU42" s="6">
        <f t="shared" si="34"/>
        <v>4.2053644031085113</v>
      </c>
      <c r="AV42" s="6">
        <f t="shared" si="35"/>
        <v>17.685089762932204</v>
      </c>
      <c r="AW42" s="2">
        <f t="shared" si="36"/>
        <v>0.12015326866024319</v>
      </c>
      <c r="AX42" s="2">
        <f t="shared" si="37"/>
        <v>0.12015326866024319</v>
      </c>
    </row>
    <row r="43" spans="2:50" x14ac:dyDescent="0.3">
      <c r="B43">
        <v>23</v>
      </c>
      <c r="C43">
        <v>39</v>
      </c>
      <c r="D43">
        <f t="shared" si="7"/>
        <v>35</v>
      </c>
      <c r="E43">
        <f t="shared" si="8"/>
        <v>4</v>
      </c>
      <c r="F43">
        <f t="shared" si="9"/>
        <v>4</v>
      </c>
      <c r="G43">
        <f t="shared" si="10"/>
        <v>16</v>
      </c>
      <c r="H43" s="2">
        <f t="shared" si="11"/>
        <v>0.10256410256410256</v>
      </c>
      <c r="I43" s="2">
        <f t="shared" si="12"/>
        <v>0.10256410256410256</v>
      </c>
      <c r="K43">
        <v>23</v>
      </c>
      <c r="L43">
        <v>39</v>
      </c>
      <c r="M43" s="6">
        <f>AVERAGE($L$21:L43)</f>
        <v>29.608695652173914</v>
      </c>
      <c r="N43" s="8">
        <f t="shared" si="13"/>
        <v>29.181818181818183</v>
      </c>
      <c r="O43" s="6">
        <f t="shared" si="0"/>
        <v>9.8181818181818166</v>
      </c>
      <c r="P43" s="6">
        <f t="shared" si="14"/>
        <v>9.8181818181818166</v>
      </c>
      <c r="Q43" s="6">
        <f t="shared" si="15"/>
        <v>96.396694214876007</v>
      </c>
      <c r="R43" s="2">
        <f t="shared" si="1"/>
        <v>0.25174825174825172</v>
      </c>
      <c r="S43" s="2">
        <f t="shared" si="2"/>
        <v>0.25174825174825172</v>
      </c>
      <c r="U43">
        <v>23</v>
      </c>
      <c r="V43">
        <v>39</v>
      </c>
      <c r="W43" s="6">
        <f t="shared" si="19"/>
        <v>33</v>
      </c>
      <c r="X43" s="8">
        <f t="shared" si="20"/>
        <v>32</v>
      </c>
      <c r="Y43" s="6">
        <f t="shared" si="21"/>
        <v>7</v>
      </c>
      <c r="Z43" s="6">
        <f t="shared" si="22"/>
        <v>7</v>
      </c>
      <c r="AA43" s="6">
        <f t="shared" si="23"/>
        <v>49</v>
      </c>
      <c r="AB43" s="2">
        <f t="shared" si="24"/>
        <v>0.17948717948717949</v>
      </c>
      <c r="AC43" s="2">
        <f t="shared" si="25"/>
        <v>0.17948717948717949</v>
      </c>
      <c r="AE43">
        <v>23</v>
      </c>
      <c r="AF43">
        <v>39</v>
      </c>
      <c r="AG43" s="6">
        <f t="shared" si="26"/>
        <v>33.75</v>
      </c>
      <c r="AH43" s="8">
        <f t="shared" si="27"/>
        <v>30.75</v>
      </c>
      <c r="AI43" s="6">
        <f t="shared" si="28"/>
        <v>8.25</v>
      </c>
      <c r="AJ43" s="6">
        <f t="shared" si="29"/>
        <v>8.25</v>
      </c>
      <c r="AK43" s="6">
        <f t="shared" si="30"/>
        <v>68.0625</v>
      </c>
      <c r="AL43" s="2">
        <f t="shared" si="31"/>
        <v>0.21153846153846154</v>
      </c>
      <c r="AM43" s="2">
        <f t="shared" si="32"/>
        <v>0.21153846153846154</v>
      </c>
      <c r="AP43">
        <v>23</v>
      </c>
      <c r="AQ43">
        <v>39</v>
      </c>
      <c r="AR43" s="6">
        <f t="shared" si="16"/>
        <v>31.070122641118285</v>
      </c>
      <c r="AS43" s="8">
        <f t="shared" si="17"/>
        <v>30.888697032051407</v>
      </c>
      <c r="AT43" s="6">
        <f t="shared" si="33"/>
        <v>8.1113029679485926</v>
      </c>
      <c r="AU43" s="6">
        <f t="shared" si="34"/>
        <v>8.1113029679485926</v>
      </c>
      <c r="AV43" s="6">
        <f t="shared" si="35"/>
        <v>65.793235837851654</v>
      </c>
      <c r="AW43" s="2">
        <f t="shared" si="36"/>
        <v>0.20798212738329724</v>
      </c>
      <c r="AX43" s="2">
        <f t="shared" si="37"/>
        <v>0.20798212738329724</v>
      </c>
    </row>
    <row r="44" spans="2:50" x14ac:dyDescent="0.3">
      <c r="B44">
        <v>24</v>
      </c>
      <c r="C44">
        <v>37</v>
      </c>
      <c r="D44">
        <f t="shared" si="7"/>
        <v>39</v>
      </c>
      <c r="E44">
        <f t="shared" si="8"/>
        <v>-2</v>
      </c>
      <c r="F44">
        <f t="shared" si="9"/>
        <v>2</v>
      </c>
      <c r="G44">
        <f t="shared" si="10"/>
        <v>4</v>
      </c>
      <c r="H44" s="2">
        <f t="shared" si="11"/>
        <v>5.4054054054054057E-2</v>
      </c>
      <c r="I44" s="2">
        <f t="shared" si="12"/>
        <v>-5.4054054054054057E-2</v>
      </c>
      <c r="K44">
        <v>24</v>
      </c>
      <c r="L44">
        <v>37</v>
      </c>
      <c r="M44" s="6">
        <f>AVERAGE($L$21:L44)</f>
        <v>29.916666666666668</v>
      </c>
      <c r="N44" s="8">
        <f t="shared" si="13"/>
        <v>29.608695652173914</v>
      </c>
      <c r="O44" s="6">
        <f t="shared" si="0"/>
        <v>7.391304347826086</v>
      </c>
      <c r="P44" s="6">
        <f t="shared" si="14"/>
        <v>7.391304347826086</v>
      </c>
      <c r="Q44" s="6">
        <f t="shared" si="15"/>
        <v>54.631379962192803</v>
      </c>
      <c r="R44" s="2">
        <f t="shared" si="1"/>
        <v>0.19976498237367801</v>
      </c>
      <c r="S44" s="2">
        <f t="shared" si="2"/>
        <v>0.19976498237367801</v>
      </c>
      <c r="U44">
        <v>24</v>
      </c>
      <c r="V44">
        <v>37</v>
      </c>
      <c r="W44" s="6">
        <f t="shared" si="19"/>
        <v>37</v>
      </c>
      <c r="X44" s="8">
        <f t="shared" si="20"/>
        <v>33</v>
      </c>
      <c r="Y44" s="6">
        <f t="shared" si="21"/>
        <v>4</v>
      </c>
      <c r="Z44" s="6">
        <f t="shared" si="22"/>
        <v>4</v>
      </c>
      <c r="AA44" s="6">
        <f t="shared" si="23"/>
        <v>16</v>
      </c>
      <c r="AB44" s="2">
        <f t="shared" si="24"/>
        <v>0.10810810810810811</v>
      </c>
      <c r="AC44" s="2">
        <f t="shared" si="25"/>
        <v>0.10810810810810811</v>
      </c>
      <c r="AE44">
        <v>24</v>
      </c>
      <c r="AF44">
        <v>37</v>
      </c>
      <c r="AG44" s="6">
        <f t="shared" si="26"/>
        <v>34</v>
      </c>
      <c r="AH44" s="8">
        <f t="shared" si="27"/>
        <v>33.75</v>
      </c>
      <c r="AI44" s="6">
        <f t="shared" si="28"/>
        <v>3.25</v>
      </c>
      <c r="AJ44" s="6">
        <f t="shared" si="29"/>
        <v>3.25</v>
      </c>
      <c r="AK44" s="6">
        <f t="shared" si="30"/>
        <v>10.5625</v>
      </c>
      <c r="AL44" s="2">
        <f t="shared" si="31"/>
        <v>8.7837837837837843E-2</v>
      </c>
      <c r="AM44" s="2">
        <f t="shared" si="32"/>
        <v>8.7837837837837843E-2</v>
      </c>
      <c r="AP44">
        <v>24</v>
      </c>
      <c r="AQ44">
        <v>37</v>
      </c>
      <c r="AR44" s="6">
        <f t="shared" si="16"/>
        <v>31.202756277881466</v>
      </c>
      <c r="AS44" s="8">
        <f t="shared" si="17"/>
        <v>31.070122641118285</v>
      </c>
      <c r="AT44" s="6">
        <f t="shared" si="33"/>
        <v>5.9298773588817149</v>
      </c>
      <c r="AU44" s="6">
        <f t="shared" si="34"/>
        <v>5.9298773588817149</v>
      </c>
      <c r="AV44" s="6">
        <f t="shared" si="35"/>
        <v>35.163445491377985</v>
      </c>
      <c r="AW44" s="2">
        <f t="shared" si="36"/>
        <v>0.16026695564545176</v>
      </c>
      <c r="AX44" s="2">
        <f t="shared" si="37"/>
        <v>0.16026695564545176</v>
      </c>
    </row>
    <row r="45" spans="2:50" x14ac:dyDescent="0.3">
      <c r="B45">
        <v>25</v>
      </c>
      <c r="C45">
        <v>32</v>
      </c>
      <c r="D45">
        <f t="shared" si="7"/>
        <v>37</v>
      </c>
      <c r="E45">
        <f t="shared" si="8"/>
        <v>-5</v>
      </c>
      <c r="F45">
        <f t="shared" si="9"/>
        <v>5</v>
      </c>
      <c r="G45">
        <f t="shared" si="10"/>
        <v>25</v>
      </c>
      <c r="H45" s="2">
        <f t="shared" si="11"/>
        <v>0.15625</v>
      </c>
      <c r="I45" s="2">
        <f t="shared" si="12"/>
        <v>-0.15625</v>
      </c>
      <c r="K45">
        <v>25</v>
      </c>
      <c r="L45">
        <v>32</v>
      </c>
      <c r="M45" s="6">
        <f>AVERAGE($L$21:L45)</f>
        <v>30</v>
      </c>
      <c r="N45" s="8">
        <f t="shared" si="13"/>
        <v>29.916666666666668</v>
      </c>
      <c r="O45" s="6">
        <f t="shared" si="0"/>
        <v>2.0833333333333321</v>
      </c>
      <c r="P45" s="6">
        <f t="shared" si="14"/>
        <v>2.0833333333333321</v>
      </c>
      <c r="Q45" s="6">
        <f t="shared" si="15"/>
        <v>4.3402777777777732</v>
      </c>
      <c r="R45" s="2">
        <f t="shared" si="1"/>
        <v>6.510416666666663E-2</v>
      </c>
      <c r="S45" s="2">
        <f t="shared" si="2"/>
        <v>6.510416666666663E-2</v>
      </c>
      <c r="U45">
        <v>25</v>
      </c>
      <c r="V45">
        <v>32</v>
      </c>
      <c r="W45" s="6">
        <f t="shared" si="19"/>
        <v>36</v>
      </c>
      <c r="X45" s="8">
        <f t="shared" si="20"/>
        <v>37</v>
      </c>
      <c r="Y45" s="6">
        <f t="shared" si="21"/>
        <v>-5</v>
      </c>
      <c r="Z45" s="6">
        <f t="shared" si="22"/>
        <v>5</v>
      </c>
      <c r="AA45" s="6">
        <f t="shared" si="23"/>
        <v>25</v>
      </c>
      <c r="AB45" s="2">
        <f t="shared" si="24"/>
        <v>0.15625</v>
      </c>
      <c r="AC45" s="2">
        <f t="shared" si="25"/>
        <v>-0.15625</v>
      </c>
      <c r="AE45">
        <v>25</v>
      </c>
      <c r="AF45">
        <v>32</v>
      </c>
      <c r="AG45" s="6">
        <f t="shared" si="26"/>
        <v>35.75</v>
      </c>
      <c r="AH45" s="8">
        <f t="shared" si="27"/>
        <v>34</v>
      </c>
      <c r="AI45" s="6">
        <f t="shared" si="28"/>
        <v>-2</v>
      </c>
      <c r="AJ45" s="6">
        <f t="shared" si="29"/>
        <v>2</v>
      </c>
      <c r="AK45" s="6">
        <f t="shared" si="30"/>
        <v>4</v>
      </c>
      <c r="AL45" s="2">
        <f t="shared" si="31"/>
        <v>6.25E-2</v>
      </c>
      <c r="AM45" s="2">
        <f t="shared" si="32"/>
        <v>-6.25E-2</v>
      </c>
      <c r="AP45">
        <v>25</v>
      </c>
      <c r="AQ45">
        <v>32</v>
      </c>
      <c r="AR45" s="6">
        <f t="shared" si="16"/>
        <v>31.22058823760873</v>
      </c>
      <c r="AS45" s="8">
        <f t="shared" si="17"/>
        <v>31.202756277881466</v>
      </c>
      <c r="AT45" s="6">
        <f t="shared" si="33"/>
        <v>0.79724372211853378</v>
      </c>
      <c r="AU45" s="6">
        <f t="shared" si="34"/>
        <v>0.79724372211853378</v>
      </c>
      <c r="AV45" s="6">
        <f t="shared" si="35"/>
        <v>0.63559755245741389</v>
      </c>
      <c r="AW45" s="2">
        <f t="shared" si="36"/>
        <v>2.4913866316204181E-2</v>
      </c>
      <c r="AX45" s="2">
        <f t="shared" si="37"/>
        <v>2.4913866316204181E-2</v>
      </c>
    </row>
    <row r="46" spans="2:50" x14ac:dyDescent="0.3">
      <c r="B46">
        <v>26</v>
      </c>
      <c r="C46">
        <v>31</v>
      </c>
      <c r="D46">
        <f t="shared" si="7"/>
        <v>32</v>
      </c>
      <c r="E46">
        <f t="shared" si="8"/>
        <v>-1</v>
      </c>
      <c r="F46">
        <f t="shared" si="9"/>
        <v>1</v>
      </c>
      <c r="G46">
        <f t="shared" si="10"/>
        <v>1</v>
      </c>
      <c r="H46" s="2">
        <f t="shared" si="11"/>
        <v>3.2258064516129031E-2</v>
      </c>
      <c r="I46" s="2">
        <f t="shared" si="12"/>
        <v>-3.2258064516129031E-2</v>
      </c>
      <c r="K46">
        <v>26</v>
      </c>
      <c r="L46">
        <v>31</v>
      </c>
      <c r="M46" s="6">
        <f>AVERAGE($L$21:L46)</f>
        <v>30.03846153846154</v>
      </c>
      <c r="N46" s="8">
        <f t="shared" si="13"/>
        <v>30</v>
      </c>
      <c r="O46" s="6">
        <f t="shared" si="0"/>
        <v>1</v>
      </c>
      <c r="P46" s="6">
        <f t="shared" si="14"/>
        <v>1</v>
      </c>
      <c r="Q46" s="6">
        <f t="shared" si="15"/>
        <v>1</v>
      </c>
      <c r="R46" s="2">
        <f t="shared" si="1"/>
        <v>3.2258064516129031E-2</v>
      </c>
      <c r="S46" s="2">
        <f t="shared" si="2"/>
        <v>3.2258064516129031E-2</v>
      </c>
      <c r="U46">
        <v>26</v>
      </c>
      <c r="V46">
        <v>31</v>
      </c>
      <c r="W46" s="6">
        <f t="shared" si="19"/>
        <v>33.333333333333336</v>
      </c>
      <c r="X46" s="8">
        <f t="shared" si="20"/>
        <v>36</v>
      </c>
      <c r="Y46" s="6">
        <f t="shared" si="21"/>
        <v>-5</v>
      </c>
      <c r="Z46" s="6">
        <f t="shared" si="22"/>
        <v>5</v>
      </c>
      <c r="AA46" s="6">
        <f t="shared" si="23"/>
        <v>25</v>
      </c>
      <c r="AB46" s="2">
        <f t="shared" si="24"/>
        <v>0.16129032258064516</v>
      </c>
      <c r="AC46" s="2">
        <f t="shared" si="25"/>
        <v>-0.16129032258064516</v>
      </c>
      <c r="AE46">
        <v>26</v>
      </c>
      <c r="AF46">
        <v>31</v>
      </c>
      <c r="AG46" s="6">
        <f t="shared" si="26"/>
        <v>34.75</v>
      </c>
      <c r="AH46" s="8">
        <f t="shared" si="27"/>
        <v>35.75</v>
      </c>
      <c r="AI46" s="6">
        <f t="shared" si="28"/>
        <v>-4.75</v>
      </c>
      <c r="AJ46" s="6">
        <f t="shared" si="29"/>
        <v>4.75</v>
      </c>
      <c r="AK46" s="6">
        <f t="shared" si="30"/>
        <v>22.5625</v>
      </c>
      <c r="AL46" s="2">
        <f t="shared" si="31"/>
        <v>0.15322580645161291</v>
      </c>
      <c r="AM46" s="2">
        <f t="shared" si="32"/>
        <v>-0.15322580645161291</v>
      </c>
      <c r="AP46">
        <v>26</v>
      </c>
      <c r="AQ46">
        <v>31</v>
      </c>
      <c r="AR46" s="6">
        <f t="shared" si="16"/>
        <v>31.215654337898744</v>
      </c>
      <c r="AS46" s="8">
        <f t="shared" si="17"/>
        <v>31.22058823760873</v>
      </c>
      <c r="AT46" s="6">
        <f t="shared" si="33"/>
        <v>-0.22058823760873025</v>
      </c>
      <c r="AU46" s="6">
        <f t="shared" si="34"/>
        <v>0.22058823760873025</v>
      </c>
      <c r="AV46" s="6">
        <f t="shared" si="35"/>
        <v>4.8659170571325634E-2</v>
      </c>
      <c r="AW46" s="2">
        <f t="shared" si="36"/>
        <v>7.1157496002816215E-3</v>
      </c>
      <c r="AX46" s="2">
        <f t="shared" si="37"/>
        <v>-7.1157496002816215E-3</v>
      </c>
    </row>
    <row r="47" spans="2:50" x14ac:dyDescent="0.3">
      <c r="B47">
        <v>27</v>
      </c>
      <c r="C47">
        <v>37</v>
      </c>
      <c r="D47">
        <f t="shared" si="7"/>
        <v>31</v>
      </c>
      <c r="E47">
        <f t="shared" si="8"/>
        <v>6</v>
      </c>
      <c r="F47">
        <f t="shared" si="9"/>
        <v>6</v>
      </c>
      <c r="G47">
        <f t="shared" si="10"/>
        <v>36</v>
      </c>
      <c r="H47" s="2">
        <f t="shared" si="11"/>
        <v>0.16216216216216217</v>
      </c>
      <c r="I47" s="2">
        <f t="shared" si="12"/>
        <v>0.16216216216216217</v>
      </c>
      <c r="K47">
        <v>27</v>
      </c>
      <c r="L47">
        <v>37</v>
      </c>
      <c r="M47" s="6">
        <f>AVERAGE($L$21:L47)</f>
        <v>30.296296296296298</v>
      </c>
      <c r="N47" s="8">
        <f t="shared" si="13"/>
        <v>30.03846153846154</v>
      </c>
      <c r="O47" s="6">
        <f t="shared" si="0"/>
        <v>6.9615384615384599</v>
      </c>
      <c r="P47" s="6">
        <f t="shared" si="14"/>
        <v>6.9615384615384599</v>
      </c>
      <c r="Q47" s="6">
        <f t="shared" si="15"/>
        <v>48.463017751479271</v>
      </c>
      <c r="R47" s="2">
        <f t="shared" si="1"/>
        <v>0.1881496881496881</v>
      </c>
      <c r="S47" s="2">
        <f t="shared" si="2"/>
        <v>0.1881496881496881</v>
      </c>
      <c r="U47">
        <v>27</v>
      </c>
      <c r="V47">
        <v>37</v>
      </c>
      <c r="W47" s="6">
        <f t="shared" si="19"/>
        <v>33.333333333333336</v>
      </c>
      <c r="X47" s="8">
        <f t="shared" si="20"/>
        <v>33.333333333333336</v>
      </c>
      <c r="Y47" s="6">
        <f t="shared" si="21"/>
        <v>3.6666666666666643</v>
      </c>
      <c r="Z47" s="6">
        <f t="shared" si="22"/>
        <v>3.6666666666666643</v>
      </c>
      <c r="AA47" s="6">
        <f t="shared" si="23"/>
        <v>13.444444444444427</v>
      </c>
      <c r="AB47" s="2">
        <f t="shared" si="24"/>
        <v>9.9099099099099031E-2</v>
      </c>
      <c r="AC47" s="2">
        <f t="shared" si="25"/>
        <v>9.9099099099099031E-2</v>
      </c>
      <c r="AE47">
        <v>27</v>
      </c>
      <c r="AF47">
        <v>37</v>
      </c>
      <c r="AG47" s="6">
        <f t="shared" si="26"/>
        <v>34.25</v>
      </c>
      <c r="AH47" s="8">
        <f t="shared" si="27"/>
        <v>34.75</v>
      </c>
      <c r="AI47" s="6">
        <f t="shared" si="28"/>
        <v>2.25</v>
      </c>
      <c r="AJ47" s="6">
        <f t="shared" si="29"/>
        <v>2.25</v>
      </c>
      <c r="AK47" s="6">
        <f t="shared" si="30"/>
        <v>5.0625</v>
      </c>
      <c r="AL47" s="2">
        <f t="shared" si="31"/>
        <v>6.0810810810810814E-2</v>
      </c>
      <c r="AM47" s="2">
        <f t="shared" si="32"/>
        <v>6.0810810810810814E-2</v>
      </c>
      <c r="AP47">
        <v>27</v>
      </c>
      <c r="AQ47">
        <v>37</v>
      </c>
      <c r="AR47" s="6">
        <f t="shared" si="16"/>
        <v>31.345032865485106</v>
      </c>
      <c r="AS47" s="8">
        <f t="shared" si="17"/>
        <v>31.215654337898744</v>
      </c>
      <c r="AT47" s="6">
        <f t="shared" si="33"/>
        <v>5.7843456621012557</v>
      </c>
      <c r="AU47" s="6">
        <f t="shared" si="34"/>
        <v>5.7843456621012557</v>
      </c>
      <c r="AV47" s="6">
        <f t="shared" si="35"/>
        <v>33.458654738669615</v>
      </c>
      <c r="AW47" s="2">
        <f t="shared" si="36"/>
        <v>0.15633366654327718</v>
      </c>
      <c r="AX47" s="2">
        <f t="shared" si="37"/>
        <v>0.15633366654327718</v>
      </c>
    </row>
    <row r="48" spans="2:50" x14ac:dyDescent="0.3">
      <c r="B48">
        <v>28</v>
      </c>
      <c r="C48">
        <v>39</v>
      </c>
      <c r="D48">
        <f t="shared" si="7"/>
        <v>37</v>
      </c>
      <c r="E48">
        <f t="shared" si="8"/>
        <v>2</v>
      </c>
      <c r="F48">
        <f t="shared" si="9"/>
        <v>2</v>
      </c>
      <c r="G48">
        <f t="shared" si="10"/>
        <v>4</v>
      </c>
      <c r="H48" s="2">
        <f t="shared" si="11"/>
        <v>5.128205128205128E-2</v>
      </c>
      <c r="I48" s="2">
        <f t="shared" si="12"/>
        <v>5.128205128205128E-2</v>
      </c>
      <c r="K48">
        <v>28</v>
      </c>
      <c r="L48">
        <v>39</v>
      </c>
      <c r="M48" s="6">
        <f>AVERAGE($L$21:L48)</f>
        <v>30.607142857142858</v>
      </c>
      <c r="N48" s="8">
        <f t="shared" si="13"/>
        <v>30.296296296296298</v>
      </c>
      <c r="O48" s="6">
        <f t="shared" si="0"/>
        <v>8.7037037037037024</v>
      </c>
      <c r="P48" s="6">
        <f t="shared" si="14"/>
        <v>8.7037037037037024</v>
      </c>
      <c r="Q48" s="6">
        <f t="shared" si="15"/>
        <v>75.754458161865543</v>
      </c>
      <c r="R48" s="2">
        <f t="shared" si="1"/>
        <v>0.22317188983855646</v>
      </c>
      <c r="S48" s="2">
        <f t="shared" si="2"/>
        <v>0.22317188983855646</v>
      </c>
      <c r="U48">
        <v>28</v>
      </c>
      <c r="V48">
        <v>39</v>
      </c>
      <c r="W48" s="6">
        <f t="shared" si="19"/>
        <v>35.666666666666664</v>
      </c>
      <c r="X48" s="8">
        <f t="shared" si="20"/>
        <v>33.333333333333336</v>
      </c>
      <c r="Y48" s="6">
        <f t="shared" si="21"/>
        <v>5.6666666666666643</v>
      </c>
      <c r="Z48" s="6">
        <f t="shared" si="22"/>
        <v>5.6666666666666643</v>
      </c>
      <c r="AA48" s="6">
        <f t="shared" si="23"/>
        <v>32.111111111111086</v>
      </c>
      <c r="AB48" s="2">
        <f t="shared" si="24"/>
        <v>0.14529914529914523</v>
      </c>
      <c r="AC48" s="2">
        <f t="shared" si="25"/>
        <v>0.14529914529914523</v>
      </c>
      <c r="AE48">
        <v>28</v>
      </c>
      <c r="AF48">
        <v>39</v>
      </c>
      <c r="AG48" s="6">
        <f t="shared" si="26"/>
        <v>34.75</v>
      </c>
      <c r="AH48" s="8">
        <f t="shared" si="27"/>
        <v>34.25</v>
      </c>
      <c r="AI48" s="6">
        <f t="shared" si="28"/>
        <v>4.75</v>
      </c>
      <c r="AJ48" s="6">
        <f t="shared" si="29"/>
        <v>4.75</v>
      </c>
      <c r="AK48" s="6">
        <f t="shared" si="30"/>
        <v>22.5625</v>
      </c>
      <c r="AL48" s="2">
        <f t="shared" si="31"/>
        <v>0.12179487179487179</v>
      </c>
      <c r="AM48" s="2">
        <f t="shared" si="32"/>
        <v>0.12179487179487179</v>
      </c>
      <c r="AP48">
        <v>28</v>
      </c>
      <c r="AQ48">
        <v>39</v>
      </c>
      <c r="AR48" s="6">
        <f t="shared" si="16"/>
        <v>31.516251605588156</v>
      </c>
      <c r="AS48" s="8">
        <f t="shared" si="17"/>
        <v>31.345032865485106</v>
      </c>
      <c r="AT48" s="6">
        <f t="shared" si="33"/>
        <v>7.6549671345148944</v>
      </c>
      <c r="AU48" s="6">
        <f t="shared" si="34"/>
        <v>7.6549671345148944</v>
      </c>
      <c r="AV48" s="6">
        <f t="shared" si="35"/>
        <v>58.598521830503174</v>
      </c>
      <c r="AW48" s="2">
        <f t="shared" si="36"/>
        <v>0.19628120857730499</v>
      </c>
      <c r="AX48" s="2">
        <f t="shared" si="37"/>
        <v>0.19628120857730499</v>
      </c>
    </row>
    <row r="49" spans="2:50" x14ac:dyDescent="0.3">
      <c r="B49">
        <v>29</v>
      </c>
      <c r="C49">
        <v>37</v>
      </c>
      <c r="D49">
        <f t="shared" si="7"/>
        <v>39</v>
      </c>
      <c r="E49">
        <f t="shared" si="8"/>
        <v>-2</v>
      </c>
      <c r="F49">
        <f t="shared" si="9"/>
        <v>2</v>
      </c>
      <c r="G49">
        <f t="shared" si="10"/>
        <v>4</v>
      </c>
      <c r="H49" s="2">
        <f t="shared" si="11"/>
        <v>5.4054054054054057E-2</v>
      </c>
      <c r="I49" s="2">
        <f t="shared" si="12"/>
        <v>-5.4054054054054057E-2</v>
      </c>
      <c r="K49">
        <v>29</v>
      </c>
      <c r="L49">
        <v>37</v>
      </c>
      <c r="M49" s="6">
        <f>AVERAGE($L$21:L49)</f>
        <v>30.827586206896552</v>
      </c>
      <c r="N49" s="8">
        <f t="shared" si="13"/>
        <v>30.607142857142858</v>
      </c>
      <c r="O49" s="6">
        <f t="shared" si="0"/>
        <v>6.3928571428571423</v>
      </c>
      <c r="P49" s="6">
        <f t="shared" si="14"/>
        <v>6.3928571428571423</v>
      </c>
      <c r="Q49" s="6">
        <f t="shared" si="15"/>
        <v>40.868622448979586</v>
      </c>
      <c r="R49" s="2">
        <f t="shared" si="1"/>
        <v>0.17277992277992277</v>
      </c>
      <c r="S49" s="2">
        <f t="shared" si="2"/>
        <v>0.17277992277992277</v>
      </c>
      <c r="U49">
        <v>29</v>
      </c>
      <c r="V49">
        <v>37</v>
      </c>
      <c r="W49" s="6">
        <f t="shared" si="19"/>
        <v>37.666666666666664</v>
      </c>
      <c r="X49" s="8">
        <f t="shared" si="20"/>
        <v>35.666666666666664</v>
      </c>
      <c r="Y49" s="6">
        <f t="shared" si="21"/>
        <v>1.3333333333333357</v>
      </c>
      <c r="Z49" s="6">
        <f t="shared" si="22"/>
        <v>1.3333333333333357</v>
      </c>
      <c r="AA49" s="6">
        <f t="shared" si="23"/>
        <v>1.7777777777777841</v>
      </c>
      <c r="AB49" s="2">
        <f t="shared" si="24"/>
        <v>3.6036036036036098E-2</v>
      </c>
      <c r="AC49" s="2">
        <f t="shared" si="25"/>
        <v>3.6036036036036098E-2</v>
      </c>
      <c r="AE49">
        <v>29</v>
      </c>
      <c r="AF49">
        <v>37</v>
      </c>
      <c r="AG49" s="6">
        <f t="shared" si="26"/>
        <v>36</v>
      </c>
      <c r="AH49" s="8">
        <f t="shared" si="27"/>
        <v>34.75</v>
      </c>
      <c r="AI49" s="6">
        <f t="shared" si="28"/>
        <v>2.25</v>
      </c>
      <c r="AJ49" s="6">
        <f t="shared" si="29"/>
        <v>2.25</v>
      </c>
      <c r="AK49" s="6">
        <f t="shared" si="30"/>
        <v>5.0625</v>
      </c>
      <c r="AL49" s="2">
        <f t="shared" si="31"/>
        <v>6.0810810810810814E-2</v>
      </c>
      <c r="AM49" s="2">
        <f t="shared" si="32"/>
        <v>6.0810810810810814E-2</v>
      </c>
      <c r="AP49">
        <v>29</v>
      </c>
      <c r="AQ49">
        <v>37</v>
      </c>
      <c r="AR49" s="6">
        <f t="shared" si="16"/>
        <v>31.6389066705459</v>
      </c>
      <c r="AS49" s="8">
        <f t="shared" si="17"/>
        <v>31.516251605588156</v>
      </c>
      <c r="AT49" s="6">
        <f t="shared" si="33"/>
        <v>5.4837483944118439</v>
      </c>
      <c r="AU49" s="6">
        <f t="shared" si="34"/>
        <v>5.4837483944118439</v>
      </c>
      <c r="AV49" s="6">
        <f t="shared" si="35"/>
        <v>30.071496453214476</v>
      </c>
      <c r="AW49" s="2">
        <f t="shared" si="36"/>
        <v>0.14820941606518498</v>
      </c>
      <c r="AX49" s="2">
        <f t="shared" si="37"/>
        <v>0.14820941606518498</v>
      </c>
    </row>
    <row r="50" spans="2:50" x14ac:dyDescent="0.3">
      <c r="B50">
        <v>30</v>
      </c>
      <c r="C50">
        <v>24</v>
      </c>
      <c r="D50">
        <f t="shared" si="7"/>
        <v>37</v>
      </c>
      <c r="E50">
        <f t="shared" si="8"/>
        <v>-13</v>
      </c>
      <c r="F50">
        <f t="shared" si="9"/>
        <v>13</v>
      </c>
      <c r="G50">
        <f t="shared" si="10"/>
        <v>169</v>
      </c>
      <c r="H50" s="2">
        <f t="shared" si="11"/>
        <v>0.54166666666666663</v>
      </c>
      <c r="I50" s="2">
        <f t="shared" si="12"/>
        <v>-0.54166666666666663</v>
      </c>
      <c r="K50">
        <v>30</v>
      </c>
      <c r="L50">
        <v>24</v>
      </c>
      <c r="M50" s="6">
        <f>AVERAGE($L$21:L50)</f>
        <v>30.6</v>
      </c>
      <c r="N50" s="8">
        <f t="shared" si="13"/>
        <v>30.827586206896552</v>
      </c>
      <c r="O50" s="6">
        <f t="shared" si="0"/>
        <v>-6.8275862068965516</v>
      </c>
      <c r="P50" s="6">
        <f t="shared" si="14"/>
        <v>6.8275862068965516</v>
      </c>
      <c r="Q50" s="6">
        <f t="shared" si="15"/>
        <v>46.615933412604043</v>
      </c>
      <c r="R50" s="2">
        <f t="shared" si="1"/>
        <v>0.28448275862068967</v>
      </c>
      <c r="S50" s="2">
        <f t="shared" si="2"/>
        <v>-0.28448275862068967</v>
      </c>
      <c r="U50">
        <v>30</v>
      </c>
      <c r="V50">
        <v>24</v>
      </c>
      <c r="W50" s="6">
        <f t="shared" si="19"/>
        <v>33.333333333333336</v>
      </c>
      <c r="X50" s="8">
        <f t="shared" si="20"/>
        <v>37.666666666666664</v>
      </c>
      <c r="Y50" s="6">
        <f t="shared" si="21"/>
        <v>-13.666666666666664</v>
      </c>
      <c r="Z50" s="6">
        <f t="shared" si="22"/>
        <v>13.666666666666664</v>
      </c>
      <c r="AA50" s="6">
        <f t="shared" si="23"/>
        <v>186.77777777777771</v>
      </c>
      <c r="AB50" s="2">
        <f t="shared" si="24"/>
        <v>0.56944444444444431</v>
      </c>
      <c r="AC50" s="2">
        <f t="shared" si="25"/>
        <v>-0.56944444444444431</v>
      </c>
      <c r="AE50">
        <v>30</v>
      </c>
      <c r="AF50">
        <v>24</v>
      </c>
      <c r="AG50" s="6">
        <f t="shared" si="26"/>
        <v>34.25</v>
      </c>
      <c r="AH50" s="8">
        <f t="shared" si="27"/>
        <v>36</v>
      </c>
      <c r="AI50" s="6">
        <f t="shared" si="28"/>
        <v>-12</v>
      </c>
      <c r="AJ50" s="6">
        <f t="shared" si="29"/>
        <v>12</v>
      </c>
      <c r="AK50" s="6">
        <f t="shared" si="30"/>
        <v>144</v>
      </c>
      <c r="AL50" s="2">
        <f t="shared" si="31"/>
        <v>0.5</v>
      </c>
      <c r="AM50" s="2">
        <f t="shared" si="32"/>
        <v>-0.5</v>
      </c>
      <c r="AP50">
        <v>30</v>
      </c>
      <c r="AQ50">
        <v>24</v>
      </c>
      <c r="AR50" s="6">
        <f t="shared" si="16"/>
        <v>31.468047155029698</v>
      </c>
      <c r="AS50" s="8">
        <f t="shared" si="17"/>
        <v>31.6389066705459</v>
      </c>
      <c r="AT50" s="6">
        <f t="shared" si="33"/>
        <v>-7.6389066705459001</v>
      </c>
      <c r="AU50" s="6">
        <f t="shared" si="34"/>
        <v>7.6389066705459001</v>
      </c>
      <c r="AV50" s="6">
        <f t="shared" si="35"/>
        <v>58.352895121310652</v>
      </c>
      <c r="AW50" s="2">
        <f t="shared" si="36"/>
        <v>0.31828777793941249</v>
      </c>
      <c r="AX50" s="2">
        <f t="shared" si="37"/>
        <v>-0.31828777793941249</v>
      </c>
    </row>
    <row r="51" spans="2:50" x14ac:dyDescent="0.3">
      <c r="B51">
        <v>31</v>
      </c>
      <c r="C51">
        <v>33</v>
      </c>
      <c r="D51">
        <f t="shared" si="7"/>
        <v>24</v>
      </c>
      <c r="E51">
        <f t="shared" si="8"/>
        <v>9</v>
      </c>
      <c r="F51">
        <f t="shared" si="9"/>
        <v>9</v>
      </c>
      <c r="G51">
        <f t="shared" si="10"/>
        <v>81</v>
      </c>
      <c r="H51" s="2">
        <f t="shared" si="11"/>
        <v>0.27272727272727271</v>
      </c>
      <c r="I51" s="2">
        <f t="shared" si="12"/>
        <v>0.27272727272727271</v>
      </c>
      <c r="K51">
        <v>31</v>
      </c>
      <c r="L51">
        <v>33</v>
      </c>
      <c r="M51" s="6">
        <f>AVERAGE($L$21:L51)</f>
        <v>30.677419354838708</v>
      </c>
      <c r="N51" s="8">
        <f t="shared" si="13"/>
        <v>30.6</v>
      </c>
      <c r="O51" s="6">
        <f t="shared" si="0"/>
        <v>2.3999999999999986</v>
      </c>
      <c r="P51" s="6">
        <f t="shared" si="14"/>
        <v>2.3999999999999986</v>
      </c>
      <c r="Q51" s="6">
        <f t="shared" si="15"/>
        <v>5.7599999999999936</v>
      </c>
      <c r="R51" s="2">
        <f t="shared" si="1"/>
        <v>7.2727272727272682E-2</v>
      </c>
      <c r="S51" s="2">
        <f t="shared" si="2"/>
        <v>7.2727272727272682E-2</v>
      </c>
      <c r="U51">
        <v>31</v>
      </c>
      <c r="V51">
        <v>33</v>
      </c>
      <c r="W51" s="6">
        <f t="shared" si="19"/>
        <v>31.333333333333332</v>
      </c>
      <c r="X51" s="8">
        <f t="shared" si="20"/>
        <v>33.333333333333336</v>
      </c>
      <c r="Y51" s="6">
        <f t="shared" si="21"/>
        <v>-0.3333333333333357</v>
      </c>
      <c r="Z51" s="6">
        <f t="shared" si="22"/>
        <v>0.3333333333333357</v>
      </c>
      <c r="AA51" s="6">
        <f t="shared" si="23"/>
        <v>0.11111111111111269</v>
      </c>
      <c r="AB51" s="2">
        <f t="shared" si="24"/>
        <v>1.0101010101010173E-2</v>
      </c>
      <c r="AC51" s="2">
        <f t="shared" si="25"/>
        <v>-1.0101010101010173E-2</v>
      </c>
      <c r="AE51">
        <v>31</v>
      </c>
      <c r="AF51">
        <v>33</v>
      </c>
      <c r="AG51" s="6">
        <f t="shared" si="26"/>
        <v>33.25</v>
      </c>
      <c r="AH51" s="8">
        <f t="shared" si="27"/>
        <v>34.25</v>
      </c>
      <c r="AI51" s="6">
        <f t="shared" si="28"/>
        <v>-1.25</v>
      </c>
      <c r="AJ51" s="6">
        <f t="shared" si="29"/>
        <v>1.25</v>
      </c>
      <c r="AK51" s="6">
        <f t="shared" si="30"/>
        <v>1.5625</v>
      </c>
      <c r="AL51" s="2">
        <f t="shared" si="31"/>
        <v>3.787878787878788E-2</v>
      </c>
      <c r="AM51" s="2">
        <f t="shared" si="32"/>
        <v>-3.787878787878788E-2</v>
      </c>
      <c r="AP51">
        <v>31</v>
      </c>
      <c r="AQ51">
        <v>33</v>
      </c>
      <c r="AR51" s="6">
        <f t="shared" si="16"/>
        <v>31.502312362365526</v>
      </c>
      <c r="AS51" s="8">
        <f t="shared" si="17"/>
        <v>31.468047155029698</v>
      </c>
      <c r="AT51" s="6">
        <f t="shared" si="33"/>
        <v>1.5319528449703022</v>
      </c>
      <c r="AU51" s="6">
        <f t="shared" si="34"/>
        <v>1.5319528449703022</v>
      </c>
      <c r="AV51" s="6">
        <f t="shared" si="35"/>
        <v>2.3468795192126026</v>
      </c>
      <c r="AW51" s="2">
        <f t="shared" si="36"/>
        <v>4.6422813483948548E-2</v>
      </c>
      <c r="AX51" s="2">
        <f t="shared" si="37"/>
        <v>4.6422813483948548E-2</v>
      </c>
    </row>
    <row r="52" spans="2:50" x14ac:dyDescent="0.3">
      <c r="B52">
        <v>32</v>
      </c>
      <c r="C52">
        <v>39</v>
      </c>
      <c r="D52">
        <f t="shared" si="7"/>
        <v>33</v>
      </c>
      <c r="E52">
        <f t="shared" si="8"/>
        <v>6</v>
      </c>
      <c r="F52">
        <f t="shared" si="9"/>
        <v>6</v>
      </c>
      <c r="G52">
        <f t="shared" si="10"/>
        <v>36</v>
      </c>
      <c r="H52" s="2">
        <f t="shared" si="11"/>
        <v>0.15384615384615385</v>
      </c>
      <c r="I52" s="2">
        <f t="shared" si="12"/>
        <v>0.15384615384615385</v>
      </c>
      <c r="K52">
        <v>32</v>
      </c>
      <c r="L52">
        <v>39</v>
      </c>
      <c r="M52" s="6">
        <f>AVERAGE($L$21:L52)</f>
        <v>30.9375</v>
      </c>
      <c r="N52" s="8">
        <f t="shared" si="13"/>
        <v>30.677419354838708</v>
      </c>
      <c r="O52" s="6">
        <f t="shared" si="0"/>
        <v>8.3225806451612918</v>
      </c>
      <c r="P52" s="6">
        <f t="shared" si="14"/>
        <v>8.3225806451612918</v>
      </c>
      <c r="Q52" s="6">
        <f t="shared" si="15"/>
        <v>69.265348595213339</v>
      </c>
      <c r="R52" s="2">
        <f t="shared" si="1"/>
        <v>0.21339950372208441</v>
      </c>
      <c r="S52" s="2">
        <f t="shared" si="2"/>
        <v>0.21339950372208441</v>
      </c>
      <c r="U52">
        <v>32</v>
      </c>
      <c r="V52">
        <v>39</v>
      </c>
      <c r="W52" s="6">
        <f t="shared" si="19"/>
        <v>32</v>
      </c>
      <c r="X52" s="8">
        <f t="shared" si="20"/>
        <v>31.333333333333332</v>
      </c>
      <c r="Y52" s="6">
        <f t="shared" si="21"/>
        <v>7.6666666666666679</v>
      </c>
      <c r="Z52" s="6">
        <f t="shared" si="22"/>
        <v>7.6666666666666679</v>
      </c>
      <c r="AA52" s="6">
        <f t="shared" si="23"/>
        <v>58.777777777777793</v>
      </c>
      <c r="AB52" s="2">
        <f t="shared" si="24"/>
        <v>0.1965811965811966</v>
      </c>
      <c r="AC52" s="2">
        <f t="shared" si="25"/>
        <v>0.1965811965811966</v>
      </c>
      <c r="AE52">
        <v>32</v>
      </c>
      <c r="AF52">
        <v>39</v>
      </c>
      <c r="AG52" s="6">
        <f t="shared" si="26"/>
        <v>33.25</v>
      </c>
      <c r="AH52" s="8">
        <f t="shared" si="27"/>
        <v>33.25</v>
      </c>
      <c r="AI52" s="6">
        <f t="shared" si="28"/>
        <v>5.75</v>
      </c>
      <c r="AJ52" s="6">
        <f t="shared" si="29"/>
        <v>5.75</v>
      </c>
      <c r="AK52" s="6">
        <f t="shared" si="30"/>
        <v>33.0625</v>
      </c>
      <c r="AL52" s="2">
        <f t="shared" si="31"/>
        <v>0.14743589743589744</v>
      </c>
      <c r="AM52" s="2">
        <f t="shared" si="32"/>
        <v>0.14743589743589744</v>
      </c>
      <c r="AP52">
        <v>32</v>
      </c>
      <c r="AQ52">
        <v>39</v>
      </c>
      <c r="AR52" s="6">
        <f t="shared" si="16"/>
        <v>31.670013230108488</v>
      </c>
      <c r="AS52" s="8">
        <f t="shared" si="17"/>
        <v>31.502312362365526</v>
      </c>
      <c r="AT52" s="6">
        <f t="shared" si="33"/>
        <v>7.4976876376344741</v>
      </c>
      <c r="AU52" s="6">
        <f t="shared" si="34"/>
        <v>7.4976876376344741</v>
      </c>
      <c r="AV52" s="6">
        <f t="shared" si="35"/>
        <v>56.215319911536824</v>
      </c>
      <c r="AW52" s="2">
        <f t="shared" si="36"/>
        <v>0.19224840096498652</v>
      </c>
      <c r="AX52" s="2">
        <f t="shared" si="37"/>
        <v>0.19224840096498652</v>
      </c>
    </row>
    <row r="53" spans="2:50" x14ac:dyDescent="0.3">
      <c r="B53">
        <v>33</v>
      </c>
      <c r="C53">
        <v>20</v>
      </c>
      <c r="D53">
        <f t="shared" si="7"/>
        <v>39</v>
      </c>
      <c r="E53">
        <f t="shared" si="8"/>
        <v>-19</v>
      </c>
      <c r="F53">
        <f t="shared" si="9"/>
        <v>19</v>
      </c>
      <c r="G53">
        <f t="shared" si="10"/>
        <v>361</v>
      </c>
      <c r="H53" s="2">
        <f t="shared" si="11"/>
        <v>0.95</v>
      </c>
      <c r="I53" s="2">
        <f t="shared" si="12"/>
        <v>-0.95</v>
      </c>
      <c r="K53">
        <v>33</v>
      </c>
      <c r="L53">
        <v>20</v>
      </c>
      <c r="M53" s="6">
        <f>AVERAGE($L$21:L53)</f>
        <v>30.606060606060606</v>
      </c>
      <c r="N53" s="8">
        <f t="shared" si="13"/>
        <v>30.9375</v>
      </c>
      <c r="O53" s="6">
        <f t="shared" si="0"/>
        <v>-10.9375</v>
      </c>
      <c r="P53" s="6">
        <f t="shared" si="14"/>
        <v>10.9375</v>
      </c>
      <c r="Q53" s="6">
        <f t="shared" si="15"/>
        <v>119.62890625</v>
      </c>
      <c r="R53" s="2">
        <f t="shared" si="1"/>
        <v>0.546875</v>
      </c>
      <c r="S53" s="2">
        <f t="shared" si="2"/>
        <v>-0.546875</v>
      </c>
      <c r="U53">
        <v>33</v>
      </c>
      <c r="V53">
        <v>20</v>
      </c>
      <c r="W53" s="6">
        <f t="shared" si="19"/>
        <v>30.666666666666668</v>
      </c>
      <c r="X53" s="8">
        <f t="shared" si="20"/>
        <v>32</v>
      </c>
      <c r="Y53" s="6">
        <f t="shared" si="21"/>
        <v>-12</v>
      </c>
      <c r="Z53" s="6">
        <f t="shared" si="22"/>
        <v>12</v>
      </c>
      <c r="AA53" s="6">
        <f t="shared" si="23"/>
        <v>144</v>
      </c>
      <c r="AB53" s="2">
        <f t="shared" si="24"/>
        <v>0.6</v>
      </c>
      <c r="AC53" s="2">
        <f t="shared" si="25"/>
        <v>-0.6</v>
      </c>
      <c r="AE53">
        <v>33</v>
      </c>
      <c r="AF53">
        <v>20</v>
      </c>
      <c r="AG53" s="6">
        <f t="shared" si="26"/>
        <v>29</v>
      </c>
      <c r="AH53" s="8">
        <f t="shared" si="27"/>
        <v>33.25</v>
      </c>
      <c r="AI53" s="6">
        <f t="shared" si="28"/>
        <v>-13.25</v>
      </c>
      <c r="AJ53" s="6">
        <f t="shared" si="29"/>
        <v>13.25</v>
      </c>
      <c r="AK53" s="6">
        <f t="shared" si="30"/>
        <v>175.5625</v>
      </c>
      <c r="AL53" s="2">
        <f t="shared" si="31"/>
        <v>0.66249999999999998</v>
      </c>
      <c r="AM53" s="2">
        <f t="shared" si="32"/>
        <v>-0.66249999999999998</v>
      </c>
      <c r="AP53">
        <v>33</v>
      </c>
      <c r="AQ53">
        <v>20</v>
      </c>
      <c r="AR53" s="6">
        <f t="shared" si="16"/>
        <v>31.408989906672399</v>
      </c>
      <c r="AS53" s="8">
        <f t="shared" si="17"/>
        <v>31.670013230108488</v>
      </c>
      <c r="AT53" s="6">
        <f t="shared" si="33"/>
        <v>-11.670013230108488</v>
      </c>
      <c r="AU53" s="6">
        <f t="shared" si="34"/>
        <v>11.670013230108488</v>
      </c>
      <c r="AV53" s="6">
        <f t="shared" si="35"/>
        <v>136.18920879090714</v>
      </c>
      <c r="AW53" s="2">
        <f t="shared" si="36"/>
        <v>0.58350066150542435</v>
      </c>
      <c r="AX53" s="2">
        <f t="shared" si="37"/>
        <v>-0.58350066150542435</v>
      </c>
    </row>
    <row r="54" spans="2:50" x14ac:dyDescent="0.3">
      <c r="B54">
        <v>34</v>
      </c>
      <c r="C54">
        <v>27</v>
      </c>
      <c r="D54">
        <f t="shared" si="7"/>
        <v>20</v>
      </c>
      <c r="E54">
        <f t="shared" si="8"/>
        <v>7</v>
      </c>
      <c r="F54">
        <f t="shared" si="9"/>
        <v>7</v>
      </c>
      <c r="G54">
        <f t="shared" si="10"/>
        <v>49</v>
      </c>
      <c r="H54" s="2">
        <f t="shared" si="11"/>
        <v>0.25925925925925924</v>
      </c>
      <c r="I54" s="2">
        <f t="shared" si="12"/>
        <v>0.25925925925925924</v>
      </c>
      <c r="K54">
        <v>34</v>
      </c>
      <c r="L54">
        <v>27</v>
      </c>
      <c r="M54" s="6">
        <f>AVERAGE($L$21:L54)</f>
        <v>30.5</v>
      </c>
      <c r="N54" s="8">
        <f t="shared" si="13"/>
        <v>30.606060606060606</v>
      </c>
      <c r="O54" s="6">
        <f t="shared" si="0"/>
        <v>-3.6060606060606055</v>
      </c>
      <c r="P54" s="6">
        <f t="shared" si="14"/>
        <v>3.6060606060606055</v>
      </c>
      <c r="Q54" s="6">
        <f t="shared" si="15"/>
        <v>13.003673094582181</v>
      </c>
      <c r="R54" s="2">
        <f t="shared" si="1"/>
        <v>0.13355780022446687</v>
      </c>
      <c r="S54" s="2">
        <f t="shared" si="2"/>
        <v>-0.13355780022446687</v>
      </c>
      <c r="U54">
        <v>34</v>
      </c>
      <c r="V54">
        <v>27</v>
      </c>
      <c r="W54" s="6">
        <f t="shared" si="19"/>
        <v>28.666666666666668</v>
      </c>
      <c r="X54" s="8">
        <f t="shared" si="20"/>
        <v>30.666666666666668</v>
      </c>
      <c r="Y54" s="6">
        <f t="shared" si="21"/>
        <v>-3.6666666666666679</v>
      </c>
      <c r="Z54" s="6">
        <f t="shared" si="22"/>
        <v>3.6666666666666679</v>
      </c>
      <c r="AA54" s="6">
        <f t="shared" si="23"/>
        <v>13.444444444444454</v>
      </c>
      <c r="AB54" s="2">
        <f t="shared" si="24"/>
        <v>0.13580246913580252</v>
      </c>
      <c r="AC54" s="2">
        <f t="shared" si="25"/>
        <v>-0.13580246913580252</v>
      </c>
      <c r="AE54">
        <v>34</v>
      </c>
      <c r="AF54">
        <v>27</v>
      </c>
      <c r="AG54" s="6">
        <f t="shared" si="26"/>
        <v>29.75</v>
      </c>
      <c r="AH54" s="8">
        <f t="shared" si="27"/>
        <v>29</v>
      </c>
      <c r="AI54" s="6">
        <f t="shared" si="28"/>
        <v>-2</v>
      </c>
      <c r="AJ54" s="6">
        <f t="shared" si="29"/>
        <v>2</v>
      </c>
      <c r="AK54" s="6">
        <f t="shared" si="30"/>
        <v>4</v>
      </c>
      <c r="AL54" s="2">
        <f t="shared" si="31"/>
        <v>7.407407407407407E-2</v>
      </c>
      <c r="AM54" s="2">
        <f t="shared" si="32"/>
        <v>-7.407407407407407E-2</v>
      </c>
      <c r="AP54">
        <v>34</v>
      </c>
      <c r="AQ54">
        <v>27</v>
      </c>
      <c r="AR54" s="6">
        <f t="shared" si="16"/>
        <v>31.310373977474768</v>
      </c>
      <c r="AS54" s="8">
        <f t="shared" si="17"/>
        <v>31.408989906672399</v>
      </c>
      <c r="AT54" s="6">
        <f t="shared" si="33"/>
        <v>-4.4089899066723994</v>
      </c>
      <c r="AU54" s="6">
        <f t="shared" si="34"/>
        <v>4.4089899066723994</v>
      </c>
      <c r="AV54" s="6">
        <f t="shared" si="35"/>
        <v>19.439191997139094</v>
      </c>
      <c r="AW54" s="2">
        <f t="shared" si="36"/>
        <v>0.16329592246934813</v>
      </c>
      <c r="AX54" s="2">
        <f t="shared" si="37"/>
        <v>-0.16329592246934813</v>
      </c>
    </row>
    <row r="55" spans="2:50" x14ac:dyDescent="0.3">
      <c r="B55">
        <v>35</v>
      </c>
      <c r="C55">
        <v>20</v>
      </c>
      <c r="D55">
        <f t="shared" si="7"/>
        <v>27</v>
      </c>
      <c r="E55">
        <f t="shared" si="8"/>
        <v>-7</v>
      </c>
      <c r="F55">
        <f t="shared" si="9"/>
        <v>7</v>
      </c>
      <c r="G55">
        <f t="shared" si="10"/>
        <v>49</v>
      </c>
      <c r="H55" s="2">
        <f t="shared" si="11"/>
        <v>0.35</v>
      </c>
      <c r="I55" s="2">
        <f t="shared" si="12"/>
        <v>-0.35</v>
      </c>
      <c r="K55">
        <v>35</v>
      </c>
      <c r="L55">
        <v>20</v>
      </c>
      <c r="M55" s="6">
        <f>AVERAGE($L$21:L55)</f>
        <v>30.2</v>
      </c>
      <c r="N55" s="8">
        <f t="shared" si="13"/>
        <v>30.5</v>
      </c>
      <c r="O55" s="6">
        <f t="shared" si="0"/>
        <v>-10.5</v>
      </c>
      <c r="P55" s="6">
        <f t="shared" si="14"/>
        <v>10.5</v>
      </c>
      <c r="Q55" s="6">
        <f t="shared" si="15"/>
        <v>110.25</v>
      </c>
      <c r="R55" s="2">
        <f t="shared" si="1"/>
        <v>0.52500000000000002</v>
      </c>
      <c r="S55" s="2">
        <f t="shared" si="2"/>
        <v>-0.52500000000000002</v>
      </c>
      <c r="U55">
        <v>35</v>
      </c>
      <c r="V55">
        <v>20</v>
      </c>
      <c r="W55" s="6">
        <f t="shared" si="19"/>
        <v>22.333333333333332</v>
      </c>
      <c r="X55" s="8">
        <f t="shared" si="20"/>
        <v>28.666666666666668</v>
      </c>
      <c r="Y55" s="6">
        <f t="shared" si="21"/>
        <v>-8.6666666666666679</v>
      </c>
      <c r="Z55" s="6">
        <f t="shared" si="22"/>
        <v>8.6666666666666679</v>
      </c>
      <c r="AA55" s="6">
        <f t="shared" si="23"/>
        <v>75.111111111111128</v>
      </c>
      <c r="AB55" s="2">
        <f t="shared" si="24"/>
        <v>0.4333333333333334</v>
      </c>
      <c r="AC55" s="2">
        <f t="shared" si="25"/>
        <v>-0.4333333333333334</v>
      </c>
      <c r="AE55">
        <v>35</v>
      </c>
      <c r="AF55">
        <v>20</v>
      </c>
      <c r="AG55" s="6">
        <f t="shared" si="26"/>
        <v>26.5</v>
      </c>
      <c r="AH55" s="8">
        <f t="shared" si="27"/>
        <v>29.75</v>
      </c>
      <c r="AI55" s="6">
        <f t="shared" si="28"/>
        <v>-9.75</v>
      </c>
      <c r="AJ55" s="6">
        <f t="shared" si="29"/>
        <v>9.75</v>
      </c>
      <c r="AK55" s="6">
        <f t="shared" si="30"/>
        <v>95.0625</v>
      </c>
      <c r="AL55" s="2">
        <f t="shared" si="31"/>
        <v>0.48749999999999999</v>
      </c>
      <c r="AM55" s="2">
        <f t="shared" si="32"/>
        <v>-0.48749999999999999</v>
      </c>
      <c r="AP55">
        <v>35</v>
      </c>
      <c r="AQ55">
        <v>20</v>
      </c>
      <c r="AR55" s="6">
        <f t="shared" si="16"/>
        <v>31.057394709440288</v>
      </c>
      <c r="AS55" s="8">
        <f t="shared" si="17"/>
        <v>31.310373977474768</v>
      </c>
      <c r="AT55" s="6">
        <f t="shared" si="33"/>
        <v>-11.310373977474768</v>
      </c>
      <c r="AU55" s="6">
        <f t="shared" si="34"/>
        <v>11.310373977474768</v>
      </c>
      <c r="AV55" s="6">
        <f t="shared" si="35"/>
        <v>127.9245595103384</v>
      </c>
      <c r="AW55" s="2">
        <f t="shared" si="36"/>
        <v>0.5655186988737384</v>
      </c>
      <c r="AX55" s="2">
        <f t="shared" si="37"/>
        <v>-0.5655186988737384</v>
      </c>
    </row>
    <row r="56" spans="2:50" x14ac:dyDescent="0.3">
      <c r="B56">
        <v>36</v>
      </c>
      <c r="C56">
        <v>39</v>
      </c>
      <c r="D56">
        <f t="shared" si="7"/>
        <v>20</v>
      </c>
      <c r="E56">
        <f t="shared" si="8"/>
        <v>19</v>
      </c>
      <c r="F56">
        <f t="shared" si="9"/>
        <v>19</v>
      </c>
      <c r="G56">
        <f t="shared" si="10"/>
        <v>361</v>
      </c>
      <c r="H56" s="2">
        <f t="shared" si="11"/>
        <v>0.48717948717948717</v>
      </c>
      <c r="I56" s="2">
        <f t="shared" si="12"/>
        <v>0.48717948717948717</v>
      </c>
      <c r="K56">
        <v>36</v>
      </c>
      <c r="L56">
        <v>39</v>
      </c>
      <c r="M56" s="6">
        <f>AVERAGE($L$21:L56)</f>
        <v>30.444444444444443</v>
      </c>
      <c r="N56" s="8">
        <f t="shared" si="13"/>
        <v>30.2</v>
      </c>
      <c r="O56" s="6">
        <f t="shared" si="0"/>
        <v>8.8000000000000007</v>
      </c>
      <c r="P56" s="6">
        <f t="shared" si="14"/>
        <v>8.8000000000000007</v>
      </c>
      <c r="Q56" s="6">
        <f t="shared" si="15"/>
        <v>77.440000000000012</v>
      </c>
      <c r="R56" s="2">
        <f t="shared" si="1"/>
        <v>0.22564102564102567</v>
      </c>
      <c r="S56" s="2">
        <f t="shared" si="2"/>
        <v>0.22564102564102567</v>
      </c>
      <c r="U56">
        <v>36</v>
      </c>
      <c r="V56">
        <v>39</v>
      </c>
      <c r="W56" s="6">
        <f t="shared" si="19"/>
        <v>28.666666666666668</v>
      </c>
      <c r="X56" s="8">
        <f t="shared" si="20"/>
        <v>22.333333333333332</v>
      </c>
      <c r="Y56" s="6">
        <f t="shared" si="21"/>
        <v>16.666666666666668</v>
      </c>
      <c r="Z56" s="6">
        <f t="shared" si="22"/>
        <v>16.666666666666668</v>
      </c>
      <c r="AA56" s="6">
        <f t="shared" si="23"/>
        <v>277.77777777777783</v>
      </c>
      <c r="AB56" s="2">
        <f t="shared" si="24"/>
        <v>0.42735042735042739</v>
      </c>
      <c r="AC56" s="2">
        <f t="shared" si="25"/>
        <v>0.42735042735042739</v>
      </c>
      <c r="AE56">
        <v>36</v>
      </c>
      <c r="AF56">
        <v>39</v>
      </c>
      <c r="AG56" s="6">
        <f t="shared" si="26"/>
        <v>26.5</v>
      </c>
      <c r="AH56" s="8">
        <f t="shared" si="27"/>
        <v>26.5</v>
      </c>
      <c r="AI56" s="6">
        <f t="shared" si="28"/>
        <v>12.5</v>
      </c>
      <c r="AJ56" s="6">
        <f t="shared" si="29"/>
        <v>12.5</v>
      </c>
      <c r="AK56" s="6">
        <f t="shared" si="30"/>
        <v>156.25</v>
      </c>
      <c r="AL56" s="2">
        <f t="shared" si="31"/>
        <v>0.32051282051282054</v>
      </c>
      <c r="AM56" s="2">
        <f t="shared" si="32"/>
        <v>0.32051282051282054</v>
      </c>
      <c r="AP56">
        <v>36</v>
      </c>
      <c r="AQ56">
        <v>39</v>
      </c>
      <c r="AR56" s="6">
        <f t="shared" si="16"/>
        <v>31.235047055569094</v>
      </c>
      <c r="AS56" s="8">
        <f t="shared" si="17"/>
        <v>31.057394709440288</v>
      </c>
      <c r="AT56" s="6">
        <f t="shared" si="33"/>
        <v>7.9426052905597118</v>
      </c>
      <c r="AU56" s="6">
        <f t="shared" si="34"/>
        <v>7.9426052905597118</v>
      </c>
      <c r="AV56" s="6">
        <f t="shared" si="35"/>
        <v>63.084978801627123</v>
      </c>
      <c r="AW56" s="2">
        <f t="shared" si="36"/>
        <v>0.20365654591178747</v>
      </c>
      <c r="AX56" s="2">
        <f t="shared" si="37"/>
        <v>0.20365654591178747</v>
      </c>
    </row>
    <row r="57" spans="2:50" x14ac:dyDescent="0.3">
      <c r="D57">
        <f t="shared" si="7"/>
        <v>39</v>
      </c>
      <c r="N57" s="8">
        <f t="shared" si="13"/>
        <v>30.444444444444443</v>
      </c>
      <c r="X57" s="8">
        <f t="shared" si="20"/>
        <v>28.666666666666668</v>
      </c>
      <c r="AH57" s="8">
        <f t="shared" si="27"/>
        <v>26.5</v>
      </c>
      <c r="AR57" s="6"/>
      <c r="AS57" s="8">
        <f t="shared" si="17"/>
        <v>31.235047055569094</v>
      </c>
    </row>
    <row r="58" spans="2:50" x14ac:dyDescent="0.3">
      <c r="E58" s="1">
        <f>AVERAGE(E22:E56)</f>
        <v>0.2</v>
      </c>
      <c r="F58" s="1">
        <f t="shared" ref="F58:I58" si="38">AVERAGE(F22:F56)</f>
        <v>6.8857142857142861</v>
      </c>
      <c r="G58" s="1">
        <f t="shared" si="38"/>
        <v>65.457142857142856</v>
      </c>
      <c r="H58" s="3">
        <f t="shared" si="38"/>
        <v>0.24620469118902777</v>
      </c>
      <c r="I58" s="3">
        <f t="shared" si="38"/>
        <v>-3.6071006571743183E-2</v>
      </c>
      <c r="O58" s="1">
        <f>AVERAGE(O22:O56)</f>
        <v>0.21249988757687341</v>
      </c>
      <c r="P58" s="1">
        <f t="shared" ref="P58:S58" si="39">AVERAGE(P22:P56)</f>
        <v>5.3838776779824817</v>
      </c>
      <c r="Q58" s="1">
        <f t="shared" si="39"/>
        <v>40.003518486751013</v>
      </c>
      <c r="R58" s="3">
        <f t="shared" si="39"/>
        <v>0.19048617404899199</v>
      </c>
      <c r="S58" s="3">
        <f t="shared" si="39"/>
        <v>-3.7864527982165198E-2</v>
      </c>
      <c r="Y58" s="1">
        <f>AVERAGE(Y22:Y56)</f>
        <v>-0.22222222222222229</v>
      </c>
      <c r="Z58" s="1">
        <f t="shared" ref="Z58:AC58" si="40">AVERAGE(Z22:Z56)</f>
        <v>5.8585858585858572</v>
      </c>
      <c r="AA58" s="1">
        <f t="shared" si="40"/>
        <v>49.474747474747467</v>
      </c>
      <c r="AB58" s="3">
        <f t="shared" si="40"/>
        <v>0.2110203669775608</v>
      </c>
      <c r="AC58" s="3">
        <f t="shared" si="40"/>
        <v>-5.2703893393851314E-2</v>
      </c>
      <c r="AI58" s="1">
        <f>AVERAGE(AI22:AI56)</f>
        <v>-0.15625</v>
      </c>
      <c r="AJ58" s="1">
        <f t="shared" ref="AJ58:AM58" si="41">AVERAGE(AJ22:AJ56)</f>
        <v>5.359375</v>
      </c>
      <c r="AK58" s="1">
        <f t="shared" si="41"/>
        <v>41.28515625</v>
      </c>
      <c r="AL58" s="3">
        <f t="shared" si="41"/>
        <v>0.19526913732119078</v>
      </c>
      <c r="AM58" s="3">
        <f t="shared" si="41"/>
        <v>-4.8711541473872702E-2</v>
      </c>
      <c r="AR58" s="6"/>
      <c r="AT58" s="1">
        <f>AVERAGE(AT22:AT56)</f>
        <v>-0.97714431518498801</v>
      </c>
      <c r="AU58" s="1">
        <f t="shared" ref="AU58:AX58" si="42">AVERAGE(AU22:AU56)</f>
        <v>5.2204158168275141</v>
      </c>
      <c r="AV58" s="1">
        <f t="shared" si="42"/>
        <v>38.438550631781496</v>
      </c>
      <c r="AW58" s="3">
        <f t="shared" si="42"/>
        <v>0.19177356320811664</v>
      </c>
      <c r="AX58" s="3">
        <f t="shared" si="42"/>
        <v>-7.8176828965093939E-2</v>
      </c>
    </row>
    <row r="59" spans="2:50" x14ac:dyDescent="0.3">
      <c r="G59" s="4">
        <f>SQRT(G58)</f>
        <v>8.090558871743216</v>
      </c>
      <c r="H59" s="2"/>
      <c r="I59" s="2"/>
      <c r="Q59" s="4">
        <f>SQRT(Q58)</f>
        <v>6.3248334750213786</v>
      </c>
      <c r="R59" s="2"/>
      <c r="S59" s="2"/>
      <c r="AA59" s="4">
        <f>SQRT(AA58)</f>
        <v>7.0338287919700937</v>
      </c>
      <c r="AB59" s="2"/>
      <c r="AC59" s="2"/>
      <c r="AK59" s="4">
        <f>SQRT(AK58)</f>
        <v>6.4253526167829884</v>
      </c>
      <c r="AL59" s="2"/>
      <c r="AM59" s="2"/>
      <c r="AR59" s="6"/>
      <c r="AV59" s="4">
        <f>SQRT(AV58)</f>
        <v>6.1998831143644555</v>
      </c>
      <c r="AW59" s="2"/>
      <c r="AX59" s="2"/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1927D-F062-4048-9D69-671BF4F886E4}">
  <dimension ref="B6:C47"/>
  <sheetViews>
    <sheetView workbookViewId="0">
      <selection activeCell="C48" sqref="C48"/>
    </sheetView>
  </sheetViews>
  <sheetFormatPr defaultRowHeight="14.4" x14ac:dyDescent="0.3"/>
  <sheetData>
    <row r="6" spans="2:3" x14ac:dyDescent="0.3">
      <c r="B6" t="s">
        <v>0</v>
      </c>
      <c r="C6" t="s">
        <v>1</v>
      </c>
    </row>
    <row r="7" spans="2:3" x14ac:dyDescent="0.3">
      <c r="B7">
        <v>1955</v>
      </c>
      <c r="C7">
        <v>3307</v>
      </c>
    </row>
    <row r="8" spans="2:3" x14ac:dyDescent="0.3">
      <c r="B8">
        <v>1956</v>
      </c>
      <c r="C8">
        <v>3556</v>
      </c>
    </row>
    <row r="9" spans="2:3" x14ac:dyDescent="0.3">
      <c r="B9">
        <v>1957</v>
      </c>
      <c r="C9">
        <v>3601</v>
      </c>
    </row>
    <row r="10" spans="2:3" x14ac:dyDescent="0.3">
      <c r="B10">
        <v>1958</v>
      </c>
      <c r="C10">
        <v>3721</v>
      </c>
    </row>
    <row r="11" spans="2:3" x14ac:dyDescent="0.3">
      <c r="B11">
        <v>1959</v>
      </c>
      <c r="C11">
        <v>4036</v>
      </c>
    </row>
    <row r="12" spans="2:3" x14ac:dyDescent="0.3">
      <c r="B12">
        <v>1960</v>
      </c>
      <c r="C12">
        <v>4134</v>
      </c>
    </row>
    <row r="13" spans="2:3" x14ac:dyDescent="0.3">
      <c r="B13">
        <v>1961</v>
      </c>
      <c r="C13">
        <v>4268</v>
      </c>
    </row>
    <row r="14" spans="2:3" x14ac:dyDescent="0.3">
      <c r="B14">
        <v>1962</v>
      </c>
      <c r="C14">
        <v>4578</v>
      </c>
    </row>
    <row r="15" spans="2:3" x14ac:dyDescent="0.3">
      <c r="B15">
        <v>1963</v>
      </c>
      <c r="C15">
        <v>5093</v>
      </c>
    </row>
    <row r="16" spans="2:3" x14ac:dyDescent="0.3">
      <c r="B16">
        <v>1964</v>
      </c>
      <c r="C16">
        <v>5716</v>
      </c>
    </row>
    <row r="17" spans="2:3" x14ac:dyDescent="0.3">
      <c r="B17">
        <v>1965</v>
      </c>
      <c r="C17">
        <v>6357</v>
      </c>
    </row>
    <row r="18" spans="2:3" x14ac:dyDescent="0.3">
      <c r="B18">
        <v>1966</v>
      </c>
      <c r="C18">
        <v>6769</v>
      </c>
    </row>
    <row r="19" spans="2:3" x14ac:dyDescent="0.3">
      <c r="B19">
        <v>1967</v>
      </c>
      <c r="C19">
        <v>7296</v>
      </c>
    </row>
    <row r="20" spans="2:3" x14ac:dyDescent="0.3">
      <c r="B20">
        <v>1968</v>
      </c>
      <c r="C20">
        <v>8178</v>
      </c>
    </row>
    <row r="21" spans="2:3" x14ac:dyDescent="0.3">
      <c r="B21">
        <v>1969</v>
      </c>
      <c r="C21">
        <v>8844</v>
      </c>
    </row>
    <row r="22" spans="2:3" x14ac:dyDescent="0.3">
      <c r="B22">
        <v>1970</v>
      </c>
      <c r="C22">
        <v>9251</v>
      </c>
    </row>
    <row r="23" spans="2:3" x14ac:dyDescent="0.3">
      <c r="B23">
        <v>1971</v>
      </c>
      <c r="C23">
        <v>10006</v>
      </c>
    </row>
    <row r="24" spans="2:3" x14ac:dyDescent="0.3">
      <c r="B24">
        <v>1972</v>
      </c>
      <c r="C24">
        <v>10991</v>
      </c>
    </row>
    <row r="25" spans="2:3" x14ac:dyDescent="0.3">
      <c r="B25">
        <v>1973</v>
      </c>
      <c r="C25">
        <v>12306</v>
      </c>
    </row>
    <row r="26" spans="2:3" x14ac:dyDescent="0.3">
      <c r="B26">
        <v>1974</v>
      </c>
      <c r="C26">
        <v>13101</v>
      </c>
    </row>
    <row r="27" spans="2:3" x14ac:dyDescent="0.3">
      <c r="B27">
        <v>1975</v>
      </c>
      <c r="C27">
        <v>13639</v>
      </c>
    </row>
    <row r="28" spans="2:3" x14ac:dyDescent="0.3">
      <c r="B28">
        <v>1976</v>
      </c>
      <c r="C28">
        <v>14950</v>
      </c>
    </row>
    <row r="29" spans="2:3" x14ac:dyDescent="0.3">
      <c r="B29">
        <v>1977</v>
      </c>
      <c r="C29">
        <v>17224</v>
      </c>
    </row>
    <row r="30" spans="2:3" x14ac:dyDescent="0.3">
      <c r="B30">
        <v>1978</v>
      </c>
      <c r="C30">
        <v>17946</v>
      </c>
    </row>
    <row r="31" spans="2:3" x14ac:dyDescent="0.3">
      <c r="B31">
        <v>1979</v>
      </c>
      <c r="C31">
        <v>17514</v>
      </c>
    </row>
    <row r="32" spans="2:3" x14ac:dyDescent="0.3">
      <c r="B32">
        <v>1980</v>
      </c>
      <c r="C32">
        <v>25195</v>
      </c>
    </row>
    <row r="33" spans="2:3" x14ac:dyDescent="0.3">
      <c r="B33">
        <v>1981</v>
      </c>
      <c r="C33">
        <v>27357</v>
      </c>
    </row>
    <row r="34" spans="2:3" x14ac:dyDescent="0.3">
      <c r="B34">
        <v>1982</v>
      </c>
      <c r="C34">
        <v>30020</v>
      </c>
    </row>
    <row r="35" spans="2:3" x14ac:dyDescent="0.3">
      <c r="B35">
        <v>1983</v>
      </c>
      <c r="C35">
        <v>35883</v>
      </c>
    </row>
    <row r="36" spans="2:3" x14ac:dyDescent="0.3">
      <c r="B36">
        <v>1984</v>
      </c>
      <c r="C36">
        <v>38828</v>
      </c>
    </row>
    <row r="37" spans="2:3" x14ac:dyDescent="0.3">
      <c r="B37">
        <v>1985</v>
      </c>
      <c r="C37">
        <v>40715</v>
      </c>
    </row>
    <row r="38" spans="2:3" x14ac:dyDescent="0.3">
      <c r="B38">
        <v>1986</v>
      </c>
      <c r="C38">
        <v>44282</v>
      </c>
    </row>
    <row r="39" spans="2:3" x14ac:dyDescent="0.3">
      <c r="B39">
        <v>1987</v>
      </c>
      <c r="C39">
        <v>48440</v>
      </c>
    </row>
    <row r="40" spans="2:3" x14ac:dyDescent="0.3">
      <c r="B40">
        <v>1988</v>
      </c>
      <c r="C40">
        <v>50251</v>
      </c>
    </row>
    <row r="41" spans="2:3" x14ac:dyDescent="0.3">
      <c r="B41">
        <v>1989</v>
      </c>
      <c r="C41">
        <v>53794</v>
      </c>
    </row>
    <row r="42" spans="2:3" x14ac:dyDescent="0.3">
      <c r="B42">
        <v>1990</v>
      </c>
      <c r="C42">
        <v>55972</v>
      </c>
    </row>
    <row r="43" spans="2:3" x14ac:dyDescent="0.3">
      <c r="B43">
        <v>1991</v>
      </c>
      <c r="C43">
        <v>57242</v>
      </c>
    </row>
    <row r="44" spans="2:3" x14ac:dyDescent="0.3">
      <c r="B44">
        <v>1992</v>
      </c>
      <c r="C44">
        <v>52345</v>
      </c>
    </row>
    <row r="45" spans="2:3" x14ac:dyDescent="0.3">
      <c r="B45">
        <v>1993</v>
      </c>
      <c r="C45">
        <v>50838</v>
      </c>
    </row>
    <row r="46" spans="2:3" x14ac:dyDescent="0.3">
      <c r="B46">
        <v>1994</v>
      </c>
      <c r="C46">
        <v>54559</v>
      </c>
    </row>
    <row r="47" spans="2:3" x14ac:dyDescent="0.3">
      <c r="B47">
        <v>1995</v>
      </c>
      <c r="C47">
        <v>34925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89D56-BCE4-4467-9C7F-0A17F30BEB6A}">
  <dimension ref="B6:C42"/>
  <sheetViews>
    <sheetView workbookViewId="0">
      <selection activeCell="C7" sqref="C7"/>
    </sheetView>
  </sheetViews>
  <sheetFormatPr defaultRowHeight="14.4" x14ac:dyDescent="0.3"/>
  <sheetData>
    <row r="6" spans="2:3" x14ac:dyDescent="0.3">
      <c r="B6" t="s">
        <v>0</v>
      </c>
      <c r="C6" t="s">
        <v>1</v>
      </c>
    </row>
    <row r="7" spans="2:3" x14ac:dyDescent="0.3">
      <c r="B7">
        <v>1</v>
      </c>
      <c r="C7">
        <v>1650</v>
      </c>
    </row>
    <row r="8" spans="2:3" x14ac:dyDescent="0.3">
      <c r="B8">
        <v>2</v>
      </c>
      <c r="C8">
        <v>1300</v>
      </c>
    </row>
    <row r="9" spans="2:3" x14ac:dyDescent="0.3">
      <c r="B9">
        <v>3</v>
      </c>
      <c r="C9">
        <v>1640</v>
      </c>
    </row>
    <row r="10" spans="2:3" x14ac:dyDescent="0.3">
      <c r="B10">
        <v>4</v>
      </c>
      <c r="C10">
        <v>1740</v>
      </c>
    </row>
    <row r="11" spans="2:3" x14ac:dyDescent="0.3">
      <c r="B11">
        <v>5</v>
      </c>
      <c r="C11">
        <v>2020</v>
      </c>
    </row>
    <row r="12" spans="2:3" x14ac:dyDescent="0.3">
      <c r="B12">
        <v>6</v>
      </c>
      <c r="C12">
        <v>2300</v>
      </c>
    </row>
    <row r="13" spans="2:3" x14ac:dyDescent="0.3">
      <c r="B13">
        <v>7</v>
      </c>
      <c r="C13">
        <v>2606</v>
      </c>
    </row>
    <row r="14" spans="2:3" x14ac:dyDescent="0.3">
      <c r="B14">
        <v>8</v>
      </c>
      <c r="C14">
        <v>2687</v>
      </c>
    </row>
    <row r="15" spans="2:3" x14ac:dyDescent="0.3">
      <c r="B15">
        <v>9</v>
      </c>
      <c r="C15">
        <v>2292</v>
      </c>
    </row>
    <row r="16" spans="2:3" x14ac:dyDescent="0.3">
      <c r="B16">
        <v>10</v>
      </c>
      <c r="C16">
        <v>1981</v>
      </c>
    </row>
    <row r="17" spans="2:3" x14ac:dyDescent="0.3">
      <c r="B17">
        <v>11</v>
      </c>
      <c r="C17">
        <v>1696</v>
      </c>
    </row>
    <row r="18" spans="2:3" x14ac:dyDescent="0.3">
      <c r="B18">
        <v>12</v>
      </c>
      <c r="C18">
        <v>1794</v>
      </c>
    </row>
    <row r="19" spans="2:3" x14ac:dyDescent="0.3">
      <c r="B19">
        <v>13</v>
      </c>
      <c r="C19">
        <v>1806</v>
      </c>
    </row>
    <row r="20" spans="2:3" x14ac:dyDescent="0.3">
      <c r="B20">
        <v>14</v>
      </c>
      <c r="C20">
        <v>1731</v>
      </c>
    </row>
    <row r="21" spans="2:3" x14ac:dyDescent="0.3">
      <c r="B21">
        <v>15</v>
      </c>
      <c r="C21">
        <v>1733</v>
      </c>
    </row>
    <row r="22" spans="2:3" x14ac:dyDescent="0.3">
      <c r="B22">
        <v>16</v>
      </c>
      <c r="C22">
        <v>1904</v>
      </c>
    </row>
    <row r="23" spans="2:3" x14ac:dyDescent="0.3">
      <c r="B23">
        <v>17</v>
      </c>
      <c r="C23">
        <v>2036</v>
      </c>
    </row>
    <row r="24" spans="2:3" x14ac:dyDescent="0.3">
      <c r="B24">
        <v>18</v>
      </c>
      <c r="C24">
        <v>2560</v>
      </c>
    </row>
    <row r="25" spans="2:3" x14ac:dyDescent="0.3">
      <c r="B25">
        <v>19</v>
      </c>
      <c r="C25">
        <v>2679</v>
      </c>
    </row>
    <row r="26" spans="2:3" x14ac:dyDescent="0.3">
      <c r="B26">
        <v>20</v>
      </c>
      <c r="C26">
        <v>2821</v>
      </c>
    </row>
    <row r="27" spans="2:3" x14ac:dyDescent="0.3">
      <c r="B27">
        <v>21</v>
      </c>
      <c r="C27">
        <v>2359</v>
      </c>
    </row>
    <row r="28" spans="2:3" x14ac:dyDescent="0.3">
      <c r="B28">
        <v>22</v>
      </c>
      <c r="C28">
        <v>2160</v>
      </c>
    </row>
    <row r="29" spans="2:3" x14ac:dyDescent="0.3">
      <c r="B29">
        <v>23</v>
      </c>
      <c r="C29">
        <v>1802</v>
      </c>
    </row>
    <row r="30" spans="2:3" x14ac:dyDescent="0.3">
      <c r="B30">
        <v>24</v>
      </c>
      <c r="C30">
        <v>1853</v>
      </c>
    </row>
    <row r="31" spans="2:3" x14ac:dyDescent="0.3">
      <c r="B31">
        <v>25</v>
      </c>
    </row>
    <row r="32" spans="2:3" x14ac:dyDescent="0.3">
      <c r="B32">
        <v>26</v>
      </c>
    </row>
    <row r="33" spans="2:2" x14ac:dyDescent="0.3">
      <c r="B33">
        <v>27</v>
      </c>
    </row>
    <row r="34" spans="2:2" x14ac:dyDescent="0.3">
      <c r="B34">
        <v>28</v>
      </c>
    </row>
    <row r="35" spans="2:2" x14ac:dyDescent="0.3">
      <c r="B35">
        <v>29</v>
      </c>
    </row>
    <row r="36" spans="2:2" x14ac:dyDescent="0.3">
      <c r="B36">
        <v>30</v>
      </c>
    </row>
    <row r="37" spans="2:2" x14ac:dyDescent="0.3">
      <c r="B37">
        <v>31</v>
      </c>
    </row>
    <row r="38" spans="2:2" x14ac:dyDescent="0.3">
      <c r="B38">
        <v>32</v>
      </c>
    </row>
    <row r="39" spans="2:2" x14ac:dyDescent="0.3">
      <c r="B39">
        <v>33</v>
      </c>
    </row>
    <row r="40" spans="2:2" x14ac:dyDescent="0.3">
      <c r="B40">
        <v>34</v>
      </c>
    </row>
    <row r="41" spans="2:2" x14ac:dyDescent="0.3">
      <c r="B41">
        <v>35</v>
      </c>
    </row>
    <row r="42" spans="2:2" x14ac:dyDescent="0.3">
      <c r="B42">
        <v>36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5705C-4A6D-4B98-9682-C3E38C32B86F}">
  <dimension ref="B6:C31"/>
  <sheetViews>
    <sheetView tabSelected="1" workbookViewId="0">
      <selection activeCell="G12" sqref="G12"/>
    </sheetView>
  </sheetViews>
  <sheetFormatPr defaultRowHeight="14.4" x14ac:dyDescent="0.3"/>
  <sheetData>
    <row r="6" spans="2:3" x14ac:dyDescent="0.3">
      <c r="B6" t="s">
        <v>0</v>
      </c>
      <c r="C6" t="s">
        <v>1</v>
      </c>
    </row>
    <row r="7" spans="2:3" x14ac:dyDescent="0.3">
      <c r="B7">
        <v>1</v>
      </c>
      <c r="C7">
        <v>1650</v>
      </c>
    </row>
    <row r="8" spans="2:3" x14ac:dyDescent="0.3">
      <c r="B8">
        <v>2</v>
      </c>
      <c r="C8">
        <v>1300</v>
      </c>
    </row>
    <row r="9" spans="2:3" x14ac:dyDescent="0.3">
      <c r="B9">
        <v>3</v>
      </c>
      <c r="C9">
        <v>1640</v>
      </c>
    </row>
    <row r="10" spans="2:3" x14ac:dyDescent="0.3">
      <c r="B10">
        <v>4</v>
      </c>
      <c r="C10">
        <v>1740</v>
      </c>
    </row>
    <row r="11" spans="2:3" x14ac:dyDescent="0.3">
      <c r="B11">
        <v>5</v>
      </c>
      <c r="C11">
        <v>2020</v>
      </c>
    </row>
    <row r="12" spans="2:3" x14ac:dyDescent="0.3">
      <c r="B12">
        <v>6</v>
      </c>
      <c r="C12">
        <v>2300</v>
      </c>
    </row>
    <row r="13" spans="2:3" x14ac:dyDescent="0.3">
      <c r="B13">
        <v>7</v>
      </c>
      <c r="C13">
        <v>2606</v>
      </c>
    </row>
    <row r="14" spans="2:3" x14ac:dyDescent="0.3">
      <c r="B14">
        <v>8</v>
      </c>
      <c r="C14">
        <v>2687</v>
      </c>
    </row>
    <row r="15" spans="2:3" x14ac:dyDescent="0.3">
      <c r="B15">
        <v>9</v>
      </c>
      <c r="C15">
        <v>2292</v>
      </c>
    </row>
    <row r="16" spans="2:3" x14ac:dyDescent="0.3">
      <c r="B16">
        <v>10</v>
      </c>
      <c r="C16">
        <v>1981</v>
      </c>
    </row>
    <row r="17" spans="2:3" x14ac:dyDescent="0.3">
      <c r="B17">
        <v>11</v>
      </c>
      <c r="C17">
        <v>1696</v>
      </c>
    </row>
    <row r="18" spans="2:3" x14ac:dyDescent="0.3">
      <c r="B18">
        <v>12</v>
      </c>
      <c r="C18">
        <v>1794</v>
      </c>
    </row>
    <row r="19" spans="2:3" x14ac:dyDescent="0.3">
      <c r="B19">
        <v>13</v>
      </c>
      <c r="C19">
        <v>1806</v>
      </c>
    </row>
    <row r="20" spans="2:3" x14ac:dyDescent="0.3">
      <c r="B20">
        <v>14</v>
      </c>
      <c r="C20">
        <v>1731</v>
      </c>
    </row>
    <row r="21" spans="2:3" x14ac:dyDescent="0.3">
      <c r="B21">
        <v>15</v>
      </c>
      <c r="C21">
        <v>1733</v>
      </c>
    </row>
    <row r="22" spans="2:3" x14ac:dyDescent="0.3">
      <c r="B22">
        <v>16</v>
      </c>
      <c r="C22">
        <v>1904</v>
      </c>
    </row>
    <row r="23" spans="2:3" x14ac:dyDescent="0.3">
      <c r="B23">
        <v>17</v>
      </c>
      <c r="C23">
        <v>2036</v>
      </c>
    </row>
    <row r="24" spans="2:3" x14ac:dyDescent="0.3">
      <c r="B24">
        <v>18</v>
      </c>
      <c r="C24">
        <v>2560</v>
      </c>
    </row>
    <row r="25" spans="2:3" x14ac:dyDescent="0.3">
      <c r="B25">
        <v>19</v>
      </c>
      <c r="C25">
        <v>2679</v>
      </c>
    </row>
    <row r="26" spans="2:3" x14ac:dyDescent="0.3">
      <c r="B26">
        <v>20</v>
      </c>
      <c r="C26">
        <v>2821</v>
      </c>
    </row>
    <row r="27" spans="2:3" x14ac:dyDescent="0.3">
      <c r="B27">
        <v>21</v>
      </c>
      <c r="C27">
        <v>2359</v>
      </c>
    </row>
    <row r="28" spans="2:3" x14ac:dyDescent="0.3">
      <c r="B28">
        <v>22</v>
      </c>
      <c r="C28">
        <v>2160</v>
      </c>
    </row>
    <row r="29" spans="2:3" x14ac:dyDescent="0.3">
      <c r="B29">
        <v>23</v>
      </c>
      <c r="C29">
        <v>1802</v>
      </c>
    </row>
    <row r="30" spans="2:3" x14ac:dyDescent="0.3">
      <c r="B30">
        <v>24</v>
      </c>
      <c r="C30">
        <v>1853</v>
      </c>
    </row>
    <row r="31" spans="2:3" x14ac:dyDescent="0.3">
      <c r="B31">
        <v>25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Ingenuo</vt:lpstr>
      <vt:lpstr>MediaSimples</vt:lpstr>
      <vt:lpstr>MediaMovel</vt:lpstr>
      <vt:lpstr>SuavizamentoExponencial</vt:lpstr>
      <vt:lpstr>Exercicio</vt:lpstr>
      <vt:lpstr>Planilha1</vt:lpstr>
      <vt:lpstr>Planilha2</vt:lpstr>
      <vt:lpstr>Planilha3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Ferreira Netto</dc:creator>
  <cp:lastModifiedBy>João Ferreira Netto</cp:lastModifiedBy>
  <dcterms:created xsi:type="dcterms:W3CDTF">2020-10-06T13:34:58Z</dcterms:created>
  <dcterms:modified xsi:type="dcterms:W3CDTF">2020-10-27T12:35:02Z</dcterms:modified>
</cp:coreProperties>
</file>