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60" activeTab="4"/>
  </bookViews>
  <sheets>
    <sheet name="lista 6" sheetId="1" r:id="rId1"/>
    <sheet name="lista 6 modelo" sheetId="2" r:id="rId2"/>
    <sheet name="lista 7.1" sheetId="3" r:id="rId3"/>
    <sheet name="lista 7.2." sheetId="4" r:id="rId4"/>
    <sheet name="lista 7.3" sheetId="5" r:id="rId5"/>
    <sheet name="FINANÇAS PRO 3362 2020 cronogra" sheetId="6" r:id="rId6"/>
  </sheet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<sst xmlns="http://schemas.openxmlformats.org/spreadsheetml/2006/main" count="179" uniqueCount="147">
  <si>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</si>
  <si>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</si>
  <si>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</si>
  <si>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</si>
  <si>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</si>
  <si>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</si>
  <si>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</si>
  <si>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</si>
  <si>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</si>
  <si>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</si>
  <si>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</si>
  <si>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</si>
  <si>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</si>
  <si>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</si>
  <si>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</si>
  <si>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</si>
  <si>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</si>
  <si>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</si>
  <si>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</si>
  <si>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</si>
  <si>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</si>
  <si>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</si>
  <si>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</si>
  <si>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</si>
  <si>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</si>
  <si>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</si>
  <si>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</si>
  <si>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</si>
  <si>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</si>
  <si>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</si>
  <si>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</si>
  <si>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</si>
  <si>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</si>
  <si>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</si>
  <si>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</si>
  <si>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</si>
  <si>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</si>
  <si>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</si>
  <si>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</si>
  <si>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</si>
  <si>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</si>
  <si>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</si>
  <si>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</si>
  <si>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</si>
  <si>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</si>
  <si>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</si>
  <si>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</si>
  <si>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</si>
  <si>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</si>
  <si>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</si>
  <si>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</si>
  <si>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</si>
  <si>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</si>
  <si>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</si>
  <si>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</si>
  <si>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</si>
  <si>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</si>
  <si>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</si>
  <si>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</si>
  <si>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</si>
  <si>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</si>
  <si>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</si>
  <si>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</si>
  <si>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</si>
  <si>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</si>
  <si>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</si>
  <si>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</si>
  <si>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</si>
  <si>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</si>
  <si>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 xml:space="preserve">ANÁLISES 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</si>
  <si>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</si>
  <si>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</si>
  <si>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</si>
  <si>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</si>
  <si>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</si>
  <si>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</si>
  <si>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</si>
  <si>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</si>
  <si>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</si>
  <si>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Dessa forma, quem administra estoques deve saber que o indicador de prazo médio de estoques exprime o número de dias, em média, em que os estoques ficam armazenados na empresa antes de serem vendidos, ou ainda, o número de dias em que os estoques são renovados (ou vendidos). Quanto menor o prazo, melhor</t>
  </si>
  <si>
    <t>A conta clientes ou duplicatas a receber, geralmente tem valor relevante no ativo circulante, representando custos de produção e vendas, impostos sobre vendas e lucro bruto ainda não realizados, porque ao converter estoques em créditos a receber, as empresas continuam suportando os referidos custos que tem incidência direta sobre os saldos a receber. O indicador de prazo médio de recebimento indica o tempo decorrido, em média, entre a venda de seus produtos e o efetivo ingresso de recursos. O ideal é que o recebimento das vendas se efetue no menor prazo</t>
  </si>
  <si>
    <t>Os saldos de fornecedores ou duplicatas a pagar, representa para a empresa uma fonte de recursos cíclicos, já que são decorrentes do ciclo operacional da empresa, e não representam custo explícito, podendo, dessa forma, a administração financeira mantê-los pelos valores máximos possíveis.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</si>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</sst>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1.5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Arial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59" applyFont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83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59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59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/>
    </xf>
    <xf numFmtId="43" fontId="3" fillId="0" borderId="0" xfId="42" applyFont="1" applyAlignment="1">
      <alignment horizontal="center" vertical="center"/>
    </xf>
    <xf numFmtId="43" fontId="3" fillId="0" borderId="16" xfId="42" applyFont="1" applyBorder="1" applyAlignment="1">
      <alignment horizontal="center" vertical="center"/>
    </xf>
    <xf numFmtId="9" fontId="3" fillId="0" borderId="16" xfId="59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justify" vertical="center" wrapText="1"/>
    </xf>
    <xf numFmtId="0" fontId="20" fillId="0" borderId="29" xfId="0" applyFont="1" applyBorder="1" applyAlignment="1">
      <alignment horizontal="justify" vertical="center" wrapText="1"/>
    </xf>
    <xf numFmtId="0" fontId="22" fillId="0" borderId="30" xfId="0" applyFont="1" applyBorder="1" applyAlignment="1">
      <alignment horizontal="center" vertical="center" wrapText="1"/>
    </xf>
    <xf numFmtId="14" fontId="22" fillId="0" borderId="3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justify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justify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6" fillId="0" borderId="26" xfId="0" applyFont="1" applyBorder="1" applyAlignment="1">
      <alignment horizontal="justify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horizontal="justify" vertical="center" wrapText="1"/>
    </xf>
    <xf numFmtId="4" fontId="20" fillId="0" borderId="29" xfId="0" applyNumberFormat="1" applyFont="1" applyBorder="1" applyAlignment="1">
      <alignment horizontal="right" vertical="center" wrapText="1"/>
    </xf>
    <xf numFmtId="4" fontId="20" fillId="0" borderId="29" xfId="0" applyNumberFormat="1" applyFont="1" applyBorder="1" applyAlignment="1">
      <alignment horizontal="right" vertical="center" wrapText="1" indent="1"/>
    </xf>
    <xf numFmtId="0" fontId="26" fillId="0" borderId="28" xfId="0" applyFont="1" applyBorder="1" applyAlignment="1">
      <alignment horizontal="justify" vertical="center" wrapText="1"/>
    </xf>
    <xf numFmtId="4" fontId="26" fillId="0" borderId="29" xfId="0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0" fontId="26" fillId="0" borderId="37" xfId="0" applyFont="1" applyBorder="1" applyAlignment="1">
      <alignment horizontal="justify" vertical="center" wrapText="1"/>
    </xf>
    <xf numFmtId="4" fontId="21" fillId="0" borderId="38" xfId="0" applyNumberFormat="1" applyFont="1" applyBorder="1" applyAlignment="1">
      <alignment horizontal="right" vertical="center" wrapText="1"/>
    </xf>
    <xf numFmtId="4" fontId="26" fillId="0" borderId="38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center" indent="3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3" fillId="0" borderId="4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0" fillId="0" borderId="48" xfId="0" applyBorder="1" applyAlignment="1">
      <alignment horizontal="center" vertical="center" textRotation="45"/>
    </xf>
    <xf numFmtId="0" fontId="0" fillId="0" borderId="49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7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7"/>
  <sheetViews>
    <sheetView zoomScale="110" zoomScaleNormal="110" zoomScalePageLayoutView="0" workbookViewId="0" topLeftCell="D1">
      <selection activeCell="S4" sqref="S4"/>
    </sheetView>
  </sheetViews>
  <sheetFormatPr defaultColWidth="9.140625" defaultRowHeight="12.75"/>
  <cols>
    <col min="1" max="1" width="5.00390625" style="3" customWidth="1"/>
    <col min="2" max="2" width="36.140625" style="3" customWidth="1"/>
    <col min="3" max="3" width="6.7109375" style="3" bestFit="1" customWidth="1"/>
    <col min="4" max="4" width="8.8515625" style="3" bestFit="1" customWidth="1"/>
    <col min="5" max="5" width="2.28125" style="3" customWidth="1"/>
    <col min="6" max="6" width="1.421875" style="3" customWidth="1"/>
    <col min="7" max="7" width="24.28125" style="3" bestFit="1" customWidth="1"/>
    <col min="8" max="8" width="6.00390625" style="4" bestFit="1" customWidth="1"/>
    <col min="9" max="9" width="20.7109375" style="3" bestFit="1" customWidth="1"/>
    <col min="10" max="10" width="8.8515625" style="3" bestFit="1" customWidth="1"/>
    <col min="11" max="12" width="3.421875" style="3" customWidth="1"/>
    <col min="13" max="17" width="9.140625" style="3" customWidth="1"/>
    <col min="18" max="18" width="15.00390625" style="3" customWidth="1"/>
    <col min="19" max="19" width="9.140625" style="46" customWidth="1"/>
    <col min="20" max="20" width="9.140625" style="3" customWidth="1"/>
    <col min="21" max="21" width="55.8515625" style="3" customWidth="1"/>
    <col min="22" max="16384" width="9.140625" style="3" customWidth="1"/>
  </cols>
  <sheetData>
    <row r="1" ht="15.75">
      <c r="U1" s="37" t="s">
        <v>69</v>
      </c>
    </row>
    <row r="2" spans="13:21" ht="15.75">
      <c r="M2" s="39" t="s">
        <v>66</v>
      </c>
      <c r="N2" s="38"/>
      <c r="O2" s="38"/>
      <c r="P2" s="38"/>
      <c r="Q2" s="38"/>
      <c r="R2" s="38"/>
      <c r="S2" s="47"/>
      <c r="T2" s="38"/>
      <c r="U2" s="38"/>
    </row>
    <row r="3" spans="12:25" ht="66.75" customHeight="1">
      <c r="L3" s="17"/>
      <c r="M3" s="40" t="s">
        <v>68</v>
      </c>
      <c r="N3" s="38"/>
      <c r="O3" s="38"/>
      <c r="P3" s="38"/>
      <c r="Q3" s="38"/>
      <c r="R3" s="38"/>
      <c r="S3" s="47"/>
      <c r="T3" s="38"/>
      <c r="U3" s="104" t="s">
        <v>79</v>
      </c>
      <c r="V3" s="105"/>
      <c r="W3" s="105"/>
      <c r="X3" s="105"/>
      <c r="Y3" s="105"/>
    </row>
    <row r="4" spans="7:31" ht="84" customHeight="1">
      <c r="G4" s="7" t="s">
        <v>56</v>
      </c>
      <c r="L4" s="17"/>
      <c r="M4" s="37" t="s">
        <v>67</v>
      </c>
      <c r="N4" s="38"/>
      <c r="O4" s="38"/>
      <c r="P4" s="38"/>
      <c r="Q4" s="38"/>
      <c r="R4" s="38"/>
      <c r="S4" s="47"/>
      <c r="T4" s="38"/>
      <c r="U4" s="102" t="s">
        <v>80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4:21" ht="16.5" thickBot="1">
      <c r="D5" s="36">
        <v>1000</v>
      </c>
      <c r="J5" s="36">
        <v>1000</v>
      </c>
      <c r="M5" s="37" t="s">
        <v>63</v>
      </c>
      <c r="N5" s="38"/>
      <c r="O5" s="38"/>
      <c r="P5" s="38"/>
      <c r="Q5" s="38"/>
      <c r="R5" s="38"/>
      <c r="S5" s="47"/>
      <c r="T5" s="38"/>
      <c r="U5" s="45" t="s">
        <v>81</v>
      </c>
    </row>
    <row r="6" spans="2:20" ht="22.5" thickBot="1">
      <c r="B6" s="99" t="s">
        <v>38</v>
      </c>
      <c r="C6" s="100"/>
      <c r="D6" s="101"/>
      <c r="G6" s="25" t="s">
        <v>16</v>
      </c>
      <c r="H6" s="25"/>
      <c r="I6" s="25" t="s">
        <v>17</v>
      </c>
      <c r="J6" s="26"/>
      <c r="M6" s="39" t="s">
        <v>59</v>
      </c>
      <c r="N6" s="38"/>
      <c r="O6" s="38"/>
      <c r="P6" s="38"/>
      <c r="Q6" s="38"/>
      <c r="R6" s="38"/>
      <c r="S6" s="47"/>
      <c r="T6" s="38"/>
    </row>
    <row r="7" spans="2:21" ht="15.75">
      <c r="B7" s="27"/>
      <c r="C7" s="28" t="s">
        <v>0</v>
      </c>
      <c r="D7" s="29" t="s">
        <v>14</v>
      </c>
      <c r="G7" s="8" t="s">
        <v>18</v>
      </c>
      <c r="H7" s="16">
        <f>SUM(H8:H11)</f>
        <v>2600</v>
      </c>
      <c r="I7" s="8" t="s">
        <v>18</v>
      </c>
      <c r="J7" s="20">
        <f>SUM(J8:J11)</f>
        <v>1500</v>
      </c>
      <c r="M7" s="40" t="s">
        <v>41</v>
      </c>
      <c r="N7" s="38"/>
      <c r="O7" s="38"/>
      <c r="P7" s="38"/>
      <c r="Q7" s="38"/>
      <c r="R7" s="38"/>
      <c r="S7" s="47"/>
      <c r="T7" s="38"/>
      <c r="U7" s="38"/>
    </row>
    <row r="8" spans="2:21" ht="15.75">
      <c r="B8" s="30" t="s">
        <v>1</v>
      </c>
      <c r="C8" s="31">
        <v>8400</v>
      </c>
      <c r="D8" s="32">
        <v>100</v>
      </c>
      <c r="G8" s="9" t="s">
        <v>21</v>
      </c>
      <c r="H8" s="4">
        <v>80</v>
      </c>
      <c r="I8" s="9" t="s">
        <v>30</v>
      </c>
      <c r="J8" s="18">
        <v>500</v>
      </c>
      <c r="M8" s="40" t="s">
        <v>42</v>
      </c>
      <c r="N8" s="38"/>
      <c r="O8" s="38"/>
      <c r="P8" s="38"/>
      <c r="Q8" s="38"/>
      <c r="R8" s="38"/>
      <c r="S8" s="47"/>
      <c r="T8" s="38"/>
      <c r="U8" s="38"/>
    </row>
    <row r="9" spans="2:21" ht="27.75">
      <c r="B9" s="30" t="s">
        <v>2</v>
      </c>
      <c r="C9" s="28">
        <v>500</v>
      </c>
      <c r="D9" s="32">
        <f>C9/$C$8*100</f>
        <v>5.952380952380952</v>
      </c>
      <c r="G9" s="9" t="s">
        <v>22</v>
      </c>
      <c r="H9" s="4">
        <v>120</v>
      </c>
      <c r="I9" s="9" t="s">
        <v>31</v>
      </c>
      <c r="J9" s="18">
        <v>300</v>
      </c>
      <c r="M9" s="40" t="s">
        <v>57</v>
      </c>
      <c r="N9" s="38"/>
      <c r="O9" s="38"/>
      <c r="P9" s="38"/>
      <c r="Q9" s="38"/>
      <c r="R9" s="38"/>
      <c r="S9" s="47"/>
      <c r="T9" s="38"/>
      <c r="U9" s="38"/>
    </row>
    <row r="10" spans="2:21" ht="15.75">
      <c r="B10" s="30" t="s">
        <v>3</v>
      </c>
      <c r="C10" s="28">
        <v>1000</v>
      </c>
      <c r="D10" s="32">
        <f aca="true" t="shared" si="0" ref="D10:D20">C10/$C$8*100</f>
        <v>11.904761904761903</v>
      </c>
      <c r="G10" s="9" t="s">
        <v>23</v>
      </c>
      <c r="H10" s="4">
        <v>1200</v>
      </c>
      <c r="I10" s="9" t="s">
        <v>32</v>
      </c>
      <c r="J10" s="18">
        <v>200</v>
      </c>
      <c r="M10" s="40" t="s">
        <v>43</v>
      </c>
      <c r="N10" s="38"/>
      <c r="O10" s="38"/>
      <c r="P10" s="38"/>
      <c r="Q10" s="38"/>
      <c r="R10" s="38"/>
      <c r="S10" s="47"/>
      <c r="T10" s="38"/>
      <c r="U10" s="38"/>
    </row>
    <row r="11" spans="2:21" ht="15.75">
      <c r="B11" s="30" t="s">
        <v>4</v>
      </c>
      <c r="C11" s="31">
        <f>C8-C9-C10</f>
        <v>6900</v>
      </c>
      <c r="D11" s="32">
        <f t="shared" si="0"/>
        <v>82.14285714285714</v>
      </c>
      <c r="G11" s="9" t="s">
        <v>24</v>
      </c>
      <c r="H11" s="2">
        <v>1200</v>
      </c>
      <c r="I11" s="9" t="s">
        <v>33</v>
      </c>
      <c r="J11" s="19">
        <v>500</v>
      </c>
      <c r="M11" s="39" t="s">
        <v>60</v>
      </c>
      <c r="N11" s="38"/>
      <c r="O11" s="38"/>
      <c r="P11" s="38"/>
      <c r="Q11" s="38"/>
      <c r="R11" s="38"/>
      <c r="S11" s="47"/>
      <c r="T11" s="38"/>
      <c r="U11" s="38"/>
    </row>
    <row r="12" spans="2:21" ht="16.5" customHeight="1">
      <c r="B12" s="30" t="s">
        <v>5</v>
      </c>
      <c r="C12" s="31">
        <v>2500</v>
      </c>
      <c r="D12" s="32">
        <f t="shared" si="0"/>
        <v>29.761904761904763</v>
      </c>
      <c r="E12" s="7" t="s">
        <v>15</v>
      </c>
      <c r="G12" s="10"/>
      <c r="I12" s="10"/>
      <c r="J12" s="18"/>
      <c r="M12" s="40" t="s">
        <v>44</v>
      </c>
      <c r="N12" s="38"/>
      <c r="O12" s="38"/>
      <c r="P12" s="38"/>
      <c r="Q12" s="38"/>
      <c r="R12" s="38"/>
      <c r="S12" s="47"/>
      <c r="T12" s="38"/>
      <c r="U12" s="38"/>
    </row>
    <row r="13" spans="2:21" ht="15.75">
      <c r="B13" s="30" t="s">
        <v>6</v>
      </c>
      <c r="C13" s="31">
        <f>C11-C12</f>
        <v>4400</v>
      </c>
      <c r="D13" s="32">
        <f t="shared" si="0"/>
        <v>52.38095238095239</v>
      </c>
      <c r="G13" s="8"/>
      <c r="H13" s="14"/>
      <c r="I13" s="8"/>
      <c r="J13" s="18"/>
      <c r="M13" s="40" t="s">
        <v>45</v>
      </c>
      <c r="N13" s="38"/>
      <c r="O13" s="38"/>
      <c r="P13" s="38"/>
      <c r="Q13" s="38"/>
      <c r="R13" s="38"/>
      <c r="S13" s="47"/>
      <c r="T13" s="38"/>
      <c r="U13" s="38"/>
    </row>
    <row r="14" spans="2:21" ht="15.75">
      <c r="B14" s="30" t="s">
        <v>7</v>
      </c>
      <c r="C14" s="31">
        <f>SUM(C15:C17)</f>
        <v>1100</v>
      </c>
      <c r="D14" s="32">
        <f t="shared" si="0"/>
        <v>13.095238095238097</v>
      </c>
      <c r="G14" s="8" t="s">
        <v>19</v>
      </c>
      <c r="H14" s="14">
        <f>H15+H18</f>
        <v>3300</v>
      </c>
      <c r="I14" s="8" t="s">
        <v>20</v>
      </c>
      <c r="J14" s="18">
        <f>H20-J7</f>
        <v>4400</v>
      </c>
      <c r="M14" s="40" t="s">
        <v>46</v>
      </c>
      <c r="N14" s="38"/>
      <c r="O14" s="38"/>
      <c r="P14" s="38"/>
      <c r="Q14" s="38"/>
      <c r="R14" s="38"/>
      <c r="S14" s="47"/>
      <c r="T14" s="38"/>
      <c r="U14" s="38"/>
    </row>
    <row r="15" spans="2:21" ht="15.75">
      <c r="B15" s="33" t="s">
        <v>8</v>
      </c>
      <c r="C15" s="31">
        <v>200</v>
      </c>
      <c r="D15" s="32">
        <f t="shared" si="0"/>
        <v>2.380952380952381</v>
      </c>
      <c r="E15" s="7" t="s">
        <v>15</v>
      </c>
      <c r="G15" s="9" t="s">
        <v>25</v>
      </c>
      <c r="H15" s="4">
        <f>SUM(H16:H17)</f>
        <v>2800</v>
      </c>
      <c r="I15" s="13"/>
      <c r="J15" s="18"/>
      <c r="M15" s="40" t="s">
        <v>47</v>
      </c>
      <c r="N15" s="38"/>
      <c r="O15" s="38"/>
      <c r="P15" s="38"/>
      <c r="Q15" s="38"/>
      <c r="R15" s="38"/>
      <c r="S15" s="47"/>
      <c r="T15" s="38"/>
      <c r="U15" s="38"/>
    </row>
    <row r="16" spans="2:21" ht="15" customHeight="1">
      <c r="B16" s="33" t="s">
        <v>9</v>
      </c>
      <c r="C16" s="28">
        <v>400</v>
      </c>
      <c r="D16" s="32">
        <f t="shared" si="0"/>
        <v>4.761904761904762</v>
      </c>
      <c r="E16" s="7" t="s">
        <v>15</v>
      </c>
      <c r="G16" s="11" t="s">
        <v>26</v>
      </c>
      <c r="H16" s="4">
        <v>3000</v>
      </c>
      <c r="I16" s="9" t="s">
        <v>34</v>
      </c>
      <c r="J16" s="18">
        <v>1890</v>
      </c>
      <c r="M16" s="39" t="s">
        <v>61</v>
      </c>
      <c r="N16" s="38"/>
      <c r="O16" s="38"/>
      <c r="P16" s="38"/>
      <c r="Q16" s="38"/>
      <c r="R16" s="38"/>
      <c r="S16" s="47"/>
      <c r="T16" s="38"/>
      <c r="U16" s="38"/>
    </row>
    <row r="17" spans="2:21" ht="15" customHeight="1">
      <c r="B17" s="33" t="s">
        <v>10</v>
      </c>
      <c r="C17" s="28">
        <v>500</v>
      </c>
      <c r="D17" s="32">
        <f t="shared" si="0"/>
        <v>5.952380952380952</v>
      </c>
      <c r="G17" s="11" t="s">
        <v>27</v>
      </c>
      <c r="H17" s="4">
        <f>-200</f>
        <v>-200</v>
      </c>
      <c r="I17" s="9" t="s">
        <v>35</v>
      </c>
      <c r="J17" s="18">
        <v>200</v>
      </c>
      <c r="M17" s="40" t="s">
        <v>48</v>
      </c>
      <c r="N17" s="38"/>
      <c r="O17" s="38"/>
      <c r="P17" s="38"/>
      <c r="Q17" s="38"/>
      <c r="R17" s="38"/>
      <c r="S17" s="48"/>
      <c r="T17" s="38"/>
      <c r="U17" s="38"/>
    </row>
    <row r="18" spans="2:21" ht="15.75">
      <c r="B18" s="30" t="s">
        <v>11</v>
      </c>
      <c r="C18" s="31">
        <f>C13-C14</f>
        <v>3300</v>
      </c>
      <c r="D18" s="32">
        <f t="shared" si="0"/>
        <v>39.285714285714285</v>
      </c>
      <c r="G18" s="9" t="s">
        <v>28</v>
      </c>
      <c r="H18" s="15">
        <v>500</v>
      </c>
      <c r="I18" s="9" t="s">
        <v>36</v>
      </c>
      <c r="J18" s="18">
        <f>C20</f>
        <v>2310</v>
      </c>
      <c r="K18" s="21"/>
      <c r="M18" s="40" t="s">
        <v>49</v>
      </c>
      <c r="N18" s="38"/>
      <c r="O18" s="38"/>
      <c r="P18" s="38"/>
      <c r="Q18" s="38"/>
      <c r="R18" s="38"/>
      <c r="S18" s="47"/>
      <c r="T18" s="38"/>
      <c r="U18" s="38"/>
    </row>
    <row r="19" spans="2:21" ht="15.75">
      <c r="B19" s="30" t="s">
        <v>12</v>
      </c>
      <c r="C19" s="28">
        <f>0.3*C18</f>
        <v>990</v>
      </c>
      <c r="D19" s="32">
        <f t="shared" si="0"/>
        <v>11.785714285714285</v>
      </c>
      <c r="G19" s="12"/>
      <c r="I19" s="10"/>
      <c r="J19" s="18"/>
      <c r="M19" s="40" t="s">
        <v>50</v>
      </c>
      <c r="N19" s="38"/>
      <c r="O19" s="38"/>
      <c r="P19" s="38"/>
      <c r="Q19" s="38"/>
      <c r="R19" s="38"/>
      <c r="S19" s="47"/>
      <c r="T19" s="38"/>
      <c r="U19" s="38"/>
    </row>
    <row r="20" spans="2:21" ht="25.5" customHeight="1" thickBot="1">
      <c r="B20" s="34" t="s">
        <v>13</v>
      </c>
      <c r="C20" s="6">
        <f>C18-C19</f>
        <v>2310</v>
      </c>
      <c r="D20" s="35">
        <f t="shared" si="0"/>
        <v>27.500000000000004</v>
      </c>
      <c r="G20" s="22" t="s">
        <v>29</v>
      </c>
      <c r="H20" s="24">
        <f>H7+H14</f>
        <v>5900</v>
      </c>
      <c r="I20" s="22" t="s">
        <v>37</v>
      </c>
      <c r="J20" s="23">
        <f>J7+J14</f>
        <v>5900</v>
      </c>
      <c r="M20" s="40" t="s">
        <v>51</v>
      </c>
      <c r="N20" s="38"/>
      <c r="O20" s="38"/>
      <c r="P20" s="38"/>
      <c r="Q20" s="38"/>
      <c r="R20" s="38"/>
      <c r="S20" s="47"/>
      <c r="T20" s="38"/>
      <c r="U20" s="38"/>
    </row>
    <row r="21" spans="2:21" ht="20.25" customHeight="1">
      <c r="B21" s="7"/>
      <c r="M21" s="39" t="s">
        <v>62</v>
      </c>
      <c r="N21" s="38"/>
      <c r="O21" s="38"/>
      <c r="P21" s="38"/>
      <c r="Q21" s="38"/>
      <c r="R21" s="38"/>
      <c r="S21" s="47"/>
      <c r="T21" s="38"/>
      <c r="U21" s="38"/>
    </row>
    <row r="22" spans="2:21" ht="15.75">
      <c r="B22" s="41" t="s">
        <v>70</v>
      </c>
      <c r="C22" s="5"/>
      <c r="M22" s="40" t="s">
        <v>52</v>
      </c>
      <c r="N22" s="38"/>
      <c r="O22" s="38"/>
      <c r="P22" s="38"/>
      <c r="Q22" s="38"/>
      <c r="R22" s="38"/>
      <c r="S22" s="47"/>
      <c r="T22" s="38"/>
      <c r="U22" s="38"/>
    </row>
    <row r="23" spans="9:21" ht="15.75">
      <c r="I23" s="7" t="s">
        <v>39</v>
      </c>
      <c r="J23" s="5">
        <f>J18/H14</f>
        <v>0.7</v>
      </c>
      <c r="M23" s="40" t="s">
        <v>53</v>
      </c>
      <c r="N23" s="38"/>
      <c r="O23" s="38"/>
      <c r="P23" s="38"/>
      <c r="Q23" s="38"/>
      <c r="R23" s="38"/>
      <c r="S23" s="48"/>
      <c r="T23" s="38"/>
      <c r="U23" s="38"/>
    </row>
    <row r="24" spans="9:21" ht="15.75">
      <c r="I24" s="7" t="s">
        <v>40</v>
      </c>
      <c r="J24" s="5">
        <f>J18/J14</f>
        <v>0.525</v>
      </c>
      <c r="M24" s="40" t="s">
        <v>54</v>
      </c>
      <c r="N24" s="38"/>
      <c r="O24" s="38"/>
      <c r="P24" s="38"/>
      <c r="Q24" s="38"/>
      <c r="R24" s="38"/>
      <c r="S24" s="47"/>
      <c r="T24" s="38"/>
      <c r="U24" s="38"/>
    </row>
    <row r="25" spans="13:21" ht="15.75">
      <c r="M25" s="40" t="s">
        <v>64</v>
      </c>
      <c r="N25" s="38"/>
      <c r="O25" s="38"/>
      <c r="P25" s="38"/>
      <c r="Q25" s="38"/>
      <c r="R25" s="38"/>
      <c r="S25" s="47"/>
      <c r="T25" s="38"/>
      <c r="U25" s="38"/>
    </row>
    <row r="26" spans="13:21" ht="15.75">
      <c r="M26" s="40" t="s">
        <v>65</v>
      </c>
      <c r="N26" s="38"/>
      <c r="O26" s="38"/>
      <c r="P26" s="38"/>
      <c r="Q26" s="38"/>
      <c r="R26" s="38"/>
      <c r="S26" s="47"/>
      <c r="T26" s="38"/>
      <c r="U26" s="38"/>
    </row>
    <row r="27" spans="12:21" ht="15.75">
      <c r="L27" s="7" t="s">
        <v>58</v>
      </c>
      <c r="U27" s="38"/>
    </row>
  </sheetData>
  <sheetProtection/>
  <mergeCells count="3">
    <mergeCell ref="B6:D6"/>
    <mergeCell ref="U4:AE4"/>
    <mergeCell ref="U3:Y3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7"/>
  <sheetViews>
    <sheetView zoomScalePageLayoutView="0" workbookViewId="0" topLeftCell="A1">
      <selection activeCell="J16" sqref="J16"/>
    </sheetView>
  </sheetViews>
  <sheetFormatPr defaultColWidth="11.421875" defaultRowHeight="12.75"/>
  <sheetData>
    <row r="5" spans="1:12" ht="15.75" customHeight="1">
      <c r="A5" s="106" t="s">
        <v>146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5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90.7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5">
      <selection activeCell="C37" sqref="C37"/>
    </sheetView>
  </sheetViews>
  <sheetFormatPr defaultColWidth="11.421875" defaultRowHeight="12.75"/>
  <sheetData>
    <row r="3" ht="15.75">
      <c r="A3" s="79" t="s">
        <v>124</v>
      </c>
    </row>
    <row r="5" ht="13.5" thickBot="1">
      <c r="B5" s="93" t="s">
        <v>134</v>
      </c>
    </row>
    <row r="6" spans="1:6" ht="15" thickBot="1">
      <c r="A6" s="57" t="s">
        <v>16</v>
      </c>
      <c r="B6" s="58" t="s">
        <v>125</v>
      </c>
      <c r="C6" s="58" t="s">
        <v>126</v>
      </c>
      <c r="D6" s="58" t="s">
        <v>17</v>
      </c>
      <c r="E6" s="58" t="s">
        <v>125</v>
      </c>
      <c r="F6" s="58" t="s">
        <v>126</v>
      </c>
    </row>
    <row r="7" spans="1:6" ht="12.75">
      <c r="A7" s="80" t="s">
        <v>18</v>
      </c>
      <c r="B7" s="81">
        <v>51500</v>
      </c>
      <c r="C7" s="81">
        <v>53070</v>
      </c>
      <c r="D7" s="82" t="s">
        <v>18</v>
      </c>
      <c r="E7" s="81">
        <v>46100</v>
      </c>
      <c r="F7" s="81">
        <v>44470</v>
      </c>
    </row>
    <row r="8" spans="1:6" ht="12.75">
      <c r="A8" s="59" t="s">
        <v>90</v>
      </c>
      <c r="B8" s="83">
        <v>1500</v>
      </c>
      <c r="C8" s="84">
        <v>2070</v>
      </c>
      <c r="D8" s="60" t="s">
        <v>91</v>
      </c>
      <c r="E8" s="83">
        <v>15000</v>
      </c>
      <c r="F8" s="83">
        <v>17570</v>
      </c>
    </row>
    <row r="9" spans="1:6" ht="25.5">
      <c r="A9" s="59" t="s">
        <v>127</v>
      </c>
      <c r="B9" s="83">
        <v>22500</v>
      </c>
      <c r="C9" s="84">
        <v>25000</v>
      </c>
      <c r="D9" s="60" t="s">
        <v>128</v>
      </c>
      <c r="E9" s="83">
        <v>2500</v>
      </c>
      <c r="F9" s="83">
        <v>1900</v>
      </c>
    </row>
    <row r="10" spans="1:6" ht="12.75">
      <c r="A10" s="59" t="s">
        <v>92</v>
      </c>
      <c r="B10" s="83">
        <v>27500</v>
      </c>
      <c r="C10" s="84">
        <v>26000</v>
      </c>
      <c r="D10" s="60" t="s">
        <v>93</v>
      </c>
      <c r="E10" s="83">
        <v>28600</v>
      </c>
      <c r="F10" s="83">
        <v>25000</v>
      </c>
    </row>
    <row r="11" spans="1:6" ht="24">
      <c r="A11" s="85" t="s">
        <v>94</v>
      </c>
      <c r="B11" s="86">
        <v>3500</v>
      </c>
      <c r="C11" s="86">
        <v>5000</v>
      </c>
      <c r="D11" s="87" t="s">
        <v>95</v>
      </c>
      <c r="E11" s="86">
        <v>10000</v>
      </c>
      <c r="F11" s="86">
        <v>12000</v>
      </c>
    </row>
    <row r="12" spans="1:6" ht="25.5">
      <c r="A12" s="59" t="s">
        <v>96</v>
      </c>
      <c r="B12" s="88">
        <v>3500</v>
      </c>
      <c r="C12" s="84">
        <v>5000</v>
      </c>
      <c r="D12" s="60" t="s">
        <v>93</v>
      </c>
      <c r="E12" s="83">
        <v>10000</v>
      </c>
      <c r="F12" s="83">
        <v>12000</v>
      </c>
    </row>
    <row r="13" spans="1:6" ht="24">
      <c r="A13" s="85" t="s">
        <v>19</v>
      </c>
      <c r="B13" s="86">
        <v>53000</v>
      </c>
      <c r="C13" s="86">
        <v>53430</v>
      </c>
      <c r="D13" s="87" t="s">
        <v>20</v>
      </c>
      <c r="E13" s="86">
        <v>51900</v>
      </c>
      <c r="F13" s="86">
        <v>55530</v>
      </c>
    </row>
    <row r="14" spans="1:6" ht="12.75">
      <c r="A14" s="59" t="s">
        <v>129</v>
      </c>
      <c r="B14" s="83">
        <v>5000</v>
      </c>
      <c r="C14" s="84">
        <v>7000</v>
      </c>
      <c r="D14" s="60" t="s">
        <v>97</v>
      </c>
      <c r="E14" s="83">
        <v>40000</v>
      </c>
      <c r="F14" s="83">
        <v>40000</v>
      </c>
    </row>
    <row r="15" spans="1:6" ht="12.75">
      <c r="A15" s="59" t="s">
        <v>130</v>
      </c>
      <c r="B15" s="83">
        <v>45800</v>
      </c>
      <c r="C15" s="84">
        <v>45800</v>
      </c>
      <c r="D15" s="60" t="s">
        <v>131</v>
      </c>
      <c r="E15" s="83">
        <v>8500</v>
      </c>
      <c r="F15" s="83">
        <v>10000</v>
      </c>
    </row>
    <row r="16" spans="1:6" ht="27" thickBot="1">
      <c r="A16" s="59" t="s">
        <v>132</v>
      </c>
      <c r="B16" s="83">
        <v>2200</v>
      </c>
      <c r="C16" s="84">
        <v>1130</v>
      </c>
      <c r="D16" s="60" t="s">
        <v>133</v>
      </c>
      <c r="E16" s="83">
        <v>3400</v>
      </c>
      <c r="F16" s="83">
        <v>5530</v>
      </c>
    </row>
    <row r="17" spans="1:6" ht="24.75" thickBot="1">
      <c r="A17" s="89" t="s">
        <v>98</v>
      </c>
      <c r="B17" s="90">
        <v>108000</v>
      </c>
      <c r="C17" s="91">
        <v>112000</v>
      </c>
      <c r="D17" s="92" t="s">
        <v>99</v>
      </c>
      <c r="E17" s="90">
        <v>108000</v>
      </c>
      <c r="F17" s="90">
        <v>112000</v>
      </c>
    </row>
    <row r="19" ht="13.5" thickBot="1"/>
    <row r="20" spans="1:3" ht="51.75" thickBot="1">
      <c r="A20" s="94" t="s">
        <v>135</v>
      </c>
      <c r="B20" s="95" t="s">
        <v>125</v>
      </c>
      <c r="C20" s="95" t="s">
        <v>126</v>
      </c>
    </row>
    <row r="21" spans="1:3" ht="18" thickBot="1">
      <c r="A21" s="96" t="s">
        <v>136</v>
      </c>
      <c r="B21" s="97">
        <v>180000</v>
      </c>
      <c r="C21" s="97">
        <v>200000</v>
      </c>
    </row>
    <row r="22" spans="1:3" ht="51.75" thickBot="1">
      <c r="A22" s="96" t="s">
        <v>137</v>
      </c>
      <c r="B22" s="98"/>
      <c r="C22" s="98"/>
    </row>
    <row r="23" spans="1:3" ht="34.5" thickBot="1">
      <c r="A23" s="96" t="s">
        <v>138</v>
      </c>
      <c r="B23" s="97">
        <v>12500</v>
      </c>
      <c r="C23" s="97">
        <v>9500</v>
      </c>
    </row>
    <row r="24" spans="1:3" ht="51.75" thickBot="1">
      <c r="A24" s="96" t="s">
        <v>139</v>
      </c>
      <c r="B24" s="97">
        <v>5000</v>
      </c>
      <c r="C24" s="97">
        <v>6000</v>
      </c>
    </row>
    <row r="25" spans="1:3" ht="34.5" thickBot="1">
      <c r="A25" s="96" t="s">
        <v>140</v>
      </c>
      <c r="B25" s="97">
        <v>10000</v>
      </c>
      <c r="C25" s="97">
        <v>10500</v>
      </c>
    </row>
    <row r="26" spans="1:3" ht="51.75" thickBot="1">
      <c r="A26" s="96" t="s">
        <v>141</v>
      </c>
      <c r="B26" s="97">
        <v>90000</v>
      </c>
      <c r="C26" s="97">
        <v>76000</v>
      </c>
    </row>
    <row r="27" spans="1:3" ht="51.75" thickBot="1">
      <c r="A27" s="96" t="s">
        <v>142</v>
      </c>
      <c r="B27" s="97">
        <v>120000</v>
      </c>
      <c r="C27" s="97">
        <v>135000</v>
      </c>
    </row>
    <row r="28" spans="1:3" ht="34.5" thickBot="1">
      <c r="A28" s="96" t="s">
        <v>143</v>
      </c>
      <c r="B28" s="97">
        <v>108000</v>
      </c>
      <c r="C28" s="97">
        <v>115000</v>
      </c>
    </row>
    <row r="29" spans="1:3" ht="51.75" thickBot="1">
      <c r="A29" s="96" t="s">
        <v>144</v>
      </c>
      <c r="B29" s="97">
        <v>45000</v>
      </c>
      <c r="C29" s="97">
        <v>38000</v>
      </c>
    </row>
    <row r="32" spans="1:7" ht="15.75">
      <c r="A32" s="107" t="s">
        <v>145</v>
      </c>
      <c r="B32" s="107"/>
      <c r="C32" s="107"/>
      <c r="D32" s="107"/>
      <c r="E32" s="107"/>
      <c r="F32" s="107"/>
      <c r="G32" s="107"/>
    </row>
    <row r="34" spans="1:6" ht="36" customHeight="1">
      <c r="A34" s="108"/>
      <c r="B34" s="108"/>
      <c r="C34" s="108"/>
      <c r="D34" s="108"/>
      <c r="E34" s="108"/>
      <c r="F34" s="108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106" t="s">
        <v>100</v>
      </c>
      <c r="B2" s="106"/>
      <c r="C2" s="106"/>
      <c r="D2" s="106"/>
      <c r="E2" s="106"/>
      <c r="F2" s="106"/>
      <c r="G2" s="106"/>
    </row>
    <row r="4" ht="13.5" thickBot="1"/>
    <row r="5" spans="1:3" ht="15.75" thickBot="1">
      <c r="A5" s="61" t="s">
        <v>16</v>
      </c>
      <c r="B5" s="62">
        <v>35064</v>
      </c>
      <c r="C5" s="62">
        <v>35430</v>
      </c>
    </row>
    <row r="6" spans="1:3" ht="15">
      <c r="A6" s="63" t="s">
        <v>101</v>
      </c>
      <c r="B6" s="64">
        <v>1550</v>
      </c>
      <c r="C6" s="64">
        <v>2170</v>
      </c>
    </row>
    <row r="7" spans="1:3" ht="15">
      <c r="A7" s="63" t="s">
        <v>90</v>
      </c>
      <c r="B7" s="65">
        <v>50</v>
      </c>
      <c r="C7" s="65">
        <v>150</v>
      </c>
    </row>
    <row r="8" spans="1:3" ht="15">
      <c r="A8" s="63" t="s">
        <v>102</v>
      </c>
      <c r="B8" s="65">
        <v>500</v>
      </c>
      <c r="C8" s="64">
        <v>1200</v>
      </c>
    </row>
    <row r="9" spans="1:3" ht="15">
      <c r="A9" s="63" t="s">
        <v>92</v>
      </c>
      <c r="B9" s="64">
        <v>1000</v>
      </c>
      <c r="C9" s="65">
        <v>820</v>
      </c>
    </row>
    <row r="10" spans="1:3" ht="15">
      <c r="A10" s="63" t="s">
        <v>103</v>
      </c>
      <c r="B10" s="64">
        <v>3000</v>
      </c>
      <c r="C10" s="64">
        <v>2000</v>
      </c>
    </row>
    <row r="11" spans="1:3" ht="15">
      <c r="A11" s="63" t="s">
        <v>104</v>
      </c>
      <c r="B11" s="64">
        <v>7000</v>
      </c>
      <c r="C11" s="64">
        <v>10000</v>
      </c>
    </row>
    <row r="12" spans="1:3" ht="15.75" thickBot="1">
      <c r="A12" s="63" t="s">
        <v>105</v>
      </c>
      <c r="B12" s="66">
        <v>11550</v>
      </c>
      <c r="C12" s="66">
        <v>14170</v>
      </c>
    </row>
    <row r="13" spans="1:3" ht="15.75" thickBot="1">
      <c r="A13" s="61" t="s">
        <v>17</v>
      </c>
      <c r="B13" s="62">
        <v>35064</v>
      </c>
      <c r="C13" s="62">
        <v>35430</v>
      </c>
    </row>
    <row r="14" spans="1:3" ht="15">
      <c r="A14" s="63" t="s">
        <v>106</v>
      </c>
      <c r="B14" s="65">
        <v>850</v>
      </c>
      <c r="C14" s="64">
        <v>1320</v>
      </c>
    </row>
    <row r="15" spans="1:3" ht="15">
      <c r="A15" s="63" t="s">
        <v>107</v>
      </c>
      <c r="B15" s="65">
        <v>50</v>
      </c>
      <c r="C15" s="65">
        <v>800</v>
      </c>
    </row>
    <row r="16" spans="1:3" ht="15">
      <c r="A16" s="63" t="s">
        <v>91</v>
      </c>
      <c r="B16" s="65">
        <v>800</v>
      </c>
      <c r="C16" s="65">
        <v>520</v>
      </c>
    </row>
    <row r="17" spans="1:3" ht="15">
      <c r="A17" s="63" t="s">
        <v>108</v>
      </c>
      <c r="B17" s="64">
        <v>2000</v>
      </c>
      <c r="C17" s="64">
        <v>2850</v>
      </c>
    </row>
    <row r="18" spans="1:3" ht="15">
      <c r="A18" s="63" t="s">
        <v>109</v>
      </c>
      <c r="B18" s="64">
        <v>8700</v>
      </c>
      <c r="C18" s="64">
        <v>10000</v>
      </c>
    </row>
    <row r="19" spans="1:3" ht="15.75" thickBot="1">
      <c r="A19" s="67" t="s">
        <v>110</v>
      </c>
      <c r="B19" s="68">
        <v>11550</v>
      </c>
      <c r="C19" s="68">
        <v>14170</v>
      </c>
    </row>
    <row r="23" ht="13.5" thickBot="1"/>
    <row r="24" spans="1:6" ht="15.75" thickBot="1" thickTop="1">
      <c r="A24" s="69" t="s">
        <v>111</v>
      </c>
      <c r="B24" s="69" t="s">
        <v>112</v>
      </c>
      <c r="C24" s="117">
        <v>95</v>
      </c>
      <c r="D24" s="118"/>
      <c r="E24" s="117">
        <v>96</v>
      </c>
      <c r="F24" s="119"/>
    </row>
    <row r="25" spans="1:6" ht="13.5">
      <c r="A25" s="70" t="s">
        <v>113</v>
      </c>
      <c r="B25" s="72" t="s">
        <v>115</v>
      </c>
      <c r="C25" s="73"/>
      <c r="D25" s="111"/>
      <c r="E25" s="73"/>
      <c r="F25" s="113"/>
    </row>
    <row r="26" spans="1:6" ht="15" thickBot="1">
      <c r="A26" s="71" t="s">
        <v>114</v>
      </c>
      <c r="B26" s="74" t="s">
        <v>116</v>
      </c>
      <c r="C26" s="75"/>
      <c r="D26" s="112"/>
      <c r="E26" s="75"/>
      <c r="F26" s="114"/>
    </row>
    <row r="27" spans="1:6" ht="13.5">
      <c r="A27" s="70" t="s">
        <v>113</v>
      </c>
      <c r="B27" s="72" t="s">
        <v>118</v>
      </c>
      <c r="C27" s="73"/>
      <c r="D27" s="111"/>
      <c r="E27" s="73"/>
      <c r="F27" s="109"/>
    </row>
    <row r="28" spans="1:6" ht="15" thickBot="1">
      <c r="A28" s="71" t="s">
        <v>117</v>
      </c>
      <c r="B28" s="74" t="s">
        <v>119</v>
      </c>
      <c r="C28" s="75"/>
      <c r="D28" s="112"/>
      <c r="E28" s="75"/>
      <c r="F28" s="110"/>
    </row>
    <row r="29" spans="1:6" ht="13.5">
      <c r="A29" s="70" t="s">
        <v>113</v>
      </c>
      <c r="B29" s="72" t="s">
        <v>121</v>
      </c>
      <c r="C29" s="73"/>
      <c r="D29" s="111"/>
      <c r="E29" s="73"/>
      <c r="F29" s="113"/>
    </row>
    <row r="30" spans="1:6" ht="15" thickBot="1">
      <c r="A30" s="71" t="s">
        <v>120</v>
      </c>
      <c r="B30" s="74" t="s">
        <v>119</v>
      </c>
      <c r="C30" s="75"/>
      <c r="D30" s="112"/>
      <c r="E30" s="75"/>
      <c r="F30" s="114"/>
    </row>
    <row r="31" spans="1:6" ht="13.5">
      <c r="A31" s="70" t="s">
        <v>113</v>
      </c>
      <c r="B31" s="72" t="s">
        <v>123</v>
      </c>
      <c r="C31" s="73"/>
      <c r="D31" s="111"/>
      <c r="E31" s="73"/>
      <c r="F31" s="113"/>
    </row>
    <row r="32" spans="1:6" ht="15" thickBot="1">
      <c r="A32" s="76" t="s">
        <v>122</v>
      </c>
      <c r="B32" s="77" t="s">
        <v>119</v>
      </c>
      <c r="C32" s="78"/>
      <c r="D32" s="115"/>
      <c r="E32" s="78"/>
      <c r="F32" s="116"/>
    </row>
    <row r="33" ht="13.5" thickTop="1"/>
  </sheetData>
  <sheetProtection/>
  <mergeCells count="11">
    <mergeCell ref="D27:D28"/>
    <mergeCell ref="F27:F28"/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71</v>
      </c>
    </row>
    <row r="2" ht="13.5" thickBot="1"/>
    <row r="3" spans="2:5" ht="15.75">
      <c r="B3" s="51"/>
      <c r="C3" s="52"/>
      <c r="D3" s="120" t="s">
        <v>72</v>
      </c>
      <c r="E3" s="121"/>
    </row>
    <row r="4" spans="2:5" ht="12.75">
      <c r="B4" s="122" t="s">
        <v>82</v>
      </c>
      <c r="C4" s="53" t="s">
        <v>74</v>
      </c>
      <c r="D4" t="s">
        <v>88</v>
      </c>
      <c r="E4" s="43"/>
    </row>
    <row r="5" spans="2:6" ht="12.75">
      <c r="B5" s="122"/>
      <c r="C5" s="53" t="s">
        <v>84</v>
      </c>
      <c r="D5" t="s">
        <v>77</v>
      </c>
      <c r="E5" s="43"/>
      <c r="F5" t="s">
        <v>75</v>
      </c>
    </row>
    <row r="6" spans="2:6" ht="12.75">
      <c r="B6" s="122"/>
      <c r="C6" s="54">
        <v>15</v>
      </c>
      <c r="D6" s="42" t="s">
        <v>83</v>
      </c>
      <c r="E6" s="43"/>
      <c r="F6" t="s">
        <v>76</v>
      </c>
    </row>
    <row r="7" spans="2:5" ht="12.75">
      <c r="B7" s="122"/>
      <c r="C7" s="54">
        <v>19</v>
      </c>
      <c r="D7" t="s">
        <v>89</v>
      </c>
      <c r="E7" s="43"/>
    </row>
    <row r="8" spans="2:5" ht="12.75">
      <c r="B8" s="122"/>
      <c r="C8" s="54">
        <v>22</v>
      </c>
      <c r="D8" t="s">
        <v>89</v>
      </c>
      <c r="E8" s="43"/>
    </row>
    <row r="9" spans="2:5" ht="12.75">
      <c r="B9" s="122"/>
      <c r="C9" s="54">
        <v>26</v>
      </c>
      <c r="D9" s="42" t="s">
        <v>86</v>
      </c>
      <c r="E9" s="43"/>
    </row>
    <row r="10" spans="2:5" ht="12.75">
      <c r="B10" s="122"/>
      <c r="C10" s="54">
        <v>29</v>
      </c>
      <c r="D10" s="42" t="s">
        <v>86</v>
      </c>
      <c r="E10" s="43"/>
    </row>
    <row r="11" spans="2:5" ht="12.75">
      <c r="B11" s="122"/>
      <c r="C11" s="54" t="s">
        <v>78</v>
      </c>
      <c r="D11" s="42" t="s">
        <v>85</v>
      </c>
      <c r="E11" s="43"/>
    </row>
    <row r="12" spans="2:5" ht="12.75">
      <c r="B12" s="123" t="s">
        <v>73</v>
      </c>
      <c r="C12" s="55">
        <v>5</v>
      </c>
      <c r="D12" s="42" t="s">
        <v>85</v>
      </c>
      <c r="E12" s="50"/>
    </row>
    <row r="13" spans="2:5" ht="12.75">
      <c r="B13" s="124"/>
      <c r="C13" s="55">
        <v>9</v>
      </c>
      <c r="D13" s="42" t="s">
        <v>85</v>
      </c>
      <c r="E13" s="50"/>
    </row>
    <row r="14" spans="2:5" ht="12.75">
      <c r="B14" s="124"/>
      <c r="C14" s="55">
        <v>12</v>
      </c>
      <c r="D14" s="49" t="s">
        <v>87</v>
      </c>
      <c r="E14" s="50"/>
    </row>
    <row r="15" spans="2:5" ht="12.75">
      <c r="B15" s="124"/>
      <c r="C15" s="55">
        <v>16</v>
      </c>
      <c r="D15" s="49" t="s">
        <v>87</v>
      </c>
      <c r="E15" s="50"/>
    </row>
    <row r="16" spans="2:5" ht="12.75">
      <c r="B16" s="124"/>
      <c r="C16" s="55">
        <v>19</v>
      </c>
      <c r="D16" s="49" t="s">
        <v>87</v>
      </c>
      <c r="E16" s="50"/>
    </row>
    <row r="17" spans="2:5" ht="12.75">
      <c r="B17" s="124"/>
      <c r="C17" s="55">
        <v>23</v>
      </c>
      <c r="D17" s="49" t="s">
        <v>87</v>
      </c>
      <c r="E17" s="50"/>
    </row>
    <row r="18" spans="2:5" ht="13.5" thickBot="1">
      <c r="B18" s="125"/>
      <c r="C18" s="56">
        <v>26</v>
      </c>
      <c r="D18" s="49" t="s">
        <v>87</v>
      </c>
      <c r="E18" s="44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2020-10-19T14:01:12Z</dcterms:modified>
  <cp:category/>
  <cp:version/>
  <cp:contentType/>
  <cp:contentStatus/>
</cp:coreProperties>
</file>