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Instrumentos Fin\exercícios\"/>
    </mc:Choice>
  </mc:AlternateContent>
  <bookViews>
    <workbookView xWindow="0" yWindow="0" windowWidth="28800" windowHeight="1243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 l="1"/>
  <c r="A49" i="1"/>
  <c r="C44" i="1"/>
  <c r="G44" i="1" s="1"/>
  <c r="I44" i="1" s="1"/>
  <c r="G43" i="1"/>
  <c r="I43" i="1" s="1"/>
  <c r="C43" i="1"/>
  <c r="C42" i="1"/>
  <c r="G42" i="1" s="1"/>
  <c r="I42" i="1" s="1"/>
  <c r="G41" i="1"/>
  <c r="I41" i="1" s="1"/>
  <c r="C41" i="1"/>
  <c r="H41" i="1" l="1"/>
  <c r="J41" i="1" s="1"/>
  <c r="F42" i="1" s="1"/>
  <c r="H42" i="1" l="1"/>
  <c r="J42" i="1" s="1"/>
  <c r="F43" i="1" s="1"/>
  <c r="H43" i="1" l="1"/>
  <c r="J43" i="1" s="1"/>
  <c r="F44" i="1" s="1"/>
  <c r="H44" i="1" s="1"/>
</calcChain>
</file>

<file path=xl/sharedStrings.xml><?xml version="1.0" encoding="utf-8"?>
<sst xmlns="http://schemas.openxmlformats.org/spreadsheetml/2006/main" count="14" uniqueCount="14">
  <si>
    <t>CDI</t>
  </si>
  <si>
    <t>CDI+5%</t>
  </si>
  <si>
    <t>si</t>
  </si>
  <si>
    <t>Pagto</t>
  </si>
  <si>
    <t>sf</t>
  </si>
  <si>
    <t>X1</t>
  </si>
  <si>
    <t>X2</t>
  </si>
  <si>
    <t>X3</t>
  </si>
  <si>
    <t>X4</t>
  </si>
  <si>
    <t>custo transação</t>
  </si>
  <si>
    <t>1 ano</t>
  </si>
  <si>
    <t>Despesas Financeiras</t>
  </si>
  <si>
    <t>aos 4 anos</t>
  </si>
  <si>
    <t>amortização custo 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</si>
</sst>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-* #,##0.000_-;\-* #,##0.000_-;_-* &quot;-&quot;??_-;_-@_-"/>
    <numFmt numFmtId="167" formatCode="#,##0.0000"/>
    <numFmt numFmtId="168" formatCode="_-* #,##0.000_-;\-* #,##0.000_-;_-* &quot;-&quot;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43" fontId="0" fillId="0" borderId="0" xfId="1" applyFont="1"/>
    <xf numFmtId="165" fontId="0" fillId="0" borderId="0" xfId="0" applyNumberFormat="1"/>
    <xf numFmtId="9" fontId="0" fillId="0" borderId="0" xfId="0" applyNumberFormat="1"/>
    <xf numFmtId="167" fontId="0" fillId="0" borderId="0" xfId="0" applyNumberFormat="1"/>
    <xf numFmtId="3" fontId="0" fillId="0" borderId="1" xfId="0" applyNumberFormat="1" applyFill="1" applyBorder="1"/>
    <xf numFmtId="3" fontId="0" fillId="0" borderId="0" xfId="0" applyNumberFormat="1" applyFill="1"/>
    <xf numFmtId="3" fontId="2" fillId="0" borderId="0" xfId="0" applyNumberFormat="1" applyFont="1" applyFill="1"/>
    <xf numFmtId="0" fontId="0" fillId="0" borderId="0" xfId="0" applyFill="1"/>
    <xf numFmtId="10" fontId="0" fillId="0" borderId="0" xfId="2" applyNumberFormat="1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0" xfId="2" applyNumberFormat="1" applyFont="1" applyFill="1"/>
    <xf numFmtId="10" fontId="0" fillId="0" borderId="0" xfId="0" applyNumberFormat="1" applyFill="1"/>
    <xf numFmtId="43" fontId="0" fillId="0" borderId="0" xfId="1" applyFont="1" applyFill="1"/>
    <xf numFmtId="166" fontId="0" fillId="0" borderId="0" xfId="1" applyNumberFormat="1" applyFont="1" applyFill="1"/>
    <xf numFmtId="168" fontId="0" fillId="0" borderId="0" xfId="0" applyNumberForma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410948</xdr:colOff>
      <xdr:row>0</xdr:row>
      <xdr:rowOff>78173</xdr:rowOff>
    </xdr:from>
    <xdr:to>
      <xdr:col>10</xdr:col>
      <xdr:colOff>75143</xdr:colOff>
      <xdr:row>32</xdr:row>
      <xdr:rowOff>167074</xdr:rowOff>
    </xdr:to>
    <xdr:pic>
      <xdr:nvPicPr>
        <xdr:cNvPr id="2" name="Espaço Reservado para Conteúdo 5" descr="p.110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rcRect t="5554" r="7936" b="45864"/>
        <a:stretch>
          <a:fillRect/>
        </a:stretch>
      </xdr:blipFill>
      <xdr:spPr>
        <a:xfrm>
          <a:off x="410948" y="78173"/>
          <a:ext cx="8189070" cy="618490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17</xdr:col>
      <xdr:colOff>76200</xdr:colOff>
      <xdr:row>2</xdr:row>
      <xdr:rowOff>180975</xdr:rowOff>
    </xdr:from>
    <xdr:to>
      <xdr:col>27</xdr:col>
      <xdr:colOff>338182</xdr:colOff>
      <xdr:row>25</xdr:row>
      <xdr:rowOff>173872</xdr:rowOff>
    </xdr:to>
    <xdr:pic>
      <xdr:nvPicPr>
        <xdr:cNvPr id="3" name="Espaço Reservado para Conteúdo 5" descr="p.111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68275" y="561975"/>
          <a:ext cx="6357982" cy="437439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L55"/>
  <sheetViews>
    <sheetView tabSelected="1" topLeftCell="A13" zoomScale="98" zoomScaleNormal="98" workbookViewId="0">
      <selection activeCell="K47" sqref="K47"/>
    </sheetView>
  </sheetViews>
  <sheetFormatPr defaultRowHeight="15" x14ac:dyDescent="0.25"/>
  <cols>
    <col min="1" max="1" width="13.42578125" bestFit="1" customWidth="1"/>
    <col min="5" max="5" width="10.140625" bestFit="1" customWidth="1"/>
    <col min="6" max="6" width="11.85546875" bestFit="1" customWidth="1"/>
    <col min="7" max="7" width="16.42578125" bestFit="1" customWidth="1"/>
    <col min="8" max="8" width="24.85546875" bestFit="1" customWidth="1"/>
    <col min="9" max="10" width="11.85546875" bestFit="1" customWidth="1"/>
  </cols>
  <sheetData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2" x14ac:dyDescent="0.25">
      <c r="A40" s="9" t="s">
        <v>0</v>
      </c>
      <c r="B40" s="9"/>
      <c r="C40" s="9" t="s">
        <v>1</v>
      </c>
      <c r="D40" s="9"/>
      <c r="E40" s="11"/>
      <c r="F40" s="11" t="s">
        <v>2</v>
      </c>
      <c r="G40" s="11" t="s">
        <v>11</v>
      </c>
      <c r="H40" s="12" t="s">
        <v>13</v>
      </c>
      <c r="I40" s="11" t="s">
        <v>3</v>
      </c>
      <c r="J40" s="11" t="s">
        <v>4</v>
      </c>
      <c r="K40" s="9"/>
    </row>
    <row r="41" spans="1:12" x14ac:dyDescent="0.25">
      <c r="A41" s="9">
        <v>1.1399999999999999</v>
      </c>
      <c r="B41" s="9">
        <v>1.05</v>
      </c>
      <c r="C41" s="13">
        <f>B41*A41-1</f>
        <v>0.19699999999999984</v>
      </c>
      <c r="D41" s="14"/>
      <c r="E41" s="11" t="s">
        <v>5</v>
      </c>
      <c r="F41" s="6">
        <v>59000000</v>
      </c>
      <c r="G41" s="6">
        <f>60000000*C41</f>
        <v>11819999.999999991</v>
      </c>
      <c r="H41" s="6">
        <f>$H$48*F41</f>
        <v>248426.54646509787</v>
      </c>
      <c r="I41" s="6">
        <f>G41</f>
        <v>11819999.999999991</v>
      </c>
      <c r="J41" s="6">
        <f>F41+H41</f>
        <v>59248426.546465099</v>
      </c>
      <c r="K41" s="7"/>
      <c r="L41" s="1"/>
    </row>
    <row r="42" spans="1:12" x14ac:dyDescent="0.25">
      <c r="A42" s="9">
        <v>1.1200000000000001</v>
      </c>
      <c r="B42" s="9">
        <v>1.05</v>
      </c>
      <c r="C42" s="13">
        <f t="shared" ref="C42:C44" si="0">B42*A42-1</f>
        <v>0.17600000000000016</v>
      </c>
      <c r="D42" s="14"/>
      <c r="E42" s="11" t="s">
        <v>6</v>
      </c>
      <c r="F42" s="6">
        <f>J41</f>
        <v>59248426.546465099</v>
      </c>
      <c r="G42" s="6">
        <f t="shared" ref="G42:G44" si="1">60000000*C42</f>
        <v>10560000.000000009</v>
      </c>
      <c r="H42" s="6">
        <f t="shared" ref="H42:H44" si="2">$H$48*F42</f>
        <v>249472.57610897205</v>
      </c>
      <c r="I42" s="6">
        <f t="shared" ref="I42:I43" si="3">G42</f>
        <v>10560000.000000009</v>
      </c>
      <c r="J42" s="6">
        <f>F42+H42</f>
        <v>59497899.122574069</v>
      </c>
      <c r="K42" s="7"/>
      <c r="L42" s="1"/>
    </row>
    <row r="43" spans="1:12" x14ac:dyDescent="0.25">
      <c r="A43" s="9">
        <v>1.115</v>
      </c>
      <c r="B43" s="9">
        <v>1.05</v>
      </c>
      <c r="C43" s="13">
        <f t="shared" si="0"/>
        <v>0.17074999999999996</v>
      </c>
      <c r="D43" s="14"/>
      <c r="E43" s="11" t="s">
        <v>7</v>
      </c>
      <c r="F43" s="6">
        <f t="shared" ref="F43:F44" si="4">J42</f>
        <v>59497899.122574069</v>
      </c>
      <c r="G43" s="6">
        <f t="shared" si="1"/>
        <v>10244999.999999998</v>
      </c>
      <c r="H43" s="6">
        <f t="shared" si="2"/>
        <v>250523.01018559074</v>
      </c>
      <c r="I43" s="6">
        <f t="shared" si="3"/>
        <v>10244999.999999998</v>
      </c>
      <c r="J43" s="6">
        <f>F43+H43</f>
        <v>59748422.13275966</v>
      </c>
      <c r="K43" s="7"/>
      <c r="L43" s="1"/>
    </row>
    <row r="44" spans="1:12" x14ac:dyDescent="0.25">
      <c r="A44" s="9">
        <v>1.1000000000000001</v>
      </c>
      <c r="B44" s="9">
        <v>1.05</v>
      </c>
      <c r="C44" s="13">
        <f t="shared" si="0"/>
        <v>0.15500000000000025</v>
      </c>
      <c r="D44" s="14"/>
      <c r="E44" s="11" t="s">
        <v>8</v>
      </c>
      <c r="F44" s="6">
        <f t="shared" si="4"/>
        <v>59748422.13275966</v>
      </c>
      <c r="G44" s="6">
        <f t="shared" si="1"/>
        <v>9300000.0000000149</v>
      </c>
      <c r="H44" s="6">
        <f t="shared" si="2"/>
        <v>251577.86724034406</v>
      </c>
      <c r="I44" s="6">
        <f>G44+60000000</f>
        <v>69300000.000000015</v>
      </c>
      <c r="J44" s="6">
        <v>0</v>
      </c>
      <c r="K44" s="7"/>
      <c r="L44" s="1"/>
    </row>
    <row r="45" spans="1:12" x14ac:dyDescent="0.25">
      <c r="A45" s="9"/>
      <c r="B45" s="9"/>
      <c r="C45" s="9"/>
      <c r="D45" s="9"/>
      <c r="E45" s="7"/>
      <c r="F45" s="7"/>
      <c r="G45" s="7"/>
      <c r="H45" s="8"/>
      <c r="I45" s="7"/>
      <c r="J45" s="7"/>
      <c r="K45" s="7"/>
      <c r="L45" s="1"/>
    </row>
    <row r="46" spans="1:12" x14ac:dyDescent="0.25">
      <c r="A46" s="15"/>
      <c r="B46" s="16"/>
      <c r="C46" s="10"/>
      <c r="D46" s="9"/>
      <c r="E46" s="7"/>
      <c r="F46" s="7"/>
      <c r="G46" s="7"/>
      <c r="H46" s="7"/>
      <c r="I46" s="7"/>
      <c r="J46" s="7"/>
      <c r="K46" s="7"/>
      <c r="L46" s="1"/>
    </row>
    <row r="47" spans="1:12" x14ac:dyDescent="0.25">
      <c r="A47" s="15"/>
      <c r="B47" s="16"/>
      <c r="C47" s="17"/>
      <c r="D47" s="9"/>
      <c r="E47" s="7"/>
      <c r="F47" s="7"/>
      <c r="G47" s="9" t="s">
        <v>9</v>
      </c>
      <c r="H47" s="10">
        <f>1000/59000</f>
        <v>1.6949152542372881E-2</v>
      </c>
      <c r="I47" s="7" t="s">
        <v>12</v>
      </c>
      <c r="J47" s="7"/>
      <c r="K47" s="7"/>
      <c r="L47" s="1"/>
    </row>
    <row r="48" spans="1:12" x14ac:dyDescent="0.25">
      <c r="A48" s="2"/>
      <c r="E48" s="1"/>
      <c r="F48" s="7"/>
      <c r="G48" s="7" t="s">
        <v>10</v>
      </c>
      <c r="H48" s="10">
        <f>((1+H47)^0.25)-1</f>
        <v>4.2106194316118284E-3</v>
      </c>
      <c r="I48" s="7"/>
      <c r="J48" s="7"/>
      <c r="K48" s="1"/>
      <c r="L48" s="1"/>
    </row>
    <row r="49" spans="1:12" x14ac:dyDescent="0.25">
      <c r="A49" s="3">
        <f>A47+A48</f>
        <v>0</v>
      </c>
      <c r="E49" s="1"/>
      <c r="F49" s="1"/>
      <c r="G49" s="1"/>
      <c r="H49" s="1"/>
      <c r="I49" s="1"/>
      <c r="J49" s="1"/>
      <c r="K49" s="1"/>
      <c r="L49" s="1"/>
    </row>
    <row r="50" spans="1:12" x14ac:dyDescent="0.25">
      <c r="E50" s="1"/>
      <c r="F50" s="1"/>
      <c r="G50" s="1"/>
      <c r="H50" s="5"/>
      <c r="I50" s="1"/>
      <c r="J50" s="1"/>
      <c r="K50" s="1"/>
      <c r="L50" s="1"/>
    </row>
    <row r="51" spans="1:12" x14ac:dyDescent="0.25">
      <c r="E51" s="1"/>
      <c r="F51" s="1"/>
      <c r="G51" s="1"/>
      <c r="H51" s="1"/>
      <c r="I51" s="1"/>
      <c r="J51" s="1"/>
      <c r="K51" s="1"/>
      <c r="L51" s="1"/>
    </row>
    <row r="54" spans="1:12" x14ac:dyDescent="0.25">
      <c r="E54" s="4"/>
      <c r="F54" s="4"/>
    </row>
    <row r="55" spans="1:12" x14ac:dyDescent="0.25">
      <c r="E55" s="2"/>
      <c r="F55" s="2"/>
      <c r="H55" s="2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2019-09-24T11:56:17Z</dcterms:created>
  <dcterms:modified xsi:type="dcterms:W3CDTF">2020-09-30T20:56:39Z</dcterms:modified>
</cp:coreProperties>
</file>