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__ USP Ranny 2019 01\Disciplinas\AUT0286 - Conforto Ambiental 3 TermoAcústica\2020\"/>
    </mc:Choice>
  </mc:AlternateContent>
  <xr:revisionPtr revIDLastSave="0" documentId="8_{BAD41333-3BDE-4052-A822-E625D722DE46}" xr6:coauthVersionLast="45" xr6:coauthVersionMax="45" xr10:uidLastSave="{00000000-0000-0000-0000-000000000000}"/>
  <bookViews>
    <workbookView xWindow="-108" yWindow="-108" windowWidth="23256" windowHeight="12576" xr2:uid="{AA63431B-151F-4D02-8A44-12B24B475360}"/>
  </bookViews>
  <sheets>
    <sheet name="Coeficientes de Absorção Sonora" sheetId="3" r:id="rId1"/>
    <sheet name="Cálculo do TR" sheetId="4" r:id="rId2"/>
    <sheet name="Gráfico TR" sheetId="6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1" i="4" l="1"/>
  <c r="H31" i="4"/>
  <c r="J31" i="4"/>
  <c r="G31" i="4"/>
  <c r="I31" i="4"/>
  <c r="E31" i="4"/>
  <c r="F24" i="4" l="1"/>
  <c r="G24" i="4"/>
  <c r="H24" i="4"/>
  <c r="I24" i="4"/>
  <c r="J24" i="4"/>
  <c r="E24" i="4"/>
  <c r="E23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J19" i="4"/>
  <c r="F20" i="4"/>
  <c r="G20" i="4"/>
  <c r="H20" i="4"/>
  <c r="I20" i="4"/>
  <c r="J20" i="4"/>
  <c r="F21" i="4"/>
  <c r="G21" i="4"/>
  <c r="H21" i="4"/>
  <c r="I21" i="4"/>
  <c r="J21" i="4"/>
  <c r="F22" i="4"/>
  <c r="G22" i="4"/>
  <c r="H22" i="4"/>
  <c r="I22" i="4"/>
  <c r="J22" i="4"/>
  <c r="F23" i="4"/>
  <c r="G23" i="4"/>
  <c r="H23" i="4"/>
  <c r="I23" i="4"/>
  <c r="J23" i="4"/>
  <c r="E22" i="4"/>
  <c r="E21" i="4"/>
  <c r="E20" i="4"/>
  <c r="E19" i="4"/>
  <c r="E18" i="4"/>
  <c r="E17" i="4"/>
  <c r="J16" i="4"/>
  <c r="E16" i="4"/>
  <c r="F16" i="4"/>
  <c r="G16" i="4"/>
  <c r="H16" i="4"/>
  <c r="I16" i="4"/>
  <c r="E25" i="4" l="1"/>
  <c r="J25" i="4"/>
  <c r="J26" i="4" s="1"/>
  <c r="I25" i="4"/>
  <c r="H25" i="4"/>
  <c r="G25" i="4"/>
  <c r="F25" i="4"/>
  <c r="H26" i="4" l="1"/>
  <c r="I26" i="4"/>
  <c r="F26" i="4"/>
  <c r="G26" i="4"/>
  <c r="E26" i="4"/>
</calcChain>
</file>

<file path=xl/sharedStrings.xml><?xml version="1.0" encoding="utf-8"?>
<sst xmlns="http://schemas.openxmlformats.org/spreadsheetml/2006/main" count="158" uniqueCount="134">
  <si>
    <t>Materiais</t>
  </si>
  <si>
    <t>Frequências (Hz)</t>
  </si>
  <si>
    <t>Muralflex carpete de parede</t>
  </si>
  <si>
    <t>Pedra (revestimento)</t>
  </si>
  <si>
    <t>Reboco liso</t>
  </si>
  <si>
    <t>Vidraça de janela</t>
  </si>
  <si>
    <t>Cortina de algodão comum na parede</t>
  </si>
  <si>
    <t>Painel de gesso</t>
  </si>
  <si>
    <t>Banco de madeira</t>
  </si>
  <si>
    <t>Cobogó</t>
  </si>
  <si>
    <t>Reboco áspero, cal</t>
  </si>
  <si>
    <t>Cortiça</t>
  </si>
  <si>
    <t>Tapete de veludo</t>
  </si>
  <si>
    <t>Tapete boucle duro</t>
  </si>
  <si>
    <t>Carpete de juta</t>
  </si>
  <si>
    <t>Audiência cadeira estofada, ocupada</t>
  </si>
  <si>
    <t>Cadeira estofada com couro, desocupada</t>
  </si>
  <si>
    <t>Cadeira metal/madeira, desocupada</t>
  </si>
  <si>
    <t>Cadeira de palhinha</t>
  </si>
  <si>
    <t>Poltrona com assento móvel de couro</t>
  </si>
  <si>
    <t>Pessoa em assento de madeira</t>
  </si>
  <si>
    <t>Poltrona estofada, vazia coberta de tecido</t>
  </si>
  <si>
    <t>-</t>
  </si>
  <si>
    <t>Concreto liso sem pintura</t>
  </si>
  <si>
    <t>Concreto liso, pintado ou envernizado</t>
  </si>
  <si>
    <t>Blocos de concreto poroso (sem acabamento superficial)</t>
  </si>
  <si>
    <t>Gesso na parede sólida</t>
  </si>
  <si>
    <t>Concreto áspero (superfície de concreto)</t>
  </si>
  <si>
    <t>Alvenaria padrão</t>
  </si>
  <si>
    <t>Azulejos cerâmicos com superfície lisa</t>
  </si>
  <si>
    <t>Gesso acartonado</t>
  </si>
  <si>
    <t>Madeira compensada, painéis de madeira sobre espaço aéreo de 25 mm em suporte sólido com material absorvente no espaço aéreo</t>
  </si>
  <si>
    <t>Madeira compensada, painéis de madeira sobre espaço aéreo de 25 mm em suporte sólido</t>
  </si>
  <si>
    <t>Madeira compensada de 12 mm de espessura em estrutura com espaço aéreo de 30 mm atrás</t>
  </si>
  <si>
    <t>Madeira compensada de 12 mm de espessura em estrutura com espaço aéreo de 30 mm contendo lã de vidro</t>
  </si>
  <si>
    <t>Compensado (madeira compensada)</t>
  </si>
  <si>
    <t>Madeira dura, mogno</t>
  </si>
  <si>
    <t>Mármore</t>
  </si>
  <si>
    <t>Placa de resina de fibra de vidro (25 mm de espessura)</t>
  </si>
  <si>
    <t>Taco colado</t>
  </si>
  <si>
    <t>Cortinas penduradas em dobras contra a parede</t>
  </si>
  <si>
    <t>Piso de computador elevado, aglomerado de 45 mm com face de aço, 800 mm acima do piso de concreto, sem carpete</t>
  </si>
  <si>
    <t>Piso de computador elevado, aglomerado de 45 mm com face de aço, 800 mm acima do piso de concreto, carpetes para escritório</t>
  </si>
  <si>
    <t>Piso de madeira em vigas</t>
  </si>
  <si>
    <t>Parquet fixado em asfalto, em concreto</t>
  </si>
  <si>
    <t>Parquet no contra-piso</t>
  </si>
  <si>
    <t>Linóleo ou vinil preso ao concreto</t>
  </si>
  <si>
    <t>Camada de borracha, cortiça, linóleo + forro, ou vinil + forro preso ao concreto</t>
  </si>
  <si>
    <t>placa de madeira / linóleo / borracha / cortiça (fina) no piso sólido (ou parede)</t>
  </si>
  <si>
    <t>Carpete fino sobre feltro fino em concreto</t>
  </si>
  <si>
    <t>Carpete fino sobre feltro fino em assoalho de madeira</t>
  </si>
  <si>
    <t>Piso de borracha</t>
  </si>
  <si>
    <t>Poltrona com assento móvel de madeira compensada</t>
  </si>
  <si>
    <t>Adulto sentado (por pessoa)</t>
  </si>
  <si>
    <t>Adulto em pé (por pessoa)</t>
  </si>
  <si>
    <t>Criança de pé (por criança)</t>
  </si>
  <si>
    <t>Piso e assento estofado, revestido com tecido, desocupado, por m2</t>
  </si>
  <si>
    <t>Mobiliário de escritório para adultos (por mesa)</t>
  </si>
  <si>
    <t>Assento de auditório, desocupado (por item)</t>
  </si>
  <si>
    <t>Assento, ligeiramente estofado, desocupado (por item)</t>
  </si>
  <si>
    <t>Assento, levemente estofado, ocupado (por item)</t>
  </si>
  <si>
    <t>Aluno sentado em cadeiras de braços (por aluno)</t>
  </si>
  <si>
    <t>Assento de auditório, ocupado (por item)</t>
  </si>
  <si>
    <t>Janela aberta</t>
  </si>
  <si>
    <t>Cadeira de assento dobradiço, de madeira vazia</t>
  </si>
  <si>
    <t>Espuma de poliuretano flexível (50 mm de espessura)</t>
  </si>
  <si>
    <t>Espuma de poliuretano rígida (50 mm de espessura)</t>
  </si>
  <si>
    <r>
      <t>Painéis de parede de madeira acústica (</t>
    </r>
    <r>
      <rPr>
        <i/>
        <sz val="11"/>
        <rFont val="Times New Roman"/>
        <family val="1"/>
      </rPr>
      <t>acoustic timber wall</t>
    </r>
    <r>
      <rPr>
        <sz val="11"/>
        <rFont val="Times New Roman"/>
        <family val="1"/>
      </rPr>
      <t>)</t>
    </r>
  </si>
  <si>
    <t>Pessoas / Objetos</t>
  </si>
  <si>
    <t>Volume do ambiente:</t>
  </si>
  <si>
    <t>S1</t>
  </si>
  <si>
    <t>S2</t>
  </si>
  <si>
    <t>S4</t>
  </si>
  <si>
    <t>S3</t>
  </si>
  <si>
    <t>S5</t>
  </si>
  <si>
    <t>...</t>
  </si>
  <si>
    <t xml:space="preserve">Material da Superfície 1 </t>
  </si>
  <si>
    <t>Material da Superfície 2</t>
  </si>
  <si>
    <t>Material da Superfície 3</t>
  </si>
  <si>
    <t>Material da Superfície 4</t>
  </si>
  <si>
    <t>Material da Superfície 5</t>
  </si>
  <si>
    <t>Objeto 1</t>
  </si>
  <si>
    <t>Objeto 2</t>
  </si>
  <si>
    <t xml:space="preserve">Superfície 1 </t>
  </si>
  <si>
    <t>Superfície 2</t>
  </si>
  <si>
    <t>Superfície 3</t>
  </si>
  <si>
    <t>Superfície 4</t>
  </si>
  <si>
    <t>Superfície 5</t>
  </si>
  <si>
    <r>
      <t>Áreas das superfícies [m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]</t>
    </r>
  </si>
  <si>
    <t>Superfícies</t>
  </si>
  <si>
    <t>Objetos</t>
  </si>
  <si>
    <t>Quantidade</t>
  </si>
  <si>
    <t>Áreas de Absorção Sonora Equivalente</t>
  </si>
  <si>
    <t>Áreas de Absorção Sonora</t>
  </si>
  <si>
    <t>Tempo de Reverberação [s]</t>
  </si>
  <si>
    <r>
      <t>m</t>
    </r>
    <r>
      <rPr>
        <vertAlign val="superscript"/>
        <sz val="14"/>
        <rFont val="Times New Roman"/>
        <family val="1"/>
      </rPr>
      <t>3</t>
    </r>
  </si>
  <si>
    <t>Dados a serem inseridos nas células verdes</t>
  </si>
  <si>
    <t>Forro de Madeira - Painel Nexacustic 8 - Plenum 20 cm vazio - NRC 0,60</t>
  </si>
  <si>
    <t>Forro de Madeira - Painel Nexacustic 8 - Plenum 20 cm + lã 5 cm - NRC 0,95</t>
  </si>
  <si>
    <r>
      <t>Forro Mineral OWAPlan - NRC 0,70 - dens. 400 kg/m</t>
    </r>
    <r>
      <rPr>
        <vertAlign val="superscript"/>
        <sz val="11"/>
        <color theme="1"/>
        <rFont val="Times New Roman"/>
        <family val="1"/>
      </rPr>
      <t>3</t>
    </r>
  </si>
  <si>
    <r>
      <t>Placa Acústica Sonex illtec Plano, dens. 11 kg/m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, 20 mm de espessura</t>
    </r>
  </si>
  <si>
    <r>
      <t>Placa Acústica Sonex illtec Plano, dens. 11 kg/m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, 25 mm de espessura</t>
    </r>
  </si>
  <si>
    <r>
      <t>Placa Acústica Sonex illtec Plano, dens. 11 kg/m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, 30 mm de espessura</t>
    </r>
  </si>
  <si>
    <r>
      <t>Placa Acústica Sonex illtec Plano, dens. 11 kg/m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, 35 mm de espessura</t>
    </r>
  </si>
  <si>
    <r>
      <t>Placa Acústica Sonex illtec Plano, dens. 11 kg/m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, 40 mm de espessura</t>
    </r>
  </si>
  <si>
    <r>
      <t>Placa Acústica Sonex illtec Perfilado 50/125, dens. 11 kg/m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, 25 mm de espessura</t>
    </r>
  </si>
  <si>
    <r>
      <t>Placa Acústica Sonex illtec Perfilado 35/125, dens. 11 kg/m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, 25 mm de espessura</t>
    </r>
  </si>
  <si>
    <r>
      <t>Placa Acústica Sonex illtec Perfilado 25/35, dens. 11 kg/m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, 25 mm de espessura</t>
    </r>
  </si>
  <si>
    <r>
      <t>Placa Acústica Sonex illtec Plano, dens. 11 kg/m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, 45 mm de espessura</t>
    </r>
  </si>
  <si>
    <r>
      <t>Lã de vidro 25 mm, 16 kg/m</t>
    </r>
    <r>
      <rPr>
        <vertAlign val="superscript"/>
        <sz val="11"/>
        <rFont val="Times New Roman"/>
        <family val="1"/>
      </rPr>
      <t>3</t>
    </r>
  </si>
  <si>
    <r>
      <t>Lã de vidro 50 mm, 16 kg/m</t>
    </r>
    <r>
      <rPr>
        <vertAlign val="superscript"/>
        <sz val="11"/>
        <rFont val="Times New Roman"/>
        <family val="1"/>
      </rPr>
      <t>3</t>
    </r>
  </si>
  <si>
    <r>
      <t>Lã de vidro 75 mm, 16 kg/m</t>
    </r>
    <r>
      <rPr>
        <vertAlign val="superscript"/>
        <sz val="11"/>
        <rFont val="Times New Roman"/>
        <family val="1"/>
      </rPr>
      <t>3</t>
    </r>
  </si>
  <si>
    <r>
      <t>Lã de vidro 100 mm, 16 kg/m</t>
    </r>
    <r>
      <rPr>
        <vertAlign val="superscript"/>
        <sz val="11"/>
        <rFont val="Times New Roman"/>
        <family val="1"/>
      </rPr>
      <t>3</t>
    </r>
  </si>
  <si>
    <r>
      <t>Lã de vidro 25 mm, 24 kg/m</t>
    </r>
    <r>
      <rPr>
        <vertAlign val="superscript"/>
        <sz val="11"/>
        <rFont val="Times New Roman"/>
        <family val="1"/>
      </rPr>
      <t>3</t>
    </r>
  </si>
  <si>
    <r>
      <t>Lã de vidro 50 mm, 24 kg/m</t>
    </r>
    <r>
      <rPr>
        <vertAlign val="superscript"/>
        <sz val="11"/>
        <rFont val="Times New Roman"/>
        <family val="1"/>
      </rPr>
      <t>3</t>
    </r>
  </si>
  <si>
    <r>
      <t>Lã de vidro 75 mm, 24 kg/m</t>
    </r>
    <r>
      <rPr>
        <vertAlign val="superscript"/>
        <sz val="11"/>
        <rFont val="Times New Roman"/>
        <family val="1"/>
      </rPr>
      <t>3</t>
    </r>
  </si>
  <si>
    <r>
      <t>Lã de vidro 100 mm, 24 kg/m</t>
    </r>
    <r>
      <rPr>
        <vertAlign val="superscript"/>
        <sz val="11"/>
        <rFont val="Times New Roman"/>
        <family val="1"/>
      </rPr>
      <t>3</t>
    </r>
  </si>
  <si>
    <r>
      <t>Lã de vidro 50 mm, 33 kg/m</t>
    </r>
    <r>
      <rPr>
        <vertAlign val="superscript"/>
        <sz val="11"/>
        <rFont val="Times New Roman"/>
        <family val="1"/>
      </rPr>
      <t>3</t>
    </r>
  </si>
  <si>
    <r>
      <t>Lã de vidro 75 mm, 33 kg/m</t>
    </r>
    <r>
      <rPr>
        <vertAlign val="superscript"/>
        <sz val="11"/>
        <rFont val="Times New Roman"/>
        <family val="1"/>
      </rPr>
      <t>3</t>
    </r>
  </si>
  <si>
    <r>
      <t>Lã de vidro 100 mm, 33 kg/m</t>
    </r>
    <r>
      <rPr>
        <vertAlign val="superscript"/>
        <sz val="11"/>
        <rFont val="Times New Roman"/>
        <family val="1"/>
      </rPr>
      <t>3</t>
    </r>
  </si>
  <si>
    <r>
      <t>Lã de vidro 50 mm, 48 kg/m</t>
    </r>
    <r>
      <rPr>
        <vertAlign val="superscript"/>
        <sz val="11"/>
        <rFont val="Times New Roman"/>
        <family val="1"/>
      </rPr>
      <t>3</t>
    </r>
  </si>
  <si>
    <r>
      <t>Lã de vidro 75 mm, 48 kg/m</t>
    </r>
    <r>
      <rPr>
        <vertAlign val="superscript"/>
        <sz val="11"/>
        <rFont val="Times New Roman"/>
        <family val="1"/>
      </rPr>
      <t>3</t>
    </r>
  </si>
  <si>
    <r>
      <t>Lã de vidro 100 mm, 48 kg/m</t>
    </r>
    <r>
      <rPr>
        <vertAlign val="superscript"/>
        <sz val="11"/>
        <rFont val="Times New Roman"/>
        <family val="1"/>
      </rPr>
      <t>3</t>
    </r>
  </si>
  <si>
    <r>
      <t>Assentos, capas de couro, por m</t>
    </r>
    <r>
      <rPr>
        <vertAlign val="superscript"/>
        <sz val="11"/>
        <rFont val="Times New Roman"/>
        <family val="1"/>
      </rPr>
      <t>2</t>
    </r>
  </si>
  <si>
    <r>
      <t>Assentos estofados em tecido, por m</t>
    </r>
    <r>
      <rPr>
        <vertAlign val="superscript"/>
        <sz val="11"/>
        <rFont val="Times New Roman"/>
        <family val="1"/>
      </rPr>
      <t>2</t>
    </r>
  </si>
  <si>
    <r>
      <t>Porta de núcleo vazio de madeira (por 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</si>
  <si>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r>
      <t>Porta de madeira maciça (por 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</si>
  <si>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r>
      <t>Portas de madeira, fechadas (por m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</t>
    </r>
  </si>
  <si>
    <t>Carpete 4 mm - Fademac</t>
  </si>
  <si>
    <r>
      <t xml:space="preserve">TR </t>
    </r>
    <r>
      <rPr>
        <vertAlign val="subscript"/>
        <sz val="14"/>
        <rFont val="Times New Roman"/>
        <family val="1"/>
      </rPr>
      <t>ótimo</t>
    </r>
    <r>
      <rPr>
        <sz val="14"/>
        <rFont val="Times New Roman"/>
        <family val="1"/>
      </rPr>
      <t xml:space="preserve"> (gráfico) - 500 Hz</t>
    </r>
  </si>
  <si>
    <t>Frequência (Hz)</t>
  </si>
  <si>
    <t>s</t>
  </si>
  <si>
    <t>Tempo de Reverberação ótimo [s]</t>
  </si>
  <si>
    <t>Tabela de Coeficientes de Absorção Sonora dos Materiais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</si>
</sst>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</font>
    <font>
      <vertAlign val="superscript"/>
      <sz val="11"/>
      <name val="Times New Roman"/>
      <family val="1"/>
    </font>
    <font>
      <vertAlign val="subscript"/>
      <sz val="14"/>
      <name val="Times New Roman"/>
      <family val="1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12" fillId="0" borderId="5" xfId="0" applyFont="1" applyBorder="1" applyAlignment="1">
      <alignment horizontal="center" vertical="center" wrapText="1"/>
    </xf>
    <xf numFmtId="2" fontId="1" fillId="0" borderId="1" xfId="0" applyNumberFormat="1" applyFont="1" applyBorder="1"/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2" fontId="14" fillId="5" borderId="1" xfId="0" applyNumberFormat="1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0" fillId="2" borderId="6" xfId="0" applyFill="1" applyBorder="1" applyAlignment="1"/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</cellXfs>
  <cellStyles count="2">
    <cellStyle name="Normal" xfId="0" builtinId="0"/>
    <cellStyle name="Vírgula 2" xfId="1" xr:uid="{00000000-0005-0000-0000-00002F000000}"/>
  </cellStyles>
  <dxfs count="0"/>
  <tableStyles count="0" defaultTableStyle="TableStyleMedium2" defaultPivotStyle="PivotStyleLight16"/>
  <colors>
    <mruColors>
      <color rgb="FF8DCFD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'Cálculo do TR'!$D$26</c:f>
              <c:strCache>
                <c:ptCount val="1"/>
                <c:pt idx="0">
                  <c:v>Tempo de Reverberação [s]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'Cálculo do TR'!$E$30:$J$30</c:f>
              <c:numCache>
                <c:formatCode>General</c:formatCode>
                <c:ptCount val="6"/>
                <c:pt idx="0">
                  <c:v>125</c:v>
                </c:pt>
                <c:pt idx="1">
                  <c:v>250</c:v>
                </c:pt>
                <c:pt idx="2">
                  <c:v>500</c:v>
                </c:pt>
                <c:pt idx="3">
                  <c:v>1000</c:v>
                </c:pt>
                <c:pt idx="4">
                  <c:v>2000</c:v>
                </c:pt>
                <c:pt idx="5">
                  <c:v>4000</c:v>
                </c:pt>
              </c:numCache>
            </c:numRef>
          </c:cat>
          <c:val>
            <c:numRef>
              <c:f>'Cálculo do TR'!$E$26:$J$26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DC-4DF1-B879-7066A20CC922}"/>
            </c:ext>
          </c:extLst>
        </c:ser>
        <c:ser>
          <c:idx val="1"/>
          <c:order val="1"/>
          <c:tx>
            <c:strRef>
              <c:f>'Cálculo do TR'!$D$31</c:f>
              <c:strCache>
                <c:ptCount val="1"/>
                <c:pt idx="0">
                  <c:v>Tempo de Reverberação ótimo [s]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'Cálculo do TR'!$E$30:$J$30</c:f>
              <c:numCache>
                <c:formatCode>General</c:formatCode>
                <c:ptCount val="6"/>
                <c:pt idx="0">
                  <c:v>125</c:v>
                </c:pt>
                <c:pt idx="1">
                  <c:v>250</c:v>
                </c:pt>
                <c:pt idx="2">
                  <c:v>500</c:v>
                </c:pt>
                <c:pt idx="3">
                  <c:v>1000</c:v>
                </c:pt>
                <c:pt idx="4">
                  <c:v>2000</c:v>
                </c:pt>
                <c:pt idx="5">
                  <c:v>4000</c:v>
                </c:pt>
              </c:numCache>
            </c:numRef>
          </c:cat>
          <c:val>
            <c:numRef>
              <c:f>'Cálculo do TR'!$E$31:$J$31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18-4D38-A445-D67971254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4372480"/>
        <c:axId val="442621584"/>
      </c:lineChart>
      <c:catAx>
        <c:axId val="434372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pt-BR"/>
                  <a:t>Frequênca [Hz]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442621584"/>
        <c:crosses val="autoZero"/>
        <c:auto val="1"/>
        <c:lblAlgn val="ctr"/>
        <c:lblOffset val="100"/>
        <c:noMultiLvlLbl val="0"/>
      </c:catAx>
      <c:valAx>
        <c:axId val="442621584"/>
        <c:scaling>
          <c:orientation val="minMax"/>
          <c:max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pt-BR"/>
                  <a:t>Tempo de Reverberação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pt-B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434372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40C2758-6A81-4772-AB0B-02899EC1775B}">
  <sheetPr/>
  <sheetViews>
    <sheetView zoomScale="80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182880</xdr:colOff>
          <xdr:row>16</xdr:row>
          <xdr:rowOff>144780</xdr:rowOff>
        </xdr:from>
        <xdr:to>
          <xdr:col>13</xdr:col>
          <xdr:colOff>502920</xdr:colOff>
          <xdr:row>20</xdr:row>
          <xdr:rowOff>137160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198120</xdr:colOff>
          <xdr:row>21</xdr:row>
          <xdr:rowOff>76200</xdr:rowOff>
        </xdr:from>
        <xdr:to>
          <xdr:col>12</xdr:col>
          <xdr:colOff>22860</xdr:colOff>
          <xdr:row>26</xdr:row>
          <xdr:rowOff>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1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29775" cy="599122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30B11-A4FA-4D33-A71F-79445FAC8AD1}">
  <dimension ref="A1:J104"/>
  <sheetViews>
    <sheetView tabSelected="1" zoomScaleNormal="100" workbookViewId="0">
      <selection activeCell="I11" sqref="I11"/>
    </sheetView>
  </sheetViews>
  <sheetFormatPr defaultColWidth="9.109375" defaultRowHeight="14.4" x14ac:dyDescent="0.3"/>
  <cols>
    <col min="1" max="1" width="52" style="8" customWidth="1"/>
    <col min="2" max="7" width="6.44140625" style="2" customWidth="1"/>
    <col min="8" max="16384" width="9.109375" style="1"/>
  </cols>
  <sheetData>
    <row r="1" spans="1:10" ht="17.399999999999999" x14ac:dyDescent="0.3">
      <c r="A1" s="31" t="s">
        <v>133</v>
      </c>
      <c r="B1" s="31"/>
      <c r="C1" s="31"/>
      <c r="D1" s="31"/>
      <c r="E1" s="31"/>
      <c r="F1" s="31"/>
      <c r="G1" s="32"/>
    </row>
    <row r="2" spans="1:10" ht="15.6" x14ac:dyDescent="0.3">
      <c r="A2" s="33" t="s">
        <v>0</v>
      </c>
      <c r="B2" s="34" t="s">
        <v>1</v>
      </c>
      <c r="C2" s="34"/>
      <c r="D2" s="34"/>
      <c r="E2" s="34"/>
      <c r="F2" s="34"/>
      <c r="G2" s="34"/>
    </row>
    <row r="3" spans="1:10" ht="15.6" x14ac:dyDescent="0.3">
      <c r="A3" s="33"/>
      <c r="B3" s="9">
        <v>125</v>
      </c>
      <c r="C3" s="9">
        <v>250</v>
      </c>
      <c r="D3" s="9">
        <v>500</v>
      </c>
      <c r="E3" s="9">
        <v>1000</v>
      </c>
      <c r="F3" s="9">
        <v>2000</v>
      </c>
      <c r="G3" s="9">
        <v>4000</v>
      </c>
    </row>
    <row r="4" spans="1:10" x14ac:dyDescent="0.3">
      <c r="A4" s="4" t="s">
        <v>27</v>
      </c>
      <c r="B4" s="5">
        <v>0.02</v>
      </c>
      <c r="C4" s="5">
        <v>0.03</v>
      </c>
      <c r="D4" s="5">
        <v>0.03</v>
      </c>
      <c r="E4" s="5">
        <v>0.03</v>
      </c>
      <c r="F4" s="5">
        <v>0.04</v>
      </c>
      <c r="G4" s="5">
        <v>7.0000000000000007E-2</v>
      </c>
    </row>
    <row r="5" spans="1:10" x14ac:dyDescent="0.3">
      <c r="A5" s="4" t="s">
        <v>23</v>
      </c>
      <c r="B5" s="5">
        <v>0.01</v>
      </c>
      <c r="C5" s="5">
        <v>0.01</v>
      </c>
      <c r="D5" s="5">
        <v>0.02</v>
      </c>
      <c r="E5" s="5">
        <v>0.02</v>
      </c>
      <c r="F5" s="5">
        <v>0.02</v>
      </c>
      <c r="G5" s="3">
        <v>0.05</v>
      </c>
    </row>
    <row r="6" spans="1:10" x14ac:dyDescent="0.3">
      <c r="A6" s="4" t="s">
        <v>24</v>
      </c>
      <c r="B6" s="5">
        <v>0.01</v>
      </c>
      <c r="C6" s="5">
        <v>0.01</v>
      </c>
      <c r="D6" s="5">
        <v>0.01</v>
      </c>
      <c r="E6" s="5">
        <v>0.02</v>
      </c>
      <c r="F6" s="5">
        <v>0.02</v>
      </c>
      <c r="G6" s="3">
        <v>0.02</v>
      </c>
    </row>
    <row r="7" spans="1:10" x14ac:dyDescent="0.3">
      <c r="A7" s="4" t="s">
        <v>25</v>
      </c>
      <c r="B7" s="5">
        <v>0.05</v>
      </c>
      <c r="C7" s="5">
        <v>0.05</v>
      </c>
      <c r="D7" s="5">
        <v>0.05</v>
      </c>
      <c r="E7" s="5">
        <v>0.08</v>
      </c>
      <c r="F7" s="5">
        <v>0.14000000000000001</v>
      </c>
      <c r="G7" s="3">
        <v>0.2</v>
      </c>
    </row>
    <row r="8" spans="1:10" x14ac:dyDescent="0.3">
      <c r="A8" s="4" t="s">
        <v>28</v>
      </c>
      <c r="B8" s="5">
        <v>0.05</v>
      </c>
      <c r="C8" s="5">
        <v>0.04</v>
      </c>
      <c r="D8" s="5">
        <v>0.02</v>
      </c>
      <c r="E8" s="5">
        <v>0.04</v>
      </c>
      <c r="F8" s="5">
        <v>0.05</v>
      </c>
      <c r="G8" s="5">
        <v>0.05</v>
      </c>
    </row>
    <row r="9" spans="1:10" x14ac:dyDescent="0.3">
      <c r="A9" s="7" t="s">
        <v>10</v>
      </c>
      <c r="B9" s="3">
        <v>0.03</v>
      </c>
      <c r="C9" s="3">
        <v>0.03</v>
      </c>
      <c r="D9" s="3">
        <v>0.03</v>
      </c>
      <c r="E9" s="3">
        <v>0.03</v>
      </c>
      <c r="F9" s="3">
        <v>0.04</v>
      </c>
      <c r="G9" s="3">
        <v>7.0000000000000007E-2</v>
      </c>
    </row>
    <row r="10" spans="1:10" x14ac:dyDescent="0.3">
      <c r="A10" s="7" t="s">
        <v>4</v>
      </c>
      <c r="B10" s="3">
        <v>0.02</v>
      </c>
      <c r="C10" s="3">
        <v>0.02</v>
      </c>
      <c r="D10" s="3">
        <v>0.02</v>
      </c>
      <c r="E10" s="3">
        <v>0.02</v>
      </c>
      <c r="F10" s="3">
        <v>0.03</v>
      </c>
      <c r="G10" s="3">
        <v>0.06</v>
      </c>
    </row>
    <row r="11" spans="1:10" x14ac:dyDescent="0.3">
      <c r="A11" s="4" t="s">
        <v>29</v>
      </c>
      <c r="B11" s="5">
        <v>0.01</v>
      </c>
      <c r="C11" s="5">
        <v>0.01</v>
      </c>
      <c r="D11" s="5">
        <v>0.01</v>
      </c>
      <c r="E11" s="5">
        <v>0.02</v>
      </c>
      <c r="F11" s="5">
        <v>0.02</v>
      </c>
      <c r="G11" s="5">
        <v>0.02</v>
      </c>
      <c r="J11" s="2"/>
    </row>
    <row r="12" spans="1:10" x14ac:dyDescent="0.3">
      <c r="A12" s="4" t="s">
        <v>26</v>
      </c>
      <c r="B12" s="6">
        <v>0.04</v>
      </c>
      <c r="C12" s="6">
        <v>0.05</v>
      </c>
      <c r="D12" s="6">
        <v>0.06</v>
      </c>
      <c r="E12" s="6">
        <v>0.08</v>
      </c>
      <c r="F12" s="6">
        <v>0.04</v>
      </c>
      <c r="G12" s="3">
        <v>0.06</v>
      </c>
      <c r="J12" s="2"/>
    </row>
    <row r="13" spans="1:10" x14ac:dyDescent="0.3">
      <c r="A13" s="4" t="s">
        <v>30</v>
      </c>
      <c r="B13" s="6">
        <v>0.3</v>
      </c>
      <c r="C13" s="6">
        <v>0.12</v>
      </c>
      <c r="D13" s="6">
        <v>0.08</v>
      </c>
      <c r="E13" s="6">
        <v>0.06</v>
      </c>
      <c r="F13" s="6">
        <v>0.06</v>
      </c>
      <c r="G13" s="6">
        <v>0.05</v>
      </c>
      <c r="J13" s="2"/>
    </row>
    <row r="14" spans="1:10" x14ac:dyDescent="0.3">
      <c r="A14" s="7" t="s">
        <v>5</v>
      </c>
      <c r="B14" s="3">
        <v>0.04</v>
      </c>
      <c r="C14" s="3">
        <v>0.04</v>
      </c>
      <c r="D14" s="3">
        <v>0.03</v>
      </c>
      <c r="E14" s="3">
        <v>0.02</v>
      </c>
      <c r="F14" s="3">
        <v>0.02</v>
      </c>
      <c r="G14" s="3">
        <v>0.02</v>
      </c>
      <c r="J14" s="2"/>
    </row>
    <row r="15" spans="1:10" x14ac:dyDescent="0.3">
      <c r="A15" s="7" t="s">
        <v>35</v>
      </c>
      <c r="B15" s="3">
        <v>0.28000000000000003</v>
      </c>
      <c r="C15" s="3">
        <v>0.22</v>
      </c>
      <c r="D15" s="3">
        <v>0.17</v>
      </c>
      <c r="E15" s="3">
        <v>0.1</v>
      </c>
      <c r="F15" s="3">
        <v>0.1</v>
      </c>
      <c r="G15" s="3">
        <v>0.05</v>
      </c>
      <c r="J15" s="2"/>
    </row>
    <row r="16" spans="1:10" ht="27.6" x14ac:dyDescent="0.3">
      <c r="A16" s="4" t="s">
        <v>33</v>
      </c>
      <c r="B16" s="5">
        <v>0.35</v>
      </c>
      <c r="C16" s="6">
        <v>0.2</v>
      </c>
      <c r="D16" s="5">
        <v>0.15</v>
      </c>
      <c r="E16" s="6">
        <v>0.1</v>
      </c>
      <c r="F16" s="5">
        <v>0.05</v>
      </c>
      <c r="G16" s="5">
        <v>0.05</v>
      </c>
      <c r="J16" s="2"/>
    </row>
    <row r="17" spans="1:10" ht="27.6" x14ac:dyDescent="0.3">
      <c r="A17" s="4" t="s">
        <v>34</v>
      </c>
      <c r="B17" s="6">
        <v>0.4</v>
      </c>
      <c r="C17" s="6">
        <v>0.2</v>
      </c>
      <c r="D17" s="6">
        <v>0.15</v>
      </c>
      <c r="E17" s="6">
        <v>0.1</v>
      </c>
      <c r="F17" s="6">
        <v>0.1</v>
      </c>
      <c r="G17" s="6">
        <v>0.05</v>
      </c>
      <c r="J17" s="2"/>
    </row>
    <row r="18" spans="1:10" ht="27.6" x14ac:dyDescent="0.3">
      <c r="A18" s="4" t="s">
        <v>32</v>
      </c>
      <c r="B18" s="6">
        <v>0.3</v>
      </c>
      <c r="C18" s="6">
        <v>0.2</v>
      </c>
      <c r="D18" s="5">
        <v>0.15</v>
      </c>
      <c r="E18" s="6">
        <v>0.1</v>
      </c>
      <c r="F18" s="6">
        <v>0.1</v>
      </c>
      <c r="G18" s="5">
        <v>0.05</v>
      </c>
      <c r="J18" s="2"/>
    </row>
    <row r="19" spans="1:10" ht="41.4" x14ac:dyDescent="0.3">
      <c r="A19" s="4" t="s">
        <v>31</v>
      </c>
      <c r="B19" s="6">
        <v>0.4</v>
      </c>
      <c r="C19" s="5">
        <v>0.25</v>
      </c>
      <c r="D19" s="5">
        <v>0.15</v>
      </c>
      <c r="E19" s="6">
        <v>0.1</v>
      </c>
      <c r="F19" s="6">
        <v>0.1</v>
      </c>
      <c r="G19" s="5">
        <v>0.05</v>
      </c>
      <c r="J19" s="2"/>
    </row>
    <row r="20" spans="1:10" x14ac:dyDescent="0.3">
      <c r="A20" s="4" t="s">
        <v>67</v>
      </c>
      <c r="B20" s="6">
        <v>0.18</v>
      </c>
      <c r="C20" s="6">
        <v>0.34</v>
      </c>
      <c r="D20" s="6">
        <v>0.42</v>
      </c>
      <c r="E20" s="6">
        <v>0.59</v>
      </c>
      <c r="F20" s="6">
        <v>0.83</v>
      </c>
      <c r="G20" s="6">
        <v>0.68</v>
      </c>
      <c r="J20" s="2"/>
    </row>
    <row r="21" spans="1:10" x14ac:dyDescent="0.3">
      <c r="A21" s="4" t="s">
        <v>36</v>
      </c>
      <c r="B21" s="5">
        <v>0.19</v>
      </c>
      <c r="C21" s="5">
        <v>0.23</v>
      </c>
      <c r="D21" s="5">
        <v>0.25</v>
      </c>
      <c r="E21" s="6">
        <v>0.3</v>
      </c>
      <c r="F21" s="5">
        <v>0.37</v>
      </c>
      <c r="G21" s="5">
        <v>0.42</v>
      </c>
      <c r="J21" s="2"/>
    </row>
    <row r="22" spans="1:10" ht="16.8" x14ac:dyDescent="0.3">
      <c r="A22" s="4" t="s">
        <v>109</v>
      </c>
      <c r="B22" s="6">
        <v>0.12</v>
      </c>
      <c r="C22" s="6">
        <v>0.28000000000000003</v>
      </c>
      <c r="D22" s="6">
        <v>0.55000000000000004</v>
      </c>
      <c r="E22" s="6">
        <v>0.71</v>
      </c>
      <c r="F22" s="6">
        <v>0.74</v>
      </c>
      <c r="G22" s="6">
        <v>0.83</v>
      </c>
      <c r="J22" s="2"/>
    </row>
    <row r="23" spans="1:10" ht="16.8" x14ac:dyDescent="0.3">
      <c r="A23" s="4" t="s">
        <v>110</v>
      </c>
      <c r="B23" s="6">
        <v>0.17</v>
      </c>
      <c r="C23" s="6">
        <v>0.45</v>
      </c>
      <c r="D23" s="6">
        <v>0.8</v>
      </c>
      <c r="E23" s="6">
        <v>0.89</v>
      </c>
      <c r="F23" s="6">
        <v>0.97</v>
      </c>
      <c r="G23" s="6">
        <v>0.94</v>
      </c>
      <c r="J23" s="2"/>
    </row>
    <row r="24" spans="1:10" ht="16.8" x14ac:dyDescent="0.3">
      <c r="A24" s="4" t="s">
        <v>111</v>
      </c>
      <c r="B24" s="6">
        <v>0.3</v>
      </c>
      <c r="C24" s="6">
        <v>0.69</v>
      </c>
      <c r="D24" s="6">
        <v>0.94</v>
      </c>
      <c r="E24" s="6">
        <v>1</v>
      </c>
      <c r="F24" s="6">
        <v>1</v>
      </c>
      <c r="G24" s="6">
        <v>1</v>
      </c>
      <c r="J24" s="2"/>
    </row>
    <row r="25" spans="1:10" ht="16.8" x14ac:dyDescent="0.3">
      <c r="A25" s="4" t="s">
        <v>112</v>
      </c>
      <c r="B25" s="6">
        <v>0.43</v>
      </c>
      <c r="C25" s="6">
        <v>0.86</v>
      </c>
      <c r="D25" s="6">
        <v>1</v>
      </c>
      <c r="E25" s="6">
        <v>1</v>
      </c>
      <c r="F25" s="6">
        <v>1</v>
      </c>
      <c r="G25" s="6">
        <v>1</v>
      </c>
      <c r="J25" s="2"/>
    </row>
    <row r="26" spans="1:10" ht="16.8" x14ac:dyDescent="0.3">
      <c r="A26" s="4" t="s">
        <v>113</v>
      </c>
      <c r="B26" s="6">
        <v>0.11</v>
      </c>
      <c r="C26" s="6">
        <v>0.32</v>
      </c>
      <c r="D26" s="6">
        <v>0.56000000000000005</v>
      </c>
      <c r="E26" s="6">
        <v>0.77</v>
      </c>
      <c r="F26" s="6">
        <v>0.89</v>
      </c>
      <c r="G26" s="6">
        <v>0.91</v>
      </c>
      <c r="J26" s="2"/>
    </row>
    <row r="27" spans="1:10" ht="16.8" x14ac:dyDescent="0.3">
      <c r="A27" s="4" t="s">
        <v>114</v>
      </c>
      <c r="B27" s="6">
        <v>0.27</v>
      </c>
      <c r="C27" s="6">
        <v>0.54</v>
      </c>
      <c r="D27" s="6">
        <v>0.94</v>
      </c>
      <c r="E27" s="6">
        <v>1</v>
      </c>
      <c r="F27" s="6">
        <v>0.96</v>
      </c>
      <c r="G27" s="6">
        <v>0.96</v>
      </c>
      <c r="J27" s="2"/>
    </row>
    <row r="28" spans="1:10" ht="16.8" x14ac:dyDescent="0.3">
      <c r="A28" s="4" t="s">
        <v>115</v>
      </c>
      <c r="B28" s="6">
        <v>0.28000000000000003</v>
      </c>
      <c r="C28" s="6">
        <v>0.79</v>
      </c>
      <c r="D28" s="6">
        <v>1</v>
      </c>
      <c r="E28" s="6">
        <v>1</v>
      </c>
      <c r="F28" s="6">
        <v>1</v>
      </c>
      <c r="G28" s="6">
        <v>1</v>
      </c>
      <c r="J28" s="2"/>
    </row>
    <row r="29" spans="1:10" ht="16.8" x14ac:dyDescent="0.3">
      <c r="A29" s="4" t="s">
        <v>116</v>
      </c>
      <c r="B29" s="6">
        <v>0.46</v>
      </c>
      <c r="C29" s="6">
        <v>1</v>
      </c>
      <c r="D29" s="6">
        <v>1</v>
      </c>
      <c r="E29" s="6">
        <v>1</v>
      </c>
      <c r="F29" s="6">
        <v>1</v>
      </c>
      <c r="G29" s="6">
        <v>1</v>
      </c>
      <c r="J29" s="2"/>
    </row>
    <row r="30" spans="1:10" ht="16.8" x14ac:dyDescent="0.3">
      <c r="A30" s="4" t="s">
        <v>117</v>
      </c>
      <c r="B30" s="6">
        <v>0.2</v>
      </c>
      <c r="C30" s="6">
        <v>0.55000000000000004</v>
      </c>
      <c r="D30" s="6">
        <v>1</v>
      </c>
      <c r="E30" s="6">
        <v>1</v>
      </c>
      <c r="F30" s="6">
        <v>1</v>
      </c>
      <c r="G30" s="6">
        <v>1</v>
      </c>
    </row>
    <row r="31" spans="1:10" ht="16.8" x14ac:dyDescent="0.3">
      <c r="A31" s="4" t="s">
        <v>118</v>
      </c>
      <c r="B31" s="6">
        <v>0.37</v>
      </c>
      <c r="C31" s="6">
        <v>0.85</v>
      </c>
      <c r="D31" s="6">
        <v>1</v>
      </c>
      <c r="E31" s="6">
        <v>1</v>
      </c>
      <c r="F31" s="6">
        <v>1</v>
      </c>
      <c r="G31" s="6">
        <v>1</v>
      </c>
    </row>
    <row r="32" spans="1:10" ht="16.8" x14ac:dyDescent="0.3">
      <c r="A32" s="4" t="s">
        <v>119</v>
      </c>
      <c r="B32" s="6">
        <v>0.53</v>
      </c>
      <c r="C32" s="6">
        <v>0.92</v>
      </c>
      <c r="D32" s="6">
        <v>1</v>
      </c>
      <c r="E32" s="6">
        <v>1</v>
      </c>
      <c r="F32" s="6">
        <v>1</v>
      </c>
      <c r="G32" s="6">
        <v>1</v>
      </c>
    </row>
    <row r="33" spans="1:7" ht="16.8" x14ac:dyDescent="0.3">
      <c r="A33" s="4" t="s">
        <v>120</v>
      </c>
      <c r="B33" s="6">
        <v>0.3</v>
      </c>
      <c r="C33" s="6">
        <v>0.8</v>
      </c>
      <c r="D33" s="6">
        <v>1</v>
      </c>
      <c r="E33" s="6">
        <v>1</v>
      </c>
      <c r="F33" s="6">
        <v>1</v>
      </c>
      <c r="G33" s="6">
        <v>1</v>
      </c>
    </row>
    <row r="34" spans="1:7" ht="16.8" x14ac:dyDescent="0.3">
      <c r="A34" s="4" t="s">
        <v>121</v>
      </c>
      <c r="B34" s="6">
        <v>0.43</v>
      </c>
      <c r="C34" s="6">
        <v>0.97</v>
      </c>
      <c r="D34" s="6">
        <v>1</v>
      </c>
      <c r="E34" s="6">
        <v>1</v>
      </c>
      <c r="F34" s="6">
        <v>1</v>
      </c>
      <c r="G34" s="6">
        <v>1</v>
      </c>
    </row>
    <row r="35" spans="1:7" ht="16.8" x14ac:dyDescent="0.3">
      <c r="A35" s="4" t="s">
        <v>122</v>
      </c>
      <c r="B35" s="6">
        <v>0.65</v>
      </c>
      <c r="C35" s="6">
        <v>1</v>
      </c>
      <c r="D35" s="6">
        <v>1</v>
      </c>
      <c r="E35" s="6">
        <v>1</v>
      </c>
      <c r="F35" s="6">
        <v>1</v>
      </c>
      <c r="G35" s="6">
        <v>1</v>
      </c>
    </row>
    <row r="36" spans="1:7" ht="30.6" x14ac:dyDescent="0.3">
      <c r="A36" s="7" t="s">
        <v>100</v>
      </c>
      <c r="B36" s="3">
        <v>0.06</v>
      </c>
      <c r="C36" s="3">
        <v>0.15</v>
      </c>
      <c r="D36" s="3">
        <v>0.49</v>
      </c>
      <c r="E36" s="3">
        <v>0.76</v>
      </c>
      <c r="F36" s="3">
        <v>0.86</v>
      </c>
      <c r="G36" s="6">
        <v>0.97</v>
      </c>
    </row>
    <row r="37" spans="1:7" ht="30.6" x14ac:dyDescent="0.3">
      <c r="A37" s="7" t="s">
        <v>101</v>
      </c>
      <c r="B37" s="6">
        <v>0.04</v>
      </c>
      <c r="C37" s="6">
        <v>0.15</v>
      </c>
      <c r="D37" s="6">
        <v>0.49</v>
      </c>
      <c r="E37" s="6">
        <v>0.73</v>
      </c>
      <c r="F37" s="6">
        <v>0.83</v>
      </c>
      <c r="G37" s="6">
        <v>0.9</v>
      </c>
    </row>
    <row r="38" spans="1:7" ht="30.6" x14ac:dyDescent="0.3">
      <c r="A38" s="7" t="s">
        <v>102</v>
      </c>
      <c r="B38" s="6">
        <v>0.06</v>
      </c>
      <c r="C38" s="6">
        <v>0.21</v>
      </c>
      <c r="D38" s="6">
        <v>0.61</v>
      </c>
      <c r="E38" s="6">
        <v>0.82</v>
      </c>
      <c r="F38" s="6">
        <v>0.88</v>
      </c>
      <c r="G38" s="6">
        <v>0.96</v>
      </c>
    </row>
    <row r="39" spans="1:7" ht="30.6" x14ac:dyDescent="0.3">
      <c r="A39" s="7" t="s">
        <v>103</v>
      </c>
      <c r="B39" s="6">
        <v>0.08</v>
      </c>
      <c r="C39" s="6">
        <v>0.31</v>
      </c>
      <c r="D39" s="6">
        <v>0.7</v>
      </c>
      <c r="E39" s="6">
        <v>0.88</v>
      </c>
      <c r="F39" s="6">
        <v>0.91</v>
      </c>
      <c r="G39" s="6">
        <v>0.98</v>
      </c>
    </row>
    <row r="40" spans="1:7" ht="30.6" x14ac:dyDescent="0.3">
      <c r="A40" s="7" t="s">
        <v>104</v>
      </c>
      <c r="B40" s="6">
        <v>0.1</v>
      </c>
      <c r="C40" s="6">
        <v>0.37</v>
      </c>
      <c r="D40" s="6">
        <v>0.76</v>
      </c>
      <c r="E40" s="6">
        <v>0.93</v>
      </c>
      <c r="F40" s="6">
        <v>0.94</v>
      </c>
      <c r="G40" s="6">
        <v>0.98</v>
      </c>
    </row>
    <row r="41" spans="1:7" ht="30.6" x14ac:dyDescent="0.3">
      <c r="A41" s="7" t="s">
        <v>108</v>
      </c>
      <c r="B41" s="6">
        <v>0.12</v>
      </c>
      <c r="C41" s="6">
        <v>0.45</v>
      </c>
      <c r="D41" s="6">
        <v>0.88</v>
      </c>
      <c r="E41" s="6">
        <v>0.96</v>
      </c>
      <c r="F41" s="6">
        <v>0.97</v>
      </c>
      <c r="G41" s="6">
        <v>0.99</v>
      </c>
    </row>
    <row r="42" spans="1:7" ht="30.6" x14ac:dyDescent="0.3">
      <c r="A42" s="7" t="s">
        <v>107</v>
      </c>
      <c r="B42" s="6">
        <v>7.0000000000000007E-2</v>
      </c>
      <c r="C42" s="6">
        <v>0.11</v>
      </c>
      <c r="D42" s="6">
        <v>0.34</v>
      </c>
      <c r="E42" s="6">
        <v>0.61</v>
      </c>
      <c r="F42" s="6">
        <v>0.75</v>
      </c>
      <c r="G42" s="6">
        <v>0.81</v>
      </c>
    </row>
    <row r="43" spans="1:7" ht="30.6" x14ac:dyDescent="0.3">
      <c r="A43" s="7" t="s">
        <v>106</v>
      </c>
      <c r="B43" s="6">
        <v>0.09</v>
      </c>
      <c r="C43" s="6">
        <v>0.17</v>
      </c>
      <c r="D43" s="6">
        <v>0.52</v>
      </c>
      <c r="E43" s="6">
        <v>0.74</v>
      </c>
      <c r="F43" s="6">
        <v>0.87</v>
      </c>
      <c r="G43" s="6">
        <v>0.92</v>
      </c>
    </row>
    <row r="44" spans="1:7" ht="30.6" x14ac:dyDescent="0.3">
      <c r="A44" s="7" t="s">
        <v>105</v>
      </c>
      <c r="B44" s="6">
        <v>0.11</v>
      </c>
      <c r="C44" s="6">
        <v>0.23</v>
      </c>
      <c r="D44" s="6">
        <v>0.66</v>
      </c>
      <c r="E44" s="6">
        <v>0.98</v>
      </c>
      <c r="F44" s="6">
        <v>0.97</v>
      </c>
      <c r="G44" s="6">
        <v>0.97</v>
      </c>
    </row>
    <row r="45" spans="1:7" x14ac:dyDescent="0.3">
      <c r="A45" s="4" t="s">
        <v>38</v>
      </c>
      <c r="B45" s="6">
        <v>0.1</v>
      </c>
      <c r="C45" s="6">
        <v>0.25</v>
      </c>
      <c r="D45" s="6">
        <v>0.55000000000000004</v>
      </c>
      <c r="E45" s="6">
        <v>0.7</v>
      </c>
      <c r="F45" s="6">
        <v>0.8</v>
      </c>
      <c r="G45" s="6">
        <v>0.85</v>
      </c>
    </row>
    <row r="46" spans="1:7" x14ac:dyDescent="0.3">
      <c r="A46" s="4" t="s">
        <v>65</v>
      </c>
      <c r="B46" s="6">
        <v>0.25</v>
      </c>
      <c r="C46" s="6">
        <v>0.5</v>
      </c>
      <c r="D46" s="6">
        <v>0.85</v>
      </c>
      <c r="E46" s="6">
        <v>0.95</v>
      </c>
      <c r="F46" s="6">
        <v>0.9</v>
      </c>
      <c r="G46" s="6">
        <v>0.9</v>
      </c>
    </row>
    <row r="47" spans="1:7" x14ac:dyDescent="0.3">
      <c r="A47" s="4" t="s">
        <v>66</v>
      </c>
      <c r="B47" s="6">
        <v>0.2</v>
      </c>
      <c r="C47" s="6">
        <v>0.4</v>
      </c>
      <c r="D47" s="6">
        <v>0.65</v>
      </c>
      <c r="E47" s="6">
        <v>0.55000000000000004</v>
      </c>
      <c r="F47" s="6">
        <v>0.7</v>
      </c>
      <c r="G47" s="6">
        <v>0.7</v>
      </c>
    </row>
    <row r="48" spans="1:7" x14ac:dyDescent="0.3">
      <c r="A48" s="7" t="s">
        <v>40</v>
      </c>
      <c r="B48" s="5">
        <v>0.05</v>
      </c>
      <c r="C48" s="5">
        <v>0.15</v>
      </c>
      <c r="D48" s="5">
        <v>0.35</v>
      </c>
      <c r="E48" s="6">
        <v>0.4</v>
      </c>
      <c r="F48" s="6">
        <v>0.5</v>
      </c>
      <c r="G48" s="6">
        <v>0.5</v>
      </c>
    </row>
    <row r="49" spans="1:10" x14ac:dyDescent="0.3">
      <c r="A49" s="7" t="s">
        <v>6</v>
      </c>
      <c r="B49" s="3">
        <v>0.04</v>
      </c>
      <c r="C49" s="3">
        <v>0.13</v>
      </c>
      <c r="D49" s="3">
        <v>0.13</v>
      </c>
      <c r="E49" s="3">
        <v>0.5</v>
      </c>
      <c r="F49" s="3">
        <v>0.32</v>
      </c>
      <c r="G49" s="3"/>
    </row>
    <row r="50" spans="1:10" x14ac:dyDescent="0.3">
      <c r="A50" s="7" t="s">
        <v>37</v>
      </c>
      <c r="B50" s="3">
        <v>0.01</v>
      </c>
      <c r="C50" s="3">
        <v>0.01</v>
      </c>
      <c r="D50" s="3">
        <v>0.01</v>
      </c>
      <c r="E50" s="3">
        <v>0.01</v>
      </c>
      <c r="F50" s="3">
        <v>0.02</v>
      </c>
      <c r="G50" s="3">
        <v>0.02</v>
      </c>
      <c r="J50" s="2"/>
    </row>
    <row r="51" spans="1:10" ht="34.5" customHeight="1" x14ac:dyDescent="0.3">
      <c r="A51" s="4" t="s">
        <v>41</v>
      </c>
      <c r="B51" s="5">
        <v>0.08</v>
      </c>
      <c r="C51" s="5">
        <v>7.0000000000000007E-2</v>
      </c>
      <c r="D51" s="5">
        <v>0.06</v>
      </c>
      <c r="E51" s="5">
        <v>7.0000000000000007E-2</v>
      </c>
      <c r="F51" s="5">
        <v>0.08</v>
      </c>
      <c r="G51" s="5">
        <v>0.08</v>
      </c>
    </row>
    <row r="52" spans="1:10" ht="41.4" x14ac:dyDescent="0.3">
      <c r="A52" s="4" t="s">
        <v>42</v>
      </c>
      <c r="B52" s="5">
        <v>0.27</v>
      </c>
      <c r="C52" s="5">
        <v>0.26</v>
      </c>
      <c r="D52" s="5">
        <v>0.52</v>
      </c>
      <c r="E52" s="5">
        <v>0.43</v>
      </c>
      <c r="F52" s="5">
        <v>0.51</v>
      </c>
      <c r="G52" s="5">
        <v>0.57999999999999996</v>
      </c>
    </row>
    <row r="53" spans="1:10" x14ac:dyDescent="0.3">
      <c r="A53" s="4" t="s">
        <v>43</v>
      </c>
      <c r="B53" s="5">
        <v>0.15</v>
      </c>
      <c r="C53" s="5">
        <v>0.11</v>
      </c>
      <c r="D53" s="6">
        <v>0.1</v>
      </c>
      <c r="E53" s="5">
        <v>7.0000000000000007E-2</v>
      </c>
      <c r="F53" s="5">
        <v>0.06</v>
      </c>
      <c r="G53" s="5">
        <v>7.0000000000000007E-2</v>
      </c>
    </row>
    <row r="54" spans="1:10" x14ac:dyDescent="0.3">
      <c r="A54" s="4" t="s">
        <v>44</v>
      </c>
      <c r="B54" s="5">
        <v>0.04</v>
      </c>
      <c r="C54" s="5">
        <v>0.04</v>
      </c>
      <c r="D54" s="5">
        <v>7.0000000000000007E-2</v>
      </c>
      <c r="E54" s="5">
        <v>0.06</v>
      </c>
      <c r="F54" s="5">
        <v>0.06</v>
      </c>
      <c r="G54" s="5">
        <v>7.0000000000000007E-2</v>
      </c>
    </row>
    <row r="55" spans="1:10" x14ac:dyDescent="0.3">
      <c r="A55" s="4" t="s">
        <v>45</v>
      </c>
      <c r="B55" s="6">
        <v>0.2</v>
      </c>
      <c r="C55" s="6">
        <v>0.15</v>
      </c>
      <c r="D55" s="6">
        <v>0.1</v>
      </c>
      <c r="E55" s="6">
        <v>0.1</v>
      </c>
      <c r="F55" s="6">
        <v>0.05</v>
      </c>
      <c r="G55" s="6">
        <v>0.1</v>
      </c>
    </row>
    <row r="56" spans="1:10" x14ac:dyDescent="0.3">
      <c r="A56" s="4" t="s">
        <v>46</v>
      </c>
      <c r="B56" s="5">
        <v>0.02</v>
      </c>
      <c r="C56" s="5">
        <v>0.02</v>
      </c>
      <c r="D56" s="5">
        <v>0.03</v>
      </c>
      <c r="E56" s="5">
        <v>0.04</v>
      </c>
      <c r="F56" s="5">
        <v>0.04</v>
      </c>
      <c r="G56" s="5">
        <v>0.05</v>
      </c>
    </row>
    <row r="57" spans="1:10" ht="27.6" x14ac:dyDescent="0.3">
      <c r="A57" s="4" t="s">
        <v>47</v>
      </c>
      <c r="B57" s="5">
        <v>0.02</v>
      </c>
      <c r="C57" s="5">
        <v>0.02</v>
      </c>
      <c r="D57" s="5">
        <v>0.04</v>
      </c>
      <c r="E57" s="5">
        <v>0.05</v>
      </c>
      <c r="F57" s="5">
        <v>0.05</v>
      </c>
      <c r="G57" s="6">
        <v>0.1</v>
      </c>
    </row>
    <row r="58" spans="1:10" ht="27.6" x14ac:dyDescent="0.3">
      <c r="A58" s="4" t="s">
        <v>48</v>
      </c>
      <c r="B58" s="5">
        <v>0.02</v>
      </c>
      <c r="C58" s="5">
        <v>0.04</v>
      </c>
      <c r="D58" s="5">
        <v>0.05</v>
      </c>
      <c r="E58" s="5">
        <v>0.05</v>
      </c>
      <c r="F58" s="6">
        <v>0.1</v>
      </c>
      <c r="G58" s="5">
        <v>0.05</v>
      </c>
    </row>
    <row r="59" spans="1:10" x14ac:dyDescent="0.3">
      <c r="A59" s="7" t="s">
        <v>39</v>
      </c>
      <c r="B59" s="3">
        <v>0.04</v>
      </c>
      <c r="C59" s="3">
        <v>0.04</v>
      </c>
      <c r="D59" s="3">
        <v>0.06</v>
      </c>
      <c r="E59" s="3">
        <v>0.12</v>
      </c>
      <c r="F59" s="3">
        <v>0.1</v>
      </c>
      <c r="G59" s="3">
        <v>0.1</v>
      </c>
    </row>
    <row r="60" spans="1:10" x14ac:dyDescent="0.3">
      <c r="A60" s="4" t="s">
        <v>49</v>
      </c>
      <c r="B60" s="6">
        <v>0.1</v>
      </c>
      <c r="C60" s="6">
        <v>0.15</v>
      </c>
      <c r="D60" s="6">
        <v>0.25</v>
      </c>
      <c r="E60" s="6">
        <v>0.3</v>
      </c>
      <c r="F60" s="6">
        <v>0.3</v>
      </c>
      <c r="G60" s="6">
        <v>0.3</v>
      </c>
    </row>
    <row r="61" spans="1:10" x14ac:dyDescent="0.3">
      <c r="A61" s="4" t="s">
        <v>50</v>
      </c>
      <c r="B61" s="6">
        <v>0.2</v>
      </c>
      <c r="C61" s="6">
        <v>0.25</v>
      </c>
      <c r="D61" s="6">
        <v>0.3</v>
      </c>
      <c r="E61" s="6">
        <v>0.3</v>
      </c>
      <c r="F61" s="6">
        <v>0.3</v>
      </c>
      <c r="G61" s="6">
        <v>0.3</v>
      </c>
    </row>
    <row r="62" spans="1:10" x14ac:dyDescent="0.3">
      <c r="A62" s="4" t="s">
        <v>51</v>
      </c>
      <c r="B62" s="5">
        <v>0.05</v>
      </c>
      <c r="C62" s="5">
        <v>0.05</v>
      </c>
      <c r="D62" s="6">
        <v>0.1</v>
      </c>
      <c r="E62" s="6">
        <v>0.1</v>
      </c>
      <c r="F62" s="5">
        <v>0.05</v>
      </c>
      <c r="G62" s="5">
        <v>0.05</v>
      </c>
    </row>
    <row r="63" spans="1:10" x14ac:dyDescent="0.3">
      <c r="A63" s="7" t="s">
        <v>128</v>
      </c>
      <c r="B63" s="3">
        <v>0.02</v>
      </c>
      <c r="C63" s="3">
        <v>0.02</v>
      </c>
      <c r="D63" s="3">
        <v>0.08</v>
      </c>
      <c r="E63" s="3">
        <v>0.14000000000000001</v>
      </c>
      <c r="F63" s="3">
        <v>0.25</v>
      </c>
      <c r="G63" s="3" t="s">
        <v>22</v>
      </c>
    </row>
    <row r="64" spans="1:10" x14ac:dyDescent="0.3">
      <c r="A64" s="7" t="s">
        <v>14</v>
      </c>
      <c r="B64" s="3">
        <v>0.02</v>
      </c>
      <c r="C64" s="3">
        <v>0.02</v>
      </c>
      <c r="D64" s="3">
        <v>0.04</v>
      </c>
      <c r="E64" s="3">
        <v>0.08</v>
      </c>
      <c r="F64" s="3">
        <v>0.16</v>
      </c>
      <c r="G64" s="3" t="s">
        <v>22</v>
      </c>
    </row>
    <row r="65" spans="1:7" x14ac:dyDescent="0.3">
      <c r="A65" s="7" t="s">
        <v>13</v>
      </c>
      <c r="B65" s="3">
        <v>0.03</v>
      </c>
      <c r="C65" s="3">
        <v>0.03</v>
      </c>
      <c r="D65" s="3">
        <v>0.04</v>
      </c>
      <c r="E65" s="3">
        <v>0.1</v>
      </c>
      <c r="F65" s="3">
        <v>0.19</v>
      </c>
      <c r="G65" s="3" t="s">
        <v>22</v>
      </c>
    </row>
    <row r="66" spans="1:7" x14ac:dyDescent="0.3">
      <c r="A66" s="7" t="s">
        <v>12</v>
      </c>
      <c r="B66" s="3">
        <v>0.05</v>
      </c>
      <c r="C66" s="3">
        <v>0.06</v>
      </c>
      <c r="D66" s="3">
        <v>0.1</v>
      </c>
      <c r="E66" s="3">
        <v>0.24</v>
      </c>
      <c r="F66" s="3">
        <v>0.42</v>
      </c>
      <c r="G66" s="3" t="s">
        <v>22</v>
      </c>
    </row>
    <row r="67" spans="1:7" x14ac:dyDescent="0.3">
      <c r="A67" s="7" t="s">
        <v>2</v>
      </c>
      <c r="B67" s="3">
        <v>0.02</v>
      </c>
      <c r="C67" s="3">
        <v>0.04</v>
      </c>
      <c r="D67" s="3">
        <v>0.08</v>
      </c>
      <c r="E67" s="3">
        <v>0.18</v>
      </c>
      <c r="F67" s="3">
        <v>0.28000000000000003</v>
      </c>
      <c r="G67" s="3" t="s">
        <v>22</v>
      </c>
    </row>
    <row r="68" spans="1:7" x14ac:dyDescent="0.3">
      <c r="A68" s="7" t="s">
        <v>3</v>
      </c>
      <c r="B68" s="3">
        <v>0.01</v>
      </c>
      <c r="C68" s="3">
        <v>0.01</v>
      </c>
      <c r="D68" s="3">
        <v>0.01</v>
      </c>
      <c r="E68" s="3">
        <v>0.02</v>
      </c>
      <c r="F68" s="3">
        <v>0.02</v>
      </c>
      <c r="G68" s="3">
        <v>0.02</v>
      </c>
    </row>
    <row r="69" spans="1:7" ht="16.8" x14ac:dyDescent="0.3">
      <c r="A69" s="4" t="s">
        <v>125</v>
      </c>
      <c r="B69" s="6">
        <v>0.3</v>
      </c>
      <c r="C69" s="6">
        <v>0.25</v>
      </c>
      <c r="D69" s="6">
        <v>0.15</v>
      </c>
      <c r="E69" s="6">
        <v>0.1</v>
      </c>
      <c r="F69" s="6">
        <v>0.1</v>
      </c>
      <c r="G69" s="6">
        <v>7.0000000000000007E-2</v>
      </c>
    </row>
    <row r="70" spans="1:7" ht="16.8" x14ac:dyDescent="0.3">
      <c r="A70" s="4" t="s">
        <v>126</v>
      </c>
      <c r="B70" s="5">
        <v>0.14000000000000001</v>
      </c>
      <c r="C70" s="6">
        <v>0.1</v>
      </c>
      <c r="D70" s="5">
        <v>0.06</v>
      </c>
      <c r="E70" s="6">
        <v>0.08</v>
      </c>
      <c r="F70" s="6">
        <v>0.1</v>
      </c>
      <c r="G70" s="6">
        <v>0.1</v>
      </c>
    </row>
    <row r="71" spans="1:7" ht="16.8" x14ac:dyDescent="0.3">
      <c r="A71" s="7" t="s">
        <v>127</v>
      </c>
      <c r="B71" s="3">
        <v>0.14000000000000001</v>
      </c>
      <c r="C71" s="3">
        <v>0.16</v>
      </c>
      <c r="D71" s="3">
        <v>0.06</v>
      </c>
      <c r="E71" s="3">
        <v>0.1</v>
      </c>
      <c r="F71" s="3">
        <v>0.1</v>
      </c>
      <c r="G71" s="3">
        <v>0.1</v>
      </c>
    </row>
    <row r="72" spans="1:7" x14ac:dyDescent="0.3">
      <c r="A72" s="7" t="s">
        <v>7</v>
      </c>
      <c r="B72" s="3">
        <v>0.28999999999999998</v>
      </c>
      <c r="C72" s="3">
        <v>0.1</v>
      </c>
      <c r="D72" s="3">
        <v>0.05</v>
      </c>
      <c r="E72" s="3">
        <v>0.04</v>
      </c>
      <c r="F72" s="3">
        <v>7.0000000000000007E-2</v>
      </c>
      <c r="G72" s="3">
        <v>0.1</v>
      </c>
    </row>
    <row r="73" spans="1:7" ht="16.8" x14ac:dyDescent="0.3">
      <c r="A73" s="7" t="s">
        <v>99</v>
      </c>
      <c r="B73" s="3">
        <v>0.35</v>
      </c>
      <c r="C73" s="3">
        <v>0.45</v>
      </c>
      <c r="D73" s="3">
        <v>0.65</v>
      </c>
      <c r="E73" s="3">
        <v>0.8</v>
      </c>
      <c r="F73" s="3">
        <v>0.8</v>
      </c>
      <c r="G73" s="3">
        <v>0.75</v>
      </c>
    </row>
    <row r="74" spans="1:7" ht="27.6" x14ac:dyDescent="0.3">
      <c r="A74" s="7" t="s">
        <v>97</v>
      </c>
      <c r="B74" s="3">
        <v>0.21</v>
      </c>
      <c r="C74" s="3">
        <v>0.57999999999999996</v>
      </c>
      <c r="D74" s="3">
        <v>0.7</v>
      </c>
      <c r="E74" s="3">
        <v>0.44</v>
      </c>
      <c r="F74" s="3">
        <v>0.55000000000000004</v>
      </c>
      <c r="G74" s="3">
        <v>0.62</v>
      </c>
    </row>
    <row r="75" spans="1:7" ht="27.6" x14ac:dyDescent="0.3">
      <c r="A75" s="7" t="s">
        <v>98</v>
      </c>
      <c r="B75" s="3">
        <v>0.39</v>
      </c>
      <c r="C75" s="3">
        <v>1.06</v>
      </c>
      <c r="D75" s="3">
        <v>0.91</v>
      </c>
      <c r="E75" s="3">
        <v>0.83</v>
      </c>
      <c r="F75" s="3">
        <v>0.86</v>
      </c>
      <c r="G75" s="3">
        <v>0.78</v>
      </c>
    </row>
    <row r="76" spans="1:7" x14ac:dyDescent="0.3">
      <c r="A76" s="7" t="s">
        <v>11</v>
      </c>
      <c r="B76" s="3">
        <v>0.14000000000000001</v>
      </c>
      <c r="C76" s="3">
        <v>0.25</v>
      </c>
      <c r="D76" s="3">
        <v>0.4</v>
      </c>
      <c r="E76" s="3">
        <v>0.25</v>
      </c>
      <c r="F76" s="3">
        <v>0.34</v>
      </c>
      <c r="G76" s="3" t="s">
        <v>22</v>
      </c>
    </row>
    <row r="77" spans="1:7" x14ac:dyDescent="0.3">
      <c r="A77" s="4" t="s">
        <v>55</v>
      </c>
      <c r="B77" s="5">
        <v>0.12</v>
      </c>
      <c r="C77" s="5">
        <v>0.22</v>
      </c>
      <c r="D77" s="5">
        <v>0.37</v>
      </c>
      <c r="E77" s="6">
        <v>0.4</v>
      </c>
      <c r="F77" s="5">
        <v>0.42</v>
      </c>
      <c r="G77" s="5">
        <v>0.37</v>
      </c>
    </row>
    <row r="78" spans="1:7" x14ac:dyDescent="0.3">
      <c r="A78" s="4" t="s">
        <v>53</v>
      </c>
      <c r="B78" s="5">
        <v>0.33</v>
      </c>
      <c r="C78" s="6">
        <v>0.4</v>
      </c>
      <c r="D78" s="5">
        <v>0.44</v>
      </c>
      <c r="E78" s="5">
        <v>0.45</v>
      </c>
      <c r="F78" s="5">
        <v>0.45</v>
      </c>
      <c r="G78" s="5">
        <v>0.45</v>
      </c>
    </row>
    <row r="79" spans="1:7" x14ac:dyDescent="0.3">
      <c r="A79" s="4" t="s">
        <v>54</v>
      </c>
      <c r="B79" s="5">
        <v>0.15</v>
      </c>
      <c r="C79" s="5">
        <v>0.38</v>
      </c>
      <c r="D79" s="5">
        <v>0.42</v>
      </c>
      <c r="E79" s="5">
        <v>0.43</v>
      </c>
      <c r="F79" s="5">
        <v>0.45</v>
      </c>
      <c r="G79" s="5">
        <v>0.45</v>
      </c>
    </row>
    <row r="80" spans="1:7" x14ac:dyDescent="0.3">
      <c r="A80" s="4" t="s">
        <v>61</v>
      </c>
      <c r="B80" s="6">
        <v>0.3</v>
      </c>
      <c r="C80" s="5">
        <v>0.41</v>
      </c>
      <c r="D80" s="5">
        <v>0.49</v>
      </c>
      <c r="E80" s="5">
        <v>0.84</v>
      </c>
      <c r="F80" s="5">
        <v>0.87</v>
      </c>
      <c r="G80" s="5">
        <v>0.84</v>
      </c>
    </row>
    <row r="81" spans="1:7" ht="16.8" x14ac:dyDescent="0.3">
      <c r="A81" s="4" t="s">
        <v>123</v>
      </c>
      <c r="B81" s="6">
        <v>0.4</v>
      </c>
      <c r="C81" s="6">
        <v>0.5</v>
      </c>
      <c r="D81" s="5">
        <v>0.57999999999999996</v>
      </c>
      <c r="E81" s="5">
        <v>0.61</v>
      </c>
      <c r="F81" s="5">
        <v>0.57999999999999996</v>
      </c>
      <c r="G81" s="6">
        <v>0.5</v>
      </c>
    </row>
    <row r="82" spans="1:7" ht="16.8" x14ac:dyDescent="0.3">
      <c r="A82" s="4" t="s">
        <v>124</v>
      </c>
      <c r="B82" s="6">
        <v>0.44</v>
      </c>
      <c r="C82" s="6">
        <v>0.6</v>
      </c>
      <c r="D82" s="6">
        <v>0.77</v>
      </c>
      <c r="E82" s="6">
        <v>0.89</v>
      </c>
      <c r="F82" s="6">
        <v>0.82</v>
      </c>
      <c r="G82" s="6">
        <v>0.7</v>
      </c>
    </row>
    <row r="83" spans="1:7" ht="27.6" x14ac:dyDescent="0.3">
      <c r="A83" s="7" t="s">
        <v>56</v>
      </c>
      <c r="B83" s="5">
        <v>0.49</v>
      </c>
      <c r="C83" s="5">
        <v>0.66</v>
      </c>
      <c r="D83" s="6">
        <v>0.8</v>
      </c>
      <c r="E83" s="5">
        <v>0.88</v>
      </c>
      <c r="F83" s="5">
        <v>0.82</v>
      </c>
      <c r="G83" s="6">
        <v>0.7</v>
      </c>
    </row>
    <row r="84" spans="1:7" x14ac:dyDescent="0.3">
      <c r="A84" s="4" t="s">
        <v>59</v>
      </c>
      <c r="B84" s="5">
        <v>7.0000000000000007E-2</v>
      </c>
      <c r="C84" s="5">
        <v>0.12</v>
      </c>
      <c r="D84" s="5">
        <v>0.26</v>
      </c>
      <c r="E84" s="5">
        <v>0.42</v>
      </c>
      <c r="F84" s="6">
        <v>0.5</v>
      </c>
      <c r="G84" s="5">
        <v>0.55000000000000004</v>
      </c>
    </row>
    <row r="85" spans="1:7" x14ac:dyDescent="0.3">
      <c r="A85" s="4" t="s">
        <v>60</v>
      </c>
      <c r="B85" s="5">
        <v>0.32</v>
      </c>
      <c r="C85" s="5">
        <v>0.62</v>
      </c>
      <c r="D85" s="5">
        <v>0.74</v>
      </c>
      <c r="E85" s="5">
        <v>0.76</v>
      </c>
      <c r="F85" s="5">
        <v>0.81</v>
      </c>
      <c r="G85" s="6">
        <v>0.9</v>
      </c>
    </row>
    <row r="86" spans="1:7" x14ac:dyDescent="0.3">
      <c r="A86" s="4" t="s">
        <v>58</v>
      </c>
      <c r="B86" s="5">
        <v>0.13</v>
      </c>
      <c r="C86" s="5">
        <v>0.33</v>
      </c>
      <c r="D86" s="5">
        <v>0.59</v>
      </c>
      <c r="E86" s="5">
        <v>0.57999999999999996</v>
      </c>
      <c r="F86" s="5">
        <v>0.61</v>
      </c>
      <c r="G86" s="5">
        <v>0.62</v>
      </c>
    </row>
    <row r="87" spans="1:7" x14ac:dyDescent="0.3">
      <c r="A87" s="4" t="s">
        <v>62</v>
      </c>
      <c r="B87" s="5">
        <v>0.37</v>
      </c>
      <c r="C87" s="5">
        <v>0.48</v>
      </c>
      <c r="D87" s="5">
        <v>0.68</v>
      </c>
      <c r="E87" s="5">
        <v>0.73</v>
      </c>
      <c r="F87" s="5">
        <v>0.77</v>
      </c>
      <c r="G87" s="5">
        <v>0.74</v>
      </c>
    </row>
    <row r="88" spans="1:7" x14ac:dyDescent="0.3">
      <c r="A88" s="4" t="s">
        <v>57</v>
      </c>
      <c r="B88" s="6">
        <v>0.5</v>
      </c>
      <c r="C88" s="6">
        <v>0.4</v>
      </c>
      <c r="D88" s="6">
        <v>0.45</v>
      </c>
      <c r="E88" s="6">
        <v>0.45</v>
      </c>
      <c r="F88" s="6">
        <v>0.6</v>
      </c>
      <c r="G88" s="6">
        <v>0.7</v>
      </c>
    </row>
    <row r="89" spans="1:7" x14ac:dyDescent="0.3">
      <c r="A89" s="7" t="s">
        <v>15</v>
      </c>
      <c r="B89" s="3">
        <v>0.39</v>
      </c>
      <c r="C89" s="3">
        <v>0.56999999999999995</v>
      </c>
      <c r="D89" s="3">
        <v>0.8</v>
      </c>
      <c r="E89" s="3">
        <v>0.94</v>
      </c>
      <c r="F89" s="3">
        <v>0.92</v>
      </c>
      <c r="G89" s="3" t="s">
        <v>22</v>
      </c>
    </row>
    <row r="90" spans="1:7" x14ac:dyDescent="0.3">
      <c r="A90" s="7" t="s">
        <v>8</v>
      </c>
      <c r="B90" s="3">
        <v>0.56999999999999995</v>
      </c>
      <c r="C90" s="3">
        <v>0.61</v>
      </c>
      <c r="D90" s="3">
        <v>0.75</v>
      </c>
      <c r="E90" s="3">
        <v>0.86</v>
      </c>
      <c r="F90" s="3">
        <v>0.91</v>
      </c>
      <c r="G90" s="3" t="s">
        <v>22</v>
      </c>
    </row>
    <row r="91" spans="1:7" x14ac:dyDescent="0.3">
      <c r="A91" s="7" t="s">
        <v>64</v>
      </c>
      <c r="B91" s="3">
        <v>0.05</v>
      </c>
      <c r="C91" s="3">
        <v>0.05</v>
      </c>
      <c r="D91" s="3">
        <v>0.05</v>
      </c>
      <c r="E91" s="3">
        <v>0.05</v>
      </c>
      <c r="F91" s="3">
        <v>0.08</v>
      </c>
      <c r="G91" s="3">
        <v>0.05</v>
      </c>
    </row>
    <row r="92" spans="1:7" x14ac:dyDescent="0.3">
      <c r="A92" s="7" t="s">
        <v>18</v>
      </c>
      <c r="B92" s="3">
        <v>0.01</v>
      </c>
      <c r="C92" s="3">
        <v>0.02</v>
      </c>
      <c r="D92" s="3">
        <v>0.02</v>
      </c>
      <c r="E92" s="3">
        <v>0.02</v>
      </c>
      <c r="F92" s="3">
        <v>0.02</v>
      </c>
      <c r="G92" s="3" t="s">
        <v>22</v>
      </c>
    </row>
    <row r="93" spans="1:7" x14ac:dyDescent="0.3">
      <c r="A93" s="7" t="s">
        <v>16</v>
      </c>
      <c r="B93" s="3">
        <v>0.44</v>
      </c>
      <c r="C93" s="3">
        <v>0.54</v>
      </c>
      <c r="D93" s="3">
        <v>0.6</v>
      </c>
      <c r="E93" s="3">
        <v>0.62</v>
      </c>
      <c r="F93" s="3">
        <v>0.57999999999999996</v>
      </c>
      <c r="G93" s="3" t="s">
        <v>22</v>
      </c>
    </row>
    <row r="94" spans="1:7" x14ac:dyDescent="0.3">
      <c r="A94" s="7" t="s">
        <v>17</v>
      </c>
      <c r="B94" s="3">
        <v>0.15</v>
      </c>
      <c r="C94" s="3">
        <v>0.19</v>
      </c>
      <c r="D94" s="3">
        <v>0.22</v>
      </c>
      <c r="E94" s="3">
        <v>0.39</v>
      </c>
      <c r="F94" s="3">
        <v>0.38</v>
      </c>
      <c r="G94" s="3" t="s">
        <v>22</v>
      </c>
    </row>
    <row r="95" spans="1:7" x14ac:dyDescent="0.3">
      <c r="A95" s="7" t="s">
        <v>20</v>
      </c>
      <c r="B95" s="3">
        <v>0.15</v>
      </c>
      <c r="C95" s="3">
        <v>0.25</v>
      </c>
      <c r="D95" s="3">
        <v>0.35</v>
      </c>
      <c r="E95" s="3">
        <v>0.38</v>
      </c>
      <c r="F95" s="3">
        <v>0.38</v>
      </c>
      <c r="G95" s="3" t="s">
        <v>22</v>
      </c>
    </row>
    <row r="96" spans="1:7" x14ac:dyDescent="0.3">
      <c r="A96" s="7" t="s">
        <v>19</v>
      </c>
      <c r="B96" s="3">
        <v>0.09</v>
      </c>
      <c r="C96" s="3">
        <v>0.13</v>
      </c>
      <c r="D96" s="3">
        <v>0.15</v>
      </c>
      <c r="E96" s="3">
        <v>0.15</v>
      </c>
      <c r="F96" s="3">
        <v>0.11</v>
      </c>
      <c r="G96" s="3" t="s">
        <v>22</v>
      </c>
    </row>
    <row r="97" spans="1:7" x14ac:dyDescent="0.3">
      <c r="A97" s="7" t="s">
        <v>52</v>
      </c>
      <c r="B97" s="3">
        <v>0.02</v>
      </c>
      <c r="C97" s="3">
        <v>0.02</v>
      </c>
      <c r="D97" s="3">
        <v>0.02</v>
      </c>
      <c r="E97" s="3">
        <v>0.04</v>
      </c>
      <c r="F97" s="3">
        <v>0.04</v>
      </c>
      <c r="G97" s="3" t="s">
        <v>22</v>
      </c>
    </row>
    <row r="98" spans="1:7" x14ac:dyDescent="0.3">
      <c r="A98" s="7" t="s">
        <v>21</v>
      </c>
      <c r="B98" s="3">
        <v>0.28000000000000003</v>
      </c>
      <c r="C98" s="3">
        <v>0.28000000000000003</v>
      </c>
      <c r="D98" s="3">
        <v>0.28000000000000003</v>
      </c>
      <c r="E98" s="3">
        <v>0.28000000000000003</v>
      </c>
      <c r="F98" s="3">
        <v>0.34</v>
      </c>
      <c r="G98" s="3">
        <v>0.34</v>
      </c>
    </row>
    <row r="99" spans="1:7" x14ac:dyDescent="0.3">
      <c r="A99" s="7" t="s">
        <v>9</v>
      </c>
      <c r="B99" s="3">
        <v>0.5</v>
      </c>
      <c r="C99" s="3">
        <v>0.5</v>
      </c>
      <c r="D99" s="3">
        <v>0.5</v>
      </c>
      <c r="E99" s="3">
        <v>0.5</v>
      </c>
      <c r="F99" s="3">
        <v>0.5</v>
      </c>
      <c r="G99" s="3">
        <v>0.5</v>
      </c>
    </row>
    <row r="100" spans="1:7" x14ac:dyDescent="0.3">
      <c r="A100" s="7" t="s">
        <v>63</v>
      </c>
      <c r="B100" s="3">
        <v>1</v>
      </c>
      <c r="C100" s="3">
        <v>1</v>
      </c>
      <c r="D100" s="3">
        <v>1</v>
      </c>
      <c r="E100" s="3">
        <v>1</v>
      </c>
      <c r="F100" s="3">
        <v>1</v>
      </c>
      <c r="G100" s="3">
        <v>1</v>
      </c>
    </row>
    <row r="101" spans="1:7" x14ac:dyDescent="0.3">
      <c r="B101" s="1"/>
      <c r="C101" s="1"/>
      <c r="D101" s="1"/>
      <c r="E101" s="1"/>
      <c r="F101" s="1"/>
      <c r="G101" s="1"/>
    </row>
    <row r="102" spans="1:7" x14ac:dyDescent="0.3">
      <c r="B102" s="1"/>
      <c r="C102" s="1"/>
      <c r="D102" s="1"/>
      <c r="E102" s="1"/>
      <c r="F102" s="1"/>
      <c r="G102" s="1"/>
    </row>
    <row r="103" spans="1:7" x14ac:dyDescent="0.3">
      <c r="B103" s="1"/>
      <c r="C103" s="1"/>
      <c r="D103" s="1"/>
      <c r="E103" s="1"/>
      <c r="F103" s="1"/>
      <c r="G103" s="1"/>
    </row>
    <row r="104" spans="1:7" x14ac:dyDescent="0.3">
      <c r="B104" s="1"/>
      <c r="C104" s="1"/>
      <c r="D104" s="1"/>
      <c r="E104" s="1"/>
      <c r="F104" s="1"/>
      <c r="G104" s="1"/>
    </row>
  </sheetData>
  <mergeCells count="3">
    <mergeCell ref="A1:G1"/>
    <mergeCell ref="A2:A3"/>
    <mergeCell ref="B2:G2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C7E64-4DD7-41B1-816E-5D3A3E5FCB4D}">
  <dimension ref="B1:L31"/>
  <sheetViews>
    <sheetView workbookViewId="0">
      <selection activeCell="Q4" sqref="Q4"/>
    </sheetView>
  </sheetViews>
  <sheetFormatPr defaultRowHeight="14.4" x14ac:dyDescent="0.3"/>
  <cols>
    <col min="1" max="1" width="1.88671875" customWidth="1"/>
    <col min="2" max="2" width="11.88671875" customWidth="1"/>
    <col min="3" max="3" width="13" customWidth="1"/>
    <col min="4" max="4" width="41" customWidth="1"/>
    <col min="5" max="5" width="11.33203125" customWidth="1"/>
    <col min="6" max="10" width="10" bestFit="1" customWidth="1"/>
    <col min="12" max="12" width="24.5546875" customWidth="1"/>
  </cols>
  <sheetData>
    <row r="1" spans="2:12" ht="9.75" customHeight="1" thickBot="1" x14ac:dyDescent="0.35"/>
    <row r="2" spans="2:12" ht="36" customHeight="1" thickBot="1" x14ac:dyDescent="0.35">
      <c r="D2" s="22" t="s">
        <v>69</v>
      </c>
      <c r="E2" s="23">
        <v>0</v>
      </c>
      <c r="F2" s="17" t="s">
        <v>95</v>
      </c>
      <c r="L2" s="21" t="s">
        <v>96</v>
      </c>
    </row>
    <row r="3" spans="2:12" ht="15.6" x14ac:dyDescent="0.3">
      <c r="B3" s="37" t="s">
        <v>89</v>
      </c>
      <c r="C3" s="35" t="s">
        <v>88</v>
      </c>
      <c r="D3" s="39" t="s">
        <v>0</v>
      </c>
      <c r="E3" s="40" t="s">
        <v>1</v>
      </c>
      <c r="F3" s="40"/>
      <c r="G3" s="40"/>
      <c r="H3" s="40"/>
      <c r="I3" s="40"/>
      <c r="J3" s="40"/>
    </row>
    <row r="4" spans="2:12" ht="15.6" x14ac:dyDescent="0.3">
      <c r="B4" s="38"/>
      <c r="C4" s="36"/>
      <c r="D4" s="39"/>
      <c r="E4" s="14">
        <v>125</v>
      </c>
      <c r="F4" s="14">
        <v>250</v>
      </c>
      <c r="G4" s="14">
        <v>500</v>
      </c>
      <c r="H4" s="14">
        <v>1000</v>
      </c>
      <c r="I4" s="14">
        <v>2000</v>
      </c>
      <c r="J4" s="14">
        <v>4000</v>
      </c>
    </row>
    <row r="5" spans="2:12" x14ac:dyDescent="0.3">
      <c r="B5" s="4" t="s">
        <v>83</v>
      </c>
      <c r="C5" s="19"/>
      <c r="D5" s="4" t="s">
        <v>76</v>
      </c>
      <c r="E5" s="20"/>
      <c r="F5" s="20"/>
      <c r="G5" s="20"/>
      <c r="H5" s="20"/>
      <c r="I5" s="20"/>
      <c r="J5" s="20"/>
    </row>
    <row r="6" spans="2:12" x14ac:dyDescent="0.3">
      <c r="B6" s="4" t="s">
        <v>84</v>
      </c>
      <c r="C6" s="19"/>
      <c r="D6" s="4" t="s">
        <v>77</v>
      </c>
      <c r="E6" s="20"/>
      <c r="F6" s="20"/>
      <c r="G6" s="20"/>
      <c r="H6" s="20"/>
      <c r="I6" s="20"/>
      <c r="J6" s="20"/>
    </row>
    <row r="7" spans="2:12" x14ac:dyDescent="0.3">
      <c r="B7" s="4" t="s">
        <v>85</v>
      </c>
      <c r="C7" s="19"/>
      <c r="D7" s="4" t="s">
        <v>78</v>
      </c>
      <c r="E7" s="20"/>
      <c r="F7" s="20"/>
      <c r="G7" s="20"/>
      <c r="H7" s="20"/>
      <c r="I7" s="20"/>
      <c r="J7" s="20"/>
    </row>
    <row r="8" spans="2:12" x14ac:dyDescent="0.3">
      <c r="B8" s="4" t="s">
        <v>86</v>
      </c>
      <c r="C8" s="19"/>
      <c r="D8" s="4" t="s">
        <v>79</v>
      </c>
      <c r="E8" s="20"/>
      <c r="F8" s="20"/>
      <c r="G8" s="20"/>
      <c r="H8" s="20"/>
      <c r="I8" s="20"/>
      <c r="J8" s="20"/>
    </row>
    <row r="9" spans="2:12" x14ac:dyDescent="0.3">
      <c r="B9" s="4" t="s">
        <v>87</v>
      </c>
      <c r="C9" s="19"/>
      <c r="D9" s="4" t="s">
        <v>80</v>
      </c>
      <c r="E9" s="20"/>
      <c r="F9" s="20"/>
      <c r="G9" s="20"/>
      <c r="H9" s="20"/>
      <c r="I9" s="20"/>
      <c r="J9" s="20"/>
    </row>
    <row r="10" spans="2:12" x14ac:dyDescent="0.3">
      <c r="B10" s="4" t="s">
        <v>75</v>
      </c>
      <c r="C10" s="19"/>
      <c r="D10" s="4" t="s">
        <v>75</v>
      </c>
      <c r="E10" s="20"/>
      <c r="F10" s="20"/>
      <c r="G10" s="20"/>
      <c r="H10" s="20"/>
      <c r="I10" s="20"/>
      <c r="J10" s="20"/>
    </row>
    <row r="11" spans="2:12" ht="15" customHeight="1" x14ac:dyDescent="0.3">
      <c r="B11" s="15" t="s">
        <v>90</v>
      </c>
      <c r="C11" s="15" t="s">
        <v>91</v>
      </c>
      <c r="D11" s="15" t="s">
        <v>68</v>
      </c>
      <c r="E11" s="16"/>
      <c r="F11" s="16"/>
      <c r="G11" s="16"/>
      <c r="H11" s="16"/>
      <c r="I11" s="16"/>
      <c r="J11" s="16"/>
    </row>
    <row r="12" spans="2:12" x14ac:dyDescent="0.3">
      <c r="B12" s="4" t="s">
        <v>81</v>
      </c>
      <c r="C12" s="20"/>
      <c r="D12" s="4" t="s">
        <v>81</v>
      </c>
      <c r="E12" s="20"/>
      <c r="F12" s="20"/>
      <c r="G12" s="20"/>
      <c r="H12" s="20"/>
      <c r="I12" s="20"/>
      <c r="J12" s="20"/>
    </row>
    <row r="13" spans="2:12" x14ac:dyDescent="0.3">
      <c r="B13" s="4" t="s">
        <v>82</v>
      </c>
      <c r="C13" s="20"/>
      <c r="D13" s="4" t="s">
        <v>82</v>
      </c>
      <c r="E13" s="20"/>
      <c r="F13" s="20"/>
      <c r="G13" s="20"/>
      <c r="H13" s="20"/>
      <c r="I13" s="20"/>
      <c r="J13" s="20"/>
    </row>
    <row r="14" spans="2:12" x14ac:dyDescent="0.3">
      <c r="B14" s="4" t="s">
        <v>75</v>
      </c>
      <c r="C14" s="20"/>
      <c r="D14" s="4" t="s">
        <v>75</v>
      </c>
      <c r="E14" s="20"/>
      <c r="F14" s="20"/>
      <c r="G14" s="20"/>
      <c r="H14" s="20"/>
      <c r="I14" s="20"/>
      <c r="J14" s="20"/>
    </row>
    <row r="15" spans="2:12" ht="15" customHeight="1" x14ac:dyDescent="0.3">
      <c r="D15" s="15" t="s">
        <v>93</v>
      </c>
      <c r="E15" s="16"/>
      <c r="F15" s="16"/>
      <c r="G15" s="16"/>
      <c r="H15" s="16"/>
      <c r="I15" s="16"/>
      <c r="J15" s="16"/>
    </row>
    <row r="16" spans="2:12" ht="15" customHeight="1" x14ac:dyDescent="0.3">
      <c r="D16" s="10" t="s">
        <v>70</v>
      </c>
      <c r="E16" s="12">
        <f t="shared" ref="E16:J16" si="0">$C$5*E5</f>
        <v>0</v>
      </c>
      <c r="F16" s="12">
        <f t="shared" si="0"/>
        <v>0</v>
      </c>
      <c r="G16" s="12">
        <f t="shared" si="0"/>
        <v>0</v>
      </c>
      <c r="H16" s="12">
        <f t="shared" si="0"/>
        <v>0</v>
      </c>
      <c r="I16" s="12">
        <f t="shared" si="0"/>
        <v>0</v>
      </c>
      <c r="J16" s="12">
        <f t="shared" si="0"/>
        <v>0</v>
      </c>
    </row>
    <row r="17" spans="4:10" ht="15.6" x14ac:dyDescent="0.3">
      <c r="D17" s="10" t="s">
        <v>71</v>
      </c>
      <c r="E17" s="12">
        <f>$C$6*E6</f>
        <v>0</v>
      </c>
      <c r="F17" s="12">
        <f t="shared" ref="F17:J17" si="1">$C$6*F6</f>
        <v>0</v>
      </c>
      <c r="G17" s="12">
        <f t="shared" si="1"/>
        <v>0</v>
      </c>
      <c r="H17" s="12">
        <f t="shared" si="1"/>
        <v>0</v>
      </c>
      <c r="I17" s="12">
        <f t="shared" si="1"/>
        <v>0</v>
      </c>
      <c r="J17" s="12">
        <f t="shared" si="1"/>
        <v>0</v>
      </c>
    </row>
    <row r="18" spans="4:10" ht="15.6" x14ac:dyDescent="0.3">
      <c r="D18" s="10" t="s">
        <v>73</v>
      </c>
      <c r="E18" s="12">
        <f>$C$7*E7</f>
        <v>0</v>
      </c>
      <c r="F18" s="12">
        <f t="shared" ref="F18:J18" si="2">$C$7*F7</f>
        <v>0</v>
      </c>
      <c r="G18" s="12">
        <f t="shared" si="2"/>
        <v>0</v>
      </c>
      <c r="H18" s="12">
        <f t="shared" si="2"/>
        <v>0</v>
      </c>
      <c r="I18" s="12">
        <f t="shared" si="2"/>
        <v>0</v>
      </c>
      <c r="J18" s="12">
        <f t="shared" si="2"/>
        <v>0</v>
      </c>
    </row>
    <row r="19" spans="4:10" ht="15.6" x14ac:dyDescent="0.3">
      <c r="D19" s="10" t="s">
        <v>72</v>
      </c>
      <c r="E19" s="12">
        <f>$C$8*E8</f>
        <v>0</v>
      </c>
      <c r="F19" s="12">
        <f t="shared" ref="F19:J19" si="3">$C$8*F8</f>
        <v>0</v>
      </c>
      <c r="G19" s="12">
        <f t="shared" si="3"/>
        <v>0</v>
      </c>
      <c r="H19" s="12">
        <f t="shared" si="3"/>
        <v>0</v>
      </c>
      <c r="I19" s="12">
        <f t="shared" si="3"/>
        <v>0</v>
      </c>
      <c r="J19" s="12">
        <f t="shared" si="3"/>
        <v>0</v>
      </c>
    </row>
    <row r="20" spans="4:10" ht="15.6" x14ac:dyDescent="0.3">
      <c r="D20" s="10" t="s">
        <v>74</v>
      </c>
      <c r="E20" s="12">
        <f>$C$9*E9</f>
        <v>0</v>
      </c>
      <c r="F20" s="12">
        <f t="shared" ref="F20:J20" si="4">$C$9*F9</f>
        <v>0</v>
      </c>
      <c r="G20" s="12">
        <f t="shared" si="4"/>
        <v>0</v>
      </c>
      <c r="H20" s="12">
        <f t="shared" si="4"/>
        <v>0</v>
      </c>
      <c r="I20" s="12">
        <f t="shared" si="4"/>
        <v>0</v>
      </c>
      <c r="J20" s="12">
        <f t="shared" si="4"/>
        <v>0</v>
      </c>
    </row>
    <row r="21" spans="4:10" x14ac:dyDescent="0.3">
      <c r="D21" s="13" t="s">
        <v>75</v>
      </c>
      <c r="E21" s="12">
        <f>$C$10*E10</f>
        <v>0</v>
      </c>
      <c r="F21" s="12">
        <f t="shared" ref="F21:J21" si="5">$C$10*F10</f>
        <v>0</v>
      </c>
      <c r="G21" s="12">
        <f t="shared" si="5"/>
        <v>0</v>
      </c>
      <c r="H21" s="12">
        <f t="shared" si="5"/>
        <v>0</v>
      </c>
      <c r="I21" s="12">
        <f t="shared" si="5"/>
        <v>0</v>
      </c>
      <c r="J21" s="12">
        <f t="shared" si="5"/>
        <v>0</v>
      </c>
    </row>
    <row r="22" spans="4:10" x14ac:dyDescent="0.3">
      <c r="D22" s="11" t="s">
        <v>81</v>
      </c>
      <c r="E22" s="12">
        <f>$C$12*E12</f>
        <v>0</v>
      </c>
      <c r="F22" s="12">
        <f t="shared" ref="F22:J22" si="6">$C$12*F12</f>
        <v>0</v>
      </c>
      <c r="G22" s="12">
        <f t="shared" si="6"/>
        <v>0</v>
      </c>
      <c r="H22" s="12">
        <f t="shared" si="6"/>
        <v>0</v>
      </c>
      <c r="I22" s="12">
        <f t="shared" si="6"/>
        <v>0</v>
      </c>
      <c r="J22" s="12">
        <f t="shared" si="6"/>
        <v>0</v>
      </c>
    </row>
    <row r="23" spans="4:10" x14ac:dyDescent="0.3">
      <c r="D23" s="11" t="s">
        <v>82</v>
      </c>
      <c r="E23" s="12">
        <f t="shared" ref="E23:J23" si="7">$C$13*E13</f>
        <v>0</v>
      </c>
      <c r="F23" s="12">
        <f t="shared" si="7"/>
        <v>0</v>
      </c>
      <c r="G23" s="12">
        <f t="shared" si="7"/>
        <v>0</v>
      </c>
      <c r="H23" s="12">
        <f t="shared" si="7"/>
        <v>0</v>
      </c>
      <c r="I23" s="12">
        <f t="shared" si="7"/>
        <v>0</v>
      </c>
      <c r="J23" s="12">
        <f t="shared" si="7"/>
        <v>0</v>
      </c>
    </row>
    <row r="24" spans="4:10" x14ac:dyDescent="0.3">
      <c r="D24" s="11" t="s">
        <v>75</v>
      </c>
      <c r="E24" s="12">
        <f>$C$14*E14</f>
        <v>0</v>
      </c>
      <c r="F24" s="12">
        <f t="shared" ref="F24:J24" si="8">$C$14*F14</f>
        <v>0</v>
      </c>
      <c r="G24" s="12">
        <f t="shared" si="8"/>
        <v>0</v>
      </c>
      <c r="H24" s="12">
        <f t="shared" si="8"/>
        <v>0</v>
      </c>
      <c r="I24" s="12">
        <f t="shared" si="8"/>
        <v>0</v>
      </c>
      <c r="J24" s="12">
        <f t="shared" si="8"/>
        <v>0</v>
      </c>
    </row>
    <row r="25" spans="4:10" ht="15.6" x14ac:dyDescent="0.3">
      <c r="D25" s="15" t="s">
        <v>92</v>
      </c>
      <c r="E25" s="18">
        <f>SUM(E16:E24)</f>
        <v>0</v>
      </c>
      <c r="F25" s="18">
        <f t="shared" ref="F25:J25" si="9">SUM(F16:F24)</f>
        <v>0</v>
      </c>
      <c r="G25" s="18">
        <f t="shared" si="9"/>
        <v>0</v>
      </c>
      <c r="H25" s="18">
        <f t="shared" si="9"/>
        <v>0</v>
      </c>
      <c r="I25" s="18">
        <f t="shared" si="9"/>
        <v>0</v>
      </c>
      <c r="J25" s="18">
        <f t="shared" si="9"/>
        <v>0</v>
      </c>
    </row>
    <row r="26" spans="4:10" ht="18" x14ac:dyDescent="0.35">
      <c r="D26" s="24" t="s">
        <v>94</v>
      </c>
      <c r="E26" s="25" t="e">
        <f t="shared" ref="E26:J26" si="10">0.161*($E$2/E25)</f>
        <v>#DIV/0!</v>
      </c>
      <c r="F26" s="25" t="e">
        <f t="shared" si="10"/>
        <v>#DIV/0!</v>
      </c>
      <c r="G26" s="25" t="e">
        <f t="shared" si="10"/>
        <v>#DIV/0!</v>
      </c>
      <c r="H26" s="25" t="e">
        <f t="shared" si="10"/>
        <v>#DIV/0!</v>
      </c>
      <c r="I26" s="25" t="e">
        <f t="shared" si="10"/>
        <v>#DIV/0!</v>
      </c>
      <c r="J26" s="25" t="e">
        <f t="shared" si="10"/>
        <v>#DIV/0!</v>
      </c>
    </row>
    <row r="27" spans="4:10" ht="15" thickBot="1" x14ac:dyDescent="0.35"/>
    <row r="28" spans="4:10" ht="21" thickBot="1" x14ac:dyDescent="0.35">
      <c r="D28" s="28" t="s">
        <v>129</v>
      </c>
      <c r="E28" s="29">
        <v>0</v>
      </c>
      <c r="F28" s="30" t="s">
        <v>131</v>
      </c>
    </row>
    <row r="30" spans="4:10" ht="15.6" x14ac:dyDescent="0.3">
      <c r="D30" s="26" t="s">
        <v>130</v>
      </c>
      <c r="E30" s="27">
        <v>125</v>
      </c>
      <c r="F30" s="27">
        <v>250</v>
      </c>
      <c r="G30" s="27">
        <v>500</v>
      </c>
      <c r="H30" s="27">
        <v>1000</v>
      </c>
      <c r="I30" s="27">
        <v>2000</v>
      </c>
      <c r="J30" s="27">
        <v>4000</v>
      </c>
    </row>
    <row r="31" spans="4:10" ht="15.6" x14ac:dyDescent="0.3">
      <c r="D31" s="26" t="s">
        <v>132</v>
      </c>
      <c r="E31" s="12">
        <f>1.5*$E$28</f>
        <v>0</v>
      </c>
      <c r="F31" s="12">
        <f>1.18*$E$28</f>
        <v>0</v>
      </c>
      <c r="G31" s="12">
        <f>$E$28</f>
        <v>0</v>
      </c>
      <c r="H31" s="12">
        <f>0.96*$E$28</f>
        <v>0</v>
      </c>
      <c r="I31" s="12">
        <f>0.95*$E$28</f>
        <v>0</v>
      </c>
      <c r="J31" s="12">
        <f>0.9*$E$28</f>
        <v>0</v>
      </c>
    </row>
  </sheetData>
  <mergeCells count="4">
    <mergeCell ref="C3:C4"/>
    <mergeCell ref="B3:B4"/>
    <mergeCell ref="D3:D4"/>
    <mergeCell ref="E3:J3"/>
  </mergeCells>
  <pageMargins left="0.511811024" right="0.511811024" top="0.78740157499999996" bottom="0.78740157499999996" header="0.31496062000000002" footer="0.31496062000000002"/>
  <drawing r:id="rId1"/>
  <legacyDrawing r:id="rId2"/>
  <oleObjects>
    <mc:AlternateContent xmlns:mc="http://schemas.openxmlformats.org/markup-compatibility/2006">
      <mc:Choice Requires="x14">
        <oleObject progId="Equation.DSMT4" shapeId="5122" r:id="rId3">
          <objectPr defaultSize="0" autoPict="0" r:id="rId4">
            <anchor moveWithCells="1" sizeWithCells="1">
              <from>
                <xdr:col>10</xdr:col>
                <xdr:colOff>182880</xdr:colOff>
                <xdr:row>16</xdr:row>
                <xdr:rowOff>144780</xdr:rowOff>
              </from>
              <to>
                <xdr:col>13</xdr:col>
                <xdr:colOff>502920</xdr:colOff>
                <xdr:row>20</xdr:row>
                <xdr:rowOff>137160</xdr:rowOff>
              </to>
            </anchor>
          </objectPr>
        </oleObject>
      </mc:Choice>
      <mc:Fallback>
        <oleObject progId="Equation.DSMT4" shapeId="5122" r:id="rId3"/>
      </mc:Fallback>
    </mc:AlternateContent>
    <mc:AlternateContent xmlns:mc="http://schemas.openxmlformats.org/markup-compatibility/2006">
      <mc:Choice Requires="x14">
        <oleObject progId="Equation.DSMT4" shapeId="5123" r:id="rId5">
          <objectPr defaultSize="0" autoPict="0" r:id="rId6">
            <anchor moveWithCells="1" sizeWithCells="1">
              <from>
                <xdr:col>10</xdr:col>
                <xdr:colOff>198120</xdr:colOff>
                <xdr:row>21</xdr:row>
                <xdr:rowOff>76200</xdr:rowOff>
              </from>
              <to>
                <xdr:col>12</xdr:col>
                <xdr:colOff>22860</xdr:colOff>
                <xdr:row>26</xdr:row>
                <xdr:rowOff>0</xdr:rowOff>
              </to>
            </anchor>
          </objectPr>
        </oleObject>
      </mc:Choice>
      <mc:Fallback>
        <oleObject progId="Equation.DSMT4" shapeId="5123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Gráficos</vt:lpstr>
      </vt:variant>
      <vt:variant>
        <vt:i4>1</vt:i4>
      </vt:variant>
    </vt:vector>
  </HeadingPairs>
  <TitlesOfParts>
    <vt:vector size="3" baseType="lpstr">
      <vt:lpstr>Coeficientes de Absorção Sonora</vt:lpstr>
      <vt:lpstr>Cálculo do TR</vt:lpstr>
      <vt:lpstr>Gráfico TR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Ranny Michalski</dc:creator>
  <cp:lastModifiedBy>Ranny Michalski</cp:lastModifiedBy>
  <cp:lastPrinted>2018-09-24T03:40:59Z</cp:lastPrinted>
  <dcterms:created xsi:type="dcterms:W3CDTF">2018-09-22T12:14:54Z</dcterms:created>
  <dcterms:modified xsi:type="dcterms:W3CDTF">2020-09-21T20:07:49Z</dcterms:modified>
</cp:coreProperties>
</file>