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u Drive\FEARP\2020\2º SEMESTRE\tcf\aula georgia\"/>
    </mc:Choice>
  </mc:AlternateContent>
  <bookViews>
    <workbookView xWindow="0" yWindow="0" windowWidth="28800" windowHeight="12435"/>
  </bookViews>
  <sheets>
    <sheet name="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G24" i="1"/>
  <c r="B7" i="1"/>
  <c r="G5" i="1"/>
  <c r="G7" i="1" s="1"/>
  <c r="F5" i="1"/>
  <c r="F7" i="1" s="1"/>
  <c r="E5" i="1"/>
  <c r="E7" i="1" s="1"/>
  <c r="D5" i="1"/>
  <c r="D7" i="1" s="1"/>
  <c r="C5" i="1"/>
  <c r="E16" i="1" s="1"/>
  <c r="J24" i="1" l="1"/>
  <c r="E17" i="1"/>
  <c r="E18" i="1" s="1"/>
  <c r="E19" i="1" s="1"/>
  <c r="E20" i="1" s="1"/>
  <c r="C7" i="1"/>
  <c r="C10" i="1" s="1"/>
  <c r="C16" i="1" l="1"/>
  <c r="J25" i="1"/>
  <c r="J26" i="1" s="1"/>
  <c r="J27" i="1" s="1"/>
  <c r="J28" i="1" s="1"/>
  <c r="J30" i="1"/>
  <c r="D16" i="1" l="1"/>
  <c r="F16" i="1" s="1"/>
  <c r="B17" i="1" s="1"/>
  <c r="C17" i="1" s="1"/>
  <c r="F25" i="1"/>
  <c r="O24" i="1"/>
  <c r="O25" i="1" l="1"/>
  <c r="F26" i="1"/>
  <c r="D17" i="1"/>
  <c r="F17" i="1" s="1"/>
  <c r="B18" i="1" s="1"/>
  <c r="C18" i="1" s="1"/>
  <c r="O26" i="1" l="1"/>
  <c r="F27" i="1"/>
  <c r="D18" i="1"/>
  <c r="F18" i="1" s="1"/>
  <c r="B19" i="1" s="1"/>
  <c r="C19" i="1" s="1"/>
  <c r="F28" i="1" l="1"/>
  <c r="D19" i="1"/>
  <c r="F19" i="1" s="1"/>
  <c r="B20" i="1" s="1"/>
  <c r="O27" i="1"/>
  <c r="C20" i="1" l="1"/>
  <c r="F20" i="1"/>
  <c r="D20" i="1" l="1"/>
  <c r="F29" i="1"/>
  <c r="F30" i="1" s="1"/>
  <c r="O28" i="1"/>
  <c r="O29" i="1" s="1"/>
</calcChain>
</file>

<file path=xl/sharedStrings.xml><?xml version="1.0" encoding="utf-8"?>
<sst xmlns="http://schemas.openxmlformats.org/spreadsheetml/2006/main" count="25" uniqueCount="17">
  <si>
    <t>taxa</t>
  </si>
  <si>
    <t>20x0</t>
  </si>
  <si>
    <t>20x1</t>
  </si>
  <si>
    <t>20x2</t>
  </si>
  <si>
    <t>20x3</t>
  </si>
  <si>
    <t>20x4</t>
  </si>
  <si>
    <t>TIR</t>
  </si>
  <si>
    <t>custo inic</t>
  </si>
  <si>
    <t>receita juros</t>
  </si>
  <si>
    <t>variacao titulo</t>
  </si>
  <si>
    <t>fluxo de caixa</t>
  </si>
  <si>
    <t>custo final</t>
  </si>
  <si>
    <t>titulo</t>
  </si>
  <si>
    <t>caixa</t>
  </si>
  <si>
    <t>receita financeira</t>
  </si>
  <si>
    <t>6 (princ)</t>
  </si>
  <si>
    <t>6 (juros)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</si>
</sst>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#,##0.00;[Red]\-&quot;R$&quot;#,##0.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10" fontId="0" fillId="0" borderId="1" xfId="0" applyNumberFormat="1" applyBorder="1"/>
    <xf numFmtId="0" fontId="0" fillId="2" borderId="1" xfId="0" applyFill="1" applyBorder="1"/>
    <xf numFmtId="164" fontId="0" fillId="0" borderId="0" xfId="0" applyNumberFormat="1"/>
    <xf numFmtId="1" fontId="0" fillId="0" borderId="0" xfId="0" applyNumberFormat="1"/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2" borderId="0" xfId="0" applyNumberFormat="1" applyFill="1" applyAlignment="1">
      <alignment horizontal="center"/>
    </xf>
    <xf numFmtId="1" fontId="0" fillId="3" borderId="3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1" fontId="0" fillId="2" borderId="3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1" fontId="0" fillId="0" borderId="4" xfId="0" applyNumberFormat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0" fontId="0" fillId="0" borderId="2" xfId="0" applyBorder="1"/>
    <xf numFmtId="2" fontId="0" fillId="4" borderId="5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0" fillId="0" borderId="5" xfId="0" applyBorder="1"/>
    <xf numFmtId="2" fontId="0" fillId="3" borderId="2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zoomScale="151" workbookViewId="0">
      <selection activeCell="A34" sqref="A34:XFD43"/>
    </sheetView>
  </sheetViews>
  <sheetFormatPr defaultRowHeight="15" x14ac:dyDescent="0.25"/>
  <cols>
    <col min="1" max="1" width="5" bestFit="1" customWidth="1"/>
    <col min="2" max="2" width="9.28515625" bestFit="1" customWidth="1"/>
    <col min="3" max="3" width="12" bestFit="1" customWidth="1"/>
    <col min="4" max="4" width="13.7109375" bestFit="1" customWidth="1"/>
    <col min="5" max="5" width="13.28515625" bestFit="1" customWidth="1"/>
    <col min="6" max="6" width="10.140625" bestFit="1" customWidth="1"/>
    <col min="7" max="7" width="8" bestFit="1" customWidth="1"/>
    <col min="8" max="8" width="10.7109375" customWidth="1"/>
    <col min="9" max="9" width="8.28515625" bestFit="1" customWidth="1"/>
    <col min="10" max="10" width="7.5703125" bestFit="1" customWidth="1"/>
    <col min="11" max="11" width="5" bestFit="1" customWidth="1"/>
    <col min="12" max="12" width="2" bestFit="1" customWidth="1"/>
    <col min="13" max="13" width="1.5703125" customWidth="1"/>
    <col min="15" max="15" width="6.5703125" bestFit="1" customWidth="1"/>
    <col min="16" max="16" width="8.28515625" bestFit="1" customWidth="1"/>
  </cols>
  <sheetData>
    <row r="1" spans="1:8" x14ac:dyDescent="0.25">
      <c r="B1" s="1" t="s">
        <v>0</v>
      </c>
      <c r="C1" s="2">
        <v>4.7E-2</v>
      </c>
    </row>
    <row r="4" spans="1:8" x14ac:dyDescent="0.25">
      <c r="B4" s="1"/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</row>
    <row r="5" spans="1:8" x14ac:dyDescent="0.25">
      <c r="B5" s="1"/>
      <c r="C5" s="1">
        <f>$C$1*$G$6</f>
        <v>58.75</v>
      </c>
      <c r="D5" s="1">
        <f>$C$1*$G$6</f>
        <v>58.75</v>
      </c>
      <c r="E5" s="1">
        <f>$C$1*$G$6</f>
        <v>58.75</v>
      </c>
      <c r="F5" s="1">
        <f>$C$1*$G$6</f>
        <v>58.75</v>
      </c>
      <c r="G5" s="1">
        <f>$C$1*$G$6</f>
        <v>58.75</v>
      </c>
    </row>
    <row r="6" spans="1:8" x14ac:dyDescent="0.25">
      <c r="B6" s="1">
        <v>-1000</v>
      </c>
      <c r="C6" s="1"/>
      <c r="D6" s="1"/>
      <c r="E6" s="1"/>
      <c r="F6" s="1"/>
      <c r="G6" s="1">
        <v>1250</v>
      </c>
    </row>
    <row r="7" spans="1:8" x14ac:dyDescent="0.25">
      <c r="B7" s="3">
        <f t="shared" ref="B7:G7" si="0">B6+B5</f>
        <v>-1000</v>
      </c>
      <c r="C7" s="3">
        <f t="shared" si="0"/>
        <v>58.75</v>
      </c>
      <c r="D7" s="3">
        <f t="shared" si="0"/>
        <v>58.75</v>
      </c>
      <c r="E7" s="3">
        <f t="shared" si="0"/>
        <v>58.75</v>
      </c>
      <c r="F7" s="3">
        <f t="shared" si="0"/>
        <v>58.75</v>
      </c>
      <c r="G7" s="3">
        <f t="shared" si="0"/>
        <v>1308.75</v>
      </c>
    </row>
    <row r="9" spans="1:8" x14ac:dyDescent="0.25">
      <c r="C9" s="4"/>
    </row>
    <row r="10" spans="1:8" x14ac:dyDescent="0.25">
      <c r="B10" s="1" t="s">
        <v>6</v>
      </c>
      <c r="C10" s="2">
        <f>IRR(B7:G7)</f>
        <v>9.9722036803998826E-2</v>
      </c>
    </row>
    <row r="13" spans="1:8" x14ac:dyDescent="0.25">
      <c r="D13" s="5"/>
    </row>
    <row r="15" spans="1:8" x14ac:dyDescent="0.25">
      <c r="A15" s="1"/>
      <c r="B15" s="1" t="s">
        <v>7</v>
      </c>
      <c r="C15" s="1" t="s">
        <v>8</v>
      </c>
      <c r="D15" s="1" t="s">
        <v>9</v>
      </c>
      <c r="E15" s="1" t="s">
        <v>10</v>
      </c>
      <c r="F15" s="1" t="s">
        <v>11</v>
      </c>
    </row>
    <row r="16" spans="1:8" x14ac:dyDescent="0.25">
      <c r="A16" s="1" t="s">
        <v>1</v>
      </c>
      <c r="B16" s="6">
        <v>1000</v>
      </c>
      <c r="C16" s="6">
        <f>B16*$C$10</f>
        <v>99.722036803998833</v>
      </c>
      <c r="D16" s="6">
        <f>C16-E16</f>
        <v>40.972036803998833</v>
      </c>
      <c r="E16" s="6">
        <f>C5</f>
        <v>58.75</v>
      </c>
      <c r="F16" s="6">
        <f>D16+B16</f>
        <v>1040.9720368039989</v>
      </c>
      <c r="G16" s="5"/>
      <c r="H16" s="5"/>
    </row>
    <row r="17" spans="1:19" x14ac:dyDescent="0.25">
      <c r="A17" s="1" t="s">
        <v>2</v>
      </c>
      <c r="B17" s="6">
        <f>F16</f>
        <v>1040.9720368039989</v>
      </c>
      <c r="C17" s="6">
        <f>B17*$C$10</f>
        <v>103.807851766102</v>
      </c>
      <c r="D17" s="6">
        <f t="shared" ref="D17:D19" si="1">C17-E17</f>
        <v>45.057851766102004</v>
      </c>
      <c r="E17" s="6">
        <f>E16</f>
        <v>58.75</v>
      </c>
      <c r="F17" s="6">
        <f>D17+B17</f>
        <v>1086.0298885701009</v>
      </c>
    </row>
    <row r="18" spans="1:19" x14ac:dyDescent="0.25">
      <c r="A18" s="1" t="s">
        <v>3</v>
      </c>
      <c r="B18" s="6">
        <f>F17</f>
        <v>1086.0298885701009</v>
      </c>
      <c r="C18" s="6">
        <f>B18*$C$10</f>
        <v>108.30111251823034</v>
      </c>
      <c r="D18" s="6">
        <f t="shared" si="1"/>
        <v>49.55111251823034</v>
      </c>
      <c r="E18" s="6">
        <f>E17</f>
        <v>58.75</v>
      </c>
      <c r="F18" s="6">
        <f>D18+B18</f>
        <v>1135.5810010883313</v>
      </c>
    </row>
    <row r="19" spans="1:19" x14ac:dyDescent="0.25">
      <c r="A19" s="1" t="s">
        <v>4</v>
      </c>
      <c r="B19" s="6">
        <f>F18</f>
        <v>1135.5810010883313</v>
      </c>
      <c r="C19" s="6">
        <f>B19*$C$10</f>
        <v>113.2424503844524</v>
      </c>
      <c r="D19" s="6">
        <f t="shared" si="1"/>
        <v>54.492450384452397</v>
      </c>
      <c r="E19" s="6">
        <f>E18</f>
        <v>58.75</v>
      </c>
      <c r="F19" s="6">
        <f>D19+B19</f>
        <v>1190.0734514727837</v>
      </c>
    </row>
    <row r="20" spans="1:19" x14ac:dyDescent="0.25">
      <c r="A20" s="1" t="s">
        <v>5</v>
      </c>
      <c r="B20" s="6">
        <f>F19</f>
        <v>1190.0734514727837</v>
      </c>
      <c r="C20" s="7">
        <f>B20*$C$10</f>
        <v>118.67654852723085</v>
      </c>
      <c r="D20" s="8">
        <f>C20-E19</f>
        <v>59.92654852723085</v>
      </c>
      <c r="E20" s="6">
        <f>E19+1250</f>
        <v>1308.75</v>
      </c>
      <c r="F20" s="9">
        <f>B20+C20-E20</f>
        <v>1.4551915228366852E-11</v>
      </c>
    </row>
    <row r="23" spans="1:19" x14ac:dyDescent="0.25">
      <c r="F23" s="10" t="s">
        <v>12</v>
      </c>
      <c r="G23" s="10"/>
      <c r="J23" s="10" t="s">
        <v>13</v>
      </c>
      <c r="K23" s="10"/>
      <c r="N23" s="10" t="s">
        <v>14</v>
      </c>
      <c r="O23" s="10"/>
      <c r="R23" s="10"/>
      <c r="S23" s="10"/>
    </row>
    <row r="24" spans="1:19" x14ac:dyDescent="0.25">
      <c r="E24">
        <v>1</v>
      </c>
      <c r="F24" s="11">
        <v>1000</v>
      </c>
      <c r="G24" s="12">
        <f>1250</f>
        <v>1250</v>
      </c>
      <c r="H24" t="s">
        <v>15</v>
      </c>
      <c r="I24">
        <v>2</v>
      </c>
      <c r="J24" s="13">
        <f>E16</f>
        <v>58.75</v>
      </c>
      <c r="K24" s="14">
        <v>1000</v>
      </c>
      <c r="L24">
        <v>1</v>
      </c>
      <c r="O24" s="15">
        <f>C16</f>
        <v>99.722036803998833</v>
      </c>
      <c r="P24">
        <v>2</v>
      </c>
      <c r="S24" s="16"/>
    </row>
    <row r="25" spans="1:19" x14ac:dyDescent="0.25">
      <c r="E25">
        <v>2</v>
      </c>
      <c r="F25" s="13">
        <f>C16-E16</f>
        <v>40.972036803998833</v>
      </c>
      <c r="G25" s="17"/>
      <c r="I25">
        <v>3</v>
      </c>
      <c r="J25" s="13">
        <f>J24</f>
        <v>58.75</v>
      </c>
      <c r="K25" s="18"/>
      <c r="O25" s="19">
        <f>C17</f>
        <v>103.807851766102</v>
      </c>
      <c r="P25">
        <v>3</v>
      </c>
      <c r="S25" s="17"/>
    </row>
    <row r="26" spans="1:19" x14ac:dyDescent="0.25">
      <c r="E26">
        <v>3</v>
      </c>
      <c r="F26" s="13">
        <f>C17-E17</f>
        <v>45.057851766102004</v>
      </c>
      <c r="G26" s="17"/>
      <c r="I26">
        <v>4</v>
      </c>
      <c r="J26" s="13">
        <f>J25</f>
        <v>58.75</v>
      </c>
      <c r="K26" s="18"/>
      <c r="O26" s="19">
        <f>C18</f>
        <v>108.30111251823034</v>
      </c>
      <c r="P26">
        <v>4</v>
      </c>
      <c r="S26" s="17"/>
    </row>
    <row r="27" spans="1:19" x14ac:dyDescent="0.25">
      <c r="E27">
        <v>4</v>
      </c>
      <c r="F27" s="13">
        <f>C18-E18</f>
        <v>49.55111251823034</v>
      </c>
      <c r="G27" s="17"/>
      <c r="I27">
        <v>5</v>
      </c>
      <c r="J27" s="13">
        <f>J26</f>
        <v>58.75</v>
      </c>
      <c r="K27" s="18"/>
      <c r="O27" s="19">
        <f>C19</f>
        <v>113.2424503844524</v>
      </c>
      <c r="P27">
        <v>5</v>
      </c>
      <c r="S27" s="17"/>
    </row>
    <row r="28" spans="1:19" x14ac:dyDescent="0.25">
      <c r="E28">
        <v>5</v>
      </c>
      <c r="F28" s="13">
        <f>C19-E19</f>
        <v>54.492450384452397</v>
      </c>
      <c r="G28" s="17"/>
      <c r="I28" t="s">
        <v>16</v>
      </c>
      <c r="J28" s="13">
        <f>J27</f>
        <v>58.75</v>
      </c>
      <c r="K28" s="18"/>
      <c r="N28" s="20"/>
      <c r="O28" s="21">
        <f>C20</f>
        <v>118.67654852723085</v>
      </c>
      <c r="P28" t="s">
        <v>16</v>
      </c>
      <c r="S28" s="17"/>
    </row>
    <row r="29" spans="1:19" x14ac:dyDescent="0.25">
      <c r="E29" t="s">
        <v>16</v>
      </c>
      <c r="F29" s="22">
        <f>C20-E19</f>
        <v>59.92654852723085</v>
      </c>
      <c r="G29" s="23"/>
      <c r="I29" t="s">
        <v>15</v>
      </c>
      <c r="J29" s="24">
        <f>1250</f>
        <v>1250</v>
      </c>
      <c r="K29" s="25"/>
      <c r="O29" s="18">
        <f>SUM(O24:O28)</f>
        <v>543.75000000001444</v>
      </c>
      <c r="S29" s="17"/>
    </row>
    <row r="30" spans="1:19" x14ac:dyDescent="0.25">
      <c r="F30" s="26">
        <f>SUM(F24:F29)-G24</f>
        <v>1.4551915228366852E-11</v>
      </c>
      <c r="G30" s="17"/>
      <c r="J30" s="27">
        <f>SUM(J24:J29)-K24</f>
        <v>543.75</v>
      </c>
      <c r="K30" s="18"/>
      <c r="O30" s="17"/>
      <c r="S30" s="17"/>
    </row>
    <row r="31" spans="1:19" x14ac:dyDescent="0.25">
      <c r="G31" s="17"/>
      <c r="K31" s="17"/>
      <c r="O31" s="17"/>
      <c r="S31" s="17"/>
    </row>
  </sheetData>
  <mergeCells count="4">
    <mergeCell ref="F23:G23"/>
    <mergeCell ref="J23:K23"/>
    <mergeCell ref="N23:O23"/>
    <mergeCell ref="R23:S2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Ricardo</cp:lastModifiedBy>
  <dcterms:created xsi:type="dcterms:W3CDTF">2020-09-05T12:12:39Z</dcterms:created>
  <dcterms:modified xsi:type="dcterms:W3CDTF">2020-09-05T12:16:09Z</dcterms:modified>
</cp:coreProperties>
</file>