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<sst xmlns="http://schemas.openxmlformats.org/spreadsheetml/2006/main" count="59" uniqueCount="32">
  <si>
    <t>Rateio de Custos Indiretos por Departamentos</t>
  </si>
  <si>
    <t>Aluguel da fábrica</t>
  </si>
  <si>
    <t>Energia Elétrica</t>
  </si>
  <si>
    <t>Materiais Indiretos</t>
  </si>
  <si>
    <t>Mão de obra indireta</t>
  </si>
  <si>
    <t>Depreciação máquinas</t>
  </si>
  <si>
    <t>TOTAL</t>
  </si>
  <si>
    <t>ADM Geral</t>
  </si>
  <si>
    <t>Almoxarifado</t>
  </si>
  <si>
    <t>Usinagem</t>
  </si>
  <si>
    <t>Cromeação</t>
  </si>
  <si>
    <t>Montagem</t>
  </si>
  <si>
    <t>Manutenção</t>
  </si>
  <si>
    <t>Total</t>
  </si>
  <si>
    <t>Produtos</t>
  </si>
  <si>
    <t>G</t>
  </si>
  <si>
    <t>H</t>
  </si>
  <si>
    <t>I</t>
  </si>
  <si>
    <t>Horas Máquina</t>
  </si>
  <si>
    <t>Rateio da ADM</t>
  </si>
  <si>
    <t>por m2</t>
  </si>
  <si>
    <t>por pontos de luz</t>
  </si>
  <si>
    <t>por pessoas na supervisão</t>
  </si>
  <si>
    <t>Soma</t>
  </si>
  <si>
    <t>Rateio da Manutenção</t>
  </si>
  <si>
    <t>por horas trabalhadas</t>
  </si>
  <si>
    <t>Rateio do almoxarifado</t>
  </si>
  <si>
    <t>igualmente aos produtivos</t>
  </si>
  <si>
    <t>Laboratório</t>
  </si>
  <si>
    <t>Rateio do Laboratório</t>
  </si>
  <si>
    <t>por testes realizados</t>
  </si>
  <si>
    <t>CIF TOTAL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</si>
</sst>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7" fontId="0" fillId="0" borderId="0" xfId="18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F5" sqref="F5"/>
    </sheetView>
  </sheetViews>
  <sheetFormatPr defaultColWidth="9.140625" defaultRowHeight="12.75"/>
  <cols>
    <col min="2" max="3" width="12.7109375" style="0" customWidth="1"/>
    <col min="4" max="4" width="14.140625" style="0" customWidth="1"/>
    <col min="5" max="5" width="10.7109375" style="0" customWidth="1"/>
    <col min="6" max="6" width="11.140625" style="0" customWidth="1"/>
    <col min="7" max="7" width="12.140625" style="0" customWidth="1"/>
    <col min="8" max="8" width="11.140625" style="0" customWidth="1"/>
    <col min="9" max="9" width="11.421875" style="0" customWidth="1"/>
    <col min="10" max="10" width="12.28125" style="0" bestFit="1" customWidth="1"/>
  </cols>
  <sheetData>
    <row r="1" ht="12.75">
      <c r="A1" s="5" t="s">
        <v>0</v>
      </c>
    </row>
    <row r="3" spans="1:3" ht="12.75">
      <c r="A3" t="s">
        <v>1</v>
      </c>
      <c r="C3" s="13">
        <v>150000</v>
      </c>
    </row>
    <row r="4" spans="1:3" ht="12.75">
      <c r="A4" t="s">
        <v>2</v>
      </c>
      <c r="C4" s="13">
        <v>90000</v>
      </c>
    </row>
    <row r="5" spans="1:3" ht="12.75">
      <c r="A5" t="s">
        <v>3</v>
      </c>
      <c r="C5" s="13">
        <v>60000</v>
      </c>
    </row>
    <row r="6" spans="1:3" ht="12.75">
      <c r="A6" t="s">
        <v>4</v>
      </c>
      <c r="C6" s="13">
        <v>350000</v>
      </c>
    </row>
    <row r="7" spans="1:3" ht="12.75">
      <c r="A7" t="s">
        <v>5</v>
      </c>
      <c r="C7" s="13">
        <v>70000</v>
      </c>
    </row>
    <row r="8" spans="1:3" ht="12.75">
      <c r="A8" t="s">
        <v>6</v>
      </c>
      <c r="C8" s="13">
        <f>SUM(C3:C7)</f>
        <v>720000</v>
      </c>
    </row>
    <row r="11" spans="3:10" s="5" customFormat="1" ht="12.75"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11" t="s">
        <v>28</v>
      </c>
      <c r="I11" s="5" t="s">
        <v>12</v>
      </c>
      <c r="J11" s="5" t="s">
        <v>13</v>
      </c>
    </row>
    <row r="12" spans="1:10" ht="12.75">
      <c r="A12" s="5" t="s">
        <v>1</v>
      </c>
      <c r="C12" s="13">
        <v>150000</v>
      </c>
      <c r="D12" s="13"/>
      <c r="E12" s="13"/>
      <c r="F12" s="13"/>
      <c r="G12" s="13"/>
      <c r="H12" s="13"/>
      <c r="I12" s="13"/>
      <c r="J12" s="13">
        <v>150000</v>
      </c>
    </row>
    <row r="13" spans="1:10" ht="12.75">
      <c r="A13" s="5" t="s">
        <v>2</v>
      </c>
      <c r="C13" s="13">
        <v>40000</v>
      </c>
      <c r="D13" s="13"/>
      <c r="E13" s="13">
        <v>30000</v>
      </c>
      <c r="F13" s="13">
        <v>10000</v>
      </c>
      <c r="G13" s="13">
        <v>10000</v>
      </c>
      <c r="H13" s="13"/>
      <c r="I13" s="13"/>
      <c r="J13" s="13">
        <v>90000</v>
      </c>
    </row>
    <row r="14" spans="1:10" ht="12.75">
      <c r="A14" s="5" t="s">
        <v>3</v>
      </c>
      <c r="C14" s="13">
        <v>18000</v>
      </c>
      <c r="D14" s="13">
        <v>10000</v>
      </c>
      <c r="E14" s="13">
        <v>6000</v>
      </c>
      <c r="F14" s="13">
        <v>4000</v>
      </c>
      <c r="G14" s="13">
        <v>8000</v>
      </c>
      <c r="H14" s="13">
        <v>5000</v>
      </c>
      <c r="I14" s="13">
        <v>9000</v>
      </c>
      <c r="J14" s="13">
        <v>60000</v>
      </c>
    </row>
    <row r="15" spans="1:10" ht="12.75">
      <c r="A15" s="5" t="s">
        <v>4</v>
      </c>
      <c r="C15" s="13">
        <v>80000</v>
      </c>
      <c r="D15" s="13">
        <v>60000</v>
      </c>
      <c r="E15" s="13">
        <v>40000</v>
      </c>
      <c r="F15" s="13">
        <v>30000</v>
      </c>
      <c r="G15" s="13">
        <v>50000</v>
      </c>
      <c r="H15" s="13">
        <v>30000</v>
      </c>
      <c r="I15" s="13">
        <v>60000</v>
      </c>
      <c r="J15" s="13">
        <v>350000</v>
      </c>
    </row>
    <row r="16" spans="1:10" ht="12.75">
      <c r="A16" s="5" t="s">
        <v>5</v>
      </c>
      <c r="C16" s="13">
        <v>8000</v>
      </c>
      <c r="D16" s="13"/>
      <c r="E16" s="13">
        <v>21000</v>
      </c>
      <c r="F16" s="13">
        <v>13000</v>
      </c>
      <c r="G16" s="13">
        <v>2000</v>
      </c>
      <c r="H16" s="13">
        <v>10000</v>
      </c>
      <c r="I16" s="13">
        <v>16000</v>
      </c>
      <c r="J16" s="13">
        <v>70000</v>
      </c>
    </row>
    <row r="17" spans="1:10" ht="12.75">
      <c r="A17" s="5" t="s">
        <v>6</v>
      </c>
      <c r="C17" s="13">
        <f>SUM(C12:C16)</f>
        <v>296000</v>
      </c>
      <c r="D17" s="13">
        <f aca="true" t="shared" si="0" ref="D17:I17">SUM(D12:D16)</f>
        <v>70000</v>
      </c>
      <c r="E17" s="13">
        <f t="shared" si="0"/>
        <v>97000</v>
      </c>
      <c r="F17" s="13">
        <f t="shared" si="0"/>
        <v>57000</v>
      </c>
      <c r="G17" s="13">
        <f t="shared" si="0"/>
        <v>70000</v>
      </c>
      <c r="H17" s="13">
        <f t="shared" si="0"/>
        <v>45000</v>
      </c>
      <c r="I17" s="13">
        <f t="shared" si="0"/>
        <v>85000</v>
      </c>
      <c r="J17" s="13">
        <f>SUM(C17:I17)</f>
        <v>720000</v>
      </c>
    </row>
    <row r="19" spans="2:4" ht="12.75">
      <c r="B19" s="12" t="s">
        <v>18</v>
      </c>
      <c r="C19" s="12"/>
      <c r="D19" s="12"/>
    </row>
    <row r="20" spans="1:5" s="5" customFormat="1" ht="12.75">
      <c r="A20" s="5" t="s">
        <v>14</v>
      </c>
      <c r="B20" s="5" t="s">
        <v>9</v>
      </c>
      <c r="C20" s="5" t="s">
        <v>10</v>
      </c>
      <c r="D20" s="5" t="s">
        <v>11</v>
      </c>
      <c r="E20" s="5" t="s">
        <v>6</v>
      </c>
    </row>
    <row r="21" spans="1:5" ht="12.75">
      <c r="A21" s="5" t="s">
        <v>15</v>
      </c>
      <c r="B21">
        <v>150</v>
      </c>
      <c r="C21">
        <v>120</v>
      </c>
      <c r="D21">
        <v>80</v>
      </c>
      <c r="E21">
        <f>SUM(B21:D21)</f>
        <v>350</v>
      </c>
    </row>
    <row r="22" spans="1:5" ht="12.75">
      <c r="A22" s="5" t="s">
        <v>16</v>
      </c>
      <c r="B22">
        <v>120</v>
      </c>
      <c r="C22">
        <v>120</v>
      </c>
      <c r="D22">
        <v>70</v>
      </c>
      <c r="E22">
        <f>SUM(B22:D22)</f>
        <v>310</v>
      </c>
    </row>
    <row r="23" spans="1:5" ht="12.75">
      <c r="A23" s="5" t="s">
        <v>17</v>
      </c>
      <c r="B23">
        <v>80</v>
      </c>
      <c r="C23">
        <v>60</v>
      </c>
      <c r="D23">
        <v>43</v>
      </c>
      <c r="E23">
        <f>SUM(B23:D23)</f>
        <v>183</v>
      </c>
    </row>
    <row r="24" spans="2:5" ht="12.75">
      <c r="B24">
        <f>SUM(B21:B23)</f>
        <v>350</v>
      </c>
      <c r="C24">
        <f>SUM(C21:C23)</f>
        <v>300</v>
      </c>
      <c r="D24">
        <f>SUM(D21:D23)</f>
        <v>193</v>
      </c>
      <c r="E24">
        <f>SUM(B24:D24)</f>
        <v>843</v>
      </c>
    </row>
    <row r="27" spans="1:10" s="5" customFormat="1" ht="12.75">
      <c r="A27" s="4"/>
      <c r="B27" s="4"/>
      <c r="C27" s="4" t="s">
        <v>9</v>
      </c>
      <c r="D27" s="4" t="s">
        <v>10</v>
      </c>
      <c r="E27" s="4" t="s">
        <v>11</v>
      </c>
      <c r="F27" s="4" t="s">
        <v>28</v>
      </c>
      <c r="G27" s="4" t="s">
        <v>8</v>
      </c>
      <c r="H27" s="4" t="s">
        <v>12</v>
      </c>
      <c r="I27" s="4" t="s">
        <v>7</v>
      </c>
      <c r="J27" s="4" t="s">
        <v>13</v>
      </c>
    </row>
    <row r="28" spans="1:10" ht="12.75">
      <c r="A28" s="4" t="s">
        <v>1</v>
      </c>
      <c r="B28" s="1"/>
      <c r="C28" s="1"/>
      <c r="D28" s="1"/>
      <c r="E28" s="1"/>
      <c r="F28" s="1"/>
      <c r="G28" s="1"/>
      <c r="H28" s="1"/>
      <c r="I28" s="1">
        <v>150000</v>
      </c>
      <c r="J28" s="1">
        <v>150000</v>
      </c>
    </row>
    <row r="29" spans="1:10" ht="12.75">
      <c r="A29" s="4" t="s">
        <v>2</v>
      </c>
      <c r="B29" s="1"/>
      <c r="C29" s="1">
        <v>30000</v>
      </c>
      <c r="D29" s="1">
        <v>10000</v>
      </c>
      <c r="E29" s="1">
        <v>10000</v>
      </c>
      <c r="F29" s="1"/>
      <c r="G29" s="1"/>
      <c r="H29" s="1"/>
      <c r="I29" s="1">
        <v>40000</v>
      </c>
      <c r="J29" s="1">
        <v>90000</v>
      </c>
    </row>
    <row r="30" spans="1:10" ht="12.75">
      <c r="A30" s="4" t="s">
        <v>3</v>
      </c>
      <c r="B30" s="1"/>
      <c r="C30" s="1">
        <v>6000</v>
      </c>
      <c r="D30" s="1">
        <v>4000</v>
      </c>
      <c r="E30" s="1">
        <v>8000</v>
      </c>
      <c r="F30" s="1">
        <v>5000</v>
      </c>
      <c r="G30" s="1">
        <v>10000</v>
      </c>
      <c r="H30" s="1">
        <v>9000</v>
      </c>
      <c r="I30" s="1">
        <v>18000</v>
      </c>
      <c r="J30" s="2">
        <v>60000</v>
      </c>
    </row>
    <row r="31" spans="1:10" ht="12.75">
      <c r="A31" s="4" t="s">
        <v>4</v>
      </c>
      <c r="B31" s="1"/>
      <c r="C31" s="1">
        <v>40000</v>
      </c>
      <c r="D31" s="1">
        <v>30000</v>
      </c>
      <c r="E31" s="1">
        <v>50000</v>
      </c>
      <c r="F31" s="1">
        <v>30000</v>
      </c>
      <c r="G31" s="1">
        <v>60000</v>
      </c>
      <c r="H31" s="1">
        <v>60000</v>
      </c>
      <c r="I31" s="1">
        <v>80000</v>
      </c>
      <c r="J31" s="1">
        <v>350000</v>
      </c>
    </row>
    <row r="32" spans="1:10" ht="12.75">
      <c r="A32" s="4" t="s">
        <v>5</v>
      </c>
      <c r="B32" s="1"/>
      <c r="C32" s="1">
        <v>21000</v>
      </c>
      <c r="D32" s="1">
        <v>13000</v>
      </c>
      <c r="E32" s="1">
        <v>2000</v>
      </c>
      <c r="F32" s="1">
        <v>10000</v>
      </c>
      <c r="G32" s="1"/>
      <c r="H32" s="1">
        <v>16000</v>
      </c>
      <c r="I32" s="1">
        <v>8000</v>
      </c>
      <c r="J32" s="1">
        <v>70000</v>
      </c>
    </row>
    <row r="33" spans="1:10" s="5" customFormat="1" ht="12.75">
      <c r="A33" s="4" t="s">
        <v>6</v>
      </c>
      <c r="B33" s="4"/>
      <c r="C33" s="4">
        <f aca="true" t="shared" si="1" ref="C33:I33">SUM(C28:C32)</f>
        <v>97000</v>
      </c>
      <c r="D33" s="4">
        <f t="shared" si="1"/>
        <v>57000</v>
      </c>
      <c r="E33" s="4">
        <f t="shared" si="1"/>
        <v>70000</v>
      </c>
      <c r="F33" s="4">
        <f t="shared" si="1"/>
        <v>45000</v>
      </c>
      <c r="G33" s="4">
        <f t="shared" si="1"/>
        <v>70000</v>
      </c>
      <c r="H33" s="4">
        <f t="shared" si="1"/>
        <v>85000</v>
      </c>
      <c r="I33" s="4">
        <f t="shared" si="1"/>
        <v>296000</v>
      </c>
      <c r="J33" s="4">
        <f>SUM(C33:I33)</f>
        <v>720000</v>
      </c>
    </row>
    <row r="35" spans="1:9" ht="12.75">
      <c r="A35" s="6" t="s">
        <v>19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7" t="s">
        <v>20</v>
      </c>
      <c r="B36" s="3"/>
      <c r="C36" s="3">
        <v>30000</v>
      </c>
      <c r="D36" s="3">
        <v>20000</v>
      </c>
      <c r="E36" s="3">
        <v>40000</v>
      </c>
      <c r="F36" s="3">
        <v>15000</v>
      </c>
      <c r="G36" s="3">
        <v>20000</v>
      </c>
      <c r="H36" s="3">
        <v>25000</v>
      </c>
      <c r="I36" s="3">
        <v>-150000</v>
      </c>
    </row>
    <row r="37" spans="1:9" ht="12.75">
      <c r="A37" s="7" t="s">
        <v>21</v>
      </c>
      <c r="B37" s="3"/>
      <c r="C37" s="3">
        <v>4000</v>
      </c>
      <c r="D37" s="3">
        <v>2000</v>
      </c>
      <c r="E37" s="3">
        <v>7000</v>
      </c>
      <c r="F37" s="3">
        <v>8000</v>
      </c>
      <c r="G37" s="3">
        <v>6000</v>
      </c>
      <c r="H37" s="3">
        <v>13000</v>
      </c>
      <c r="I37" s="3">
        <v>-40000</v>
      </c>
    </row>
    <row r="38" spans="1:9" ht="12.75">
      <c r="A38" s="7" t="s">
        <v>22</v>
      </c>
      <c r="B38" s="3"/>
      <c r="C38" s="3">
        <v>19000</v>
      </c>
      <c r="D38" s="3">
        <v>16000</v>
      </c>
      <c r="E38" s="3">
        <v>21000</v>
      </c>
      <c r="F38" s="3">
        <v>19000</v>
      </c>
      <c r="G38" s="3">
        <v>9000</v>
      </c>
      <c r="H38" s="3">
        <v>22000</v>
      </c>
      <c r="I38" s="3">
        <f>-SUM(I30:I32)</f>
        <v>-106000</v>
      </c>
    </row>
    <row r="39" spans="1:9" s="5" customFormat="1" ht="12.75">
      <c r="A39" s="6" t="s">
        <v>23</v>
      </c>
      <c r="B39" s="6"/>
      <c r="C39" s="6">
        <f>SUM(C36:C38)+C33</f>
        <v>150000</v>
      </c>
      <c r="D39" s="6">
        <f aca="true" t="shared" si="2" ref="D39:I39">SUM(D36:D38)+D33</f>
        <v>95000</v>
      </c>
      <c r="E39" s="6">
        <f t="shared" si="2"/>
        <v>138000</v>
      </c>
      <c r="F39" s="6">
        <f t="shared" si="2"/>
        <v>87000</v>
      </c>
      <c r="G39" s="6">
        <f t="shared" si="2"/>
        <v>105000</v>
      </c>
      <c r="H39" s="6">
        <f t="shared" si="2"/>
        <v>145000</v>
      </c>
      <c r="I39" s="6">
        <f t="shared" si="2"/>
        <v>0</v>
      </c>
    </row>
    <row r="41" spans="1:8" ht="12.75">
      <c r="A41" s="6" t="s">
        <v>24</v>
      </c>
      <c r="B41" s="3"/>
      <c r="C41" s="3"/>
      <c r="D41" s="3"/>
      <c r="E41" s="3"/>
      <c r="F41" s="3"/>
      <c r="G41" s="3"/>
      <c r="H41" s="3"/>
    </row>
    <row r="42" spans="1:8" ht="12.75">
      <c r="A42" s="7" t="s">
        <v>25</v>
      </c>
      <c r="B42" s="3"/>
      <c r="C42" s="3">
        <v>50000</v>
      </c>
      <c r="D42" s="3">
        <v>40000</v>
      </c>
      <c r="E42" s="3">
        <v>0</v>
      </c>
      <c r="F42" s="3">
        <v>40000</v>
      </c>
      <c r="G42" s="3">
        <v>15000</v>
      </c>
      <c r="H42" s="3">
        <f>-H39</f>
        <v>-145000</v>
      </c>
    </row>
    <row r="43" ht="12.75">
      <c r="H43">
        <f>+H39+H42</f>
        <v>0</v>
      </c>
    </row>
    <row r="44" ht="12.75">
      <c r="A44" s="5" t="s">
        <v>26</v>
      </c>
    </row>
    <row r="45" spans="1:7" ht="12.75">
      <c r="A45" s="8" t="s">
        <v>27</v>
      </c>
      <c r="C45">
        <f>-G45/3</f>
        <v>40000</v>
      </c>
      <c r="D45">
        <f>-G45/3</f>
        <v>40000</v>
      </c>
      <c r="E45">
        <f>-G45/3</f>
        <v>40000</v>
      </c>
      <c r="G45">
        <f>-G39-G42</f>
        <v>-120000</v>
      </c>
    </row>
    <row r="46" ht="12.75">
      <c r="G46">
        <f>+G39+G42+G45</f>
        <v>0</v>
      </c>
    </row>
    <row r="47" ht="12.75">
      <c r="A47" s="5" t="s">
        <v>29</v>
      </c>
    </row>
    <row r="48" spans="1:6" ht="12.75">
      <c r="A48" s="8" t="s">
        <v>30</v>
      </c>
      <c r="C48">
        <v>68000</v>
      </c>
      <c r="D48">
        <v>44000</v>
      </c>
      <c r="E48">
        <v>15000</v>
      </c>
      <c r="F48">
        <f>-F39-F42</f>
        <v>-127000</v>
      </c>
    </row>
    <row r="49" ht="12.75">
      <c r="F49">
        <f>+F39+F42+F48</f>
        <v>0</v>
      </c>
    </row>
    <row r="50" spans="1:5" ht="12.75">
      <c r="A50" s="9" t="s">
        <v>31</v>
      </c>
      <c r="B50" s="9"/>
      <c r="C50" s="9">
        <f>+C39+C42+C45+C48</f>
        <v>308000</v>
      </c>
      <c r="D50" s="9">
        <f>+D39+D42+D45+D48</f>
        <v>219000</v>
      </c>
      <c r="E50" s="9">
        <f>+E39+E42+E45+E48</f>
        <v>193000</v>
      </c>
    </row>
    <row r="52" spans="1:10" s="1" customFormat="1" ht="12.75">
      <c r="A52" s="1" t="s">
        <v>15</v>
      </c>
      <c r="C52" s="1">
        <f>+C50/B24*B21</f>
        <v>132000</v>
      </c>
      <c r="D52" s="1">
        <f>+D50/C24*C21</f>
        <v>87600</v>
      </c>
      <c r="E52" s="1">
        <f>+E50/D24*D21</f>
        <v>80000</v>
      </c>
      <c r="J52" s="10">
        <f>SUM(C52:I52)</f>
        <v>299600</v>
      </c>
    </row>
    <row r="53" spans="1:10" s="1" customFormat="1" ht="12.75">
      <c r="A53" s="1" t="s">
        <v>16</v>
      </c>
      <c r="C53" s="1">
        <f>+C50/B24*B22</f>
        <v>105600</v>
      </c>
      <c r="D53" s="1">
        <f>+D50/C24*C22</f>
        <v>87600</v>
      </c>
      <c r="E53" s="1">
        <f>+E50/D24*D22</f>
        <v>70000</v>
      </c>
      <c r="J53" s="10">
        <f>SUM(C53:I53)</f>
        <v>263200</v>
      </c>
    </row>
    <row r="54" spans="1:10" s="1" customFormat="1" ht="12.75">
      <c r="A54" s="1" t="s">
        <v>17</v>
      </c>
      <c r="C54" s="1">
        <f>+C50/B24*B23</f>
        <v>70400</v>
      </c>
      <c r="D54" s="1">
        <f>+D50/C24*C23</f>
        <v>43800</v>
      </c>
      <c r="E54" s="1">
        <f>+E50/D24*D23</f>
        <v>43000</v>
      </c>
      <c r="J54" s="10">
        <f>SUM(C54:I54)</f>
        <v>157200</v>
      </c>
    </row>
    <row r="55" ht="12.75">
      <c r="J55" s="10">
        <f>SUM(J52:J54)</f>
        <v>720000</v>
      </c>
    </row>
  </sheetData>
  <mergeCells count="1">
    <mergeCell ref="B19:D19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Zilbovicius</dc:creator>
  <cp:keywords/>
  <dc:description/>
  <cp:lastModifiedBy>prof.usp</cp:lastModifiedBy>
  <dcterms:created xsi:type="dcterms:W3CDTF">2005-05-24T13:29:36Z</dcterms:created>
  <dcterms:modified xsi:type="dcterms:W3CDTF">2008-05-15T12:28:40Z</dcterms:modified>
  <cp:category/>
  <cp:version/>
  <cp:contentType/>
  <cp:contentStatus/>
</cp:coreProperties>
</file>