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meus_arquivos 20190708/REINALDO 0 20140614/custos &amp; preços/POCLite e outras planls e casos/"/>
    </mc:Choice>
  </mc:AlternateContent>
  <xr:revisionPtr revIDLastSave="0" documentId="8_{18E85B9C-12AC-B844-8D2D-2B75EAF656F1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RODA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1" l="1"/>
  <c r="S10" i="1" s="1"/>
  <c r="Y13" i="1"/>
  <c r="Y10" i="1"/>
  <c r="V12" i="1"/>
  <c r="V11" i="1"/>
  <c r="V13" i="1"/>
  <c r="V14" i="1"/>
  <c r="V15" i="1"/>
  <c r="V10" i="1"/>
  <c r="W10" i="1" s="1"/>
  <c r="J10" i="1"/>
  <c r="J14" i="1"/>
  <c r="K14" i="1" s="1"/>
  <c r="J18" i="1"/>
  <c r="K18" i="1" s="1"/>
  <c r="J21" i="1"/>
  <c r="N19" i="1"/>
  <c r="J16" i="1"/>
  <c r="J12" i="1"/>
  <c r="J8" i="1"/>
  <c r="K10" i="1" l="1"/>
  <c r="W11" i="1"/>
  <c r="W12" i="1" s="1"/>
  <c r="W15" i="1"/>
  <c r="S19" i="1"/>
  <c r="W13" i="1"/>
  <c r="W14" i="1" s="1"/>
  <c r="J20" i="1" l="1"/>
  <c r="J22" i="1" l="1"/>
  <c r="J26" i="1" l="1"/>
  <c r="J24" i="1"/>
  <c r="J27" i="1" l="1"/>
  <c r="L25" i="1"/>
  <c r="J25" i="1"/>
</calcChain>
</file>

<file path=xl/sharedStrings.xml><?xml version="1.0" encoding="utf-8"?>
<sst xmlns="http://schemas.openxmlformats.org/spreadsheetml/2006/main" count="38" uniqueCount="31">
  <si>
    <t>INV</t>
  </si>
  <si>
    <t xml:space="preserve"> </t>
  </si>
  <si>
    <t>loja1</t>
  </si>
  <si>
    <t>loja2</t>
  </si>
  <si>
    <t>loja3</t>
  </si>
  <si>
    <t>R</t>
  </si>
  <si>
    <t>PNEUS</t>
  </si>
  <si>
    <t>C/D</t>
  </si>
  <si>
    <t>DEP</t>
  </si>
  <si>
    <t>LT</t>
  </si>
  <si>
    <t>IR</t>
  </si>
  <si>
    <t>FCF</t>
  </si>
  <si>
    <t>MC</t>
  </si>
  <si>
    <t>SOM</t>
  </si>
  <si>
    <t>PEÇAS</t>
  </si>
  <si>
    <t>tir</t>
  </si>
  <si>
    <t>MC1</t>
  </si>
  <si>
    <t>CF</t>
  </si>
  <si>
    <t>MC2</t>
  </si>
  <si>
    <t>CF SEDE</t>
  </si>
  <si>
    <t>lajir</t>
  </si>
  <si>
    <t>RT</t>
  </si>
  <si>
    <t>MC2/REC</t>
  </si>
  <si>
    <t>MC2/INV</t>
  </si>
  <si>
    <t>roi</t>
  </si>
  <si>
    <t>MC2/AREA</t>
  </si>
  <si>
    <t>EMPRESA</t>
  </si>
  <si>
    <t>VPL Loja</t>
  </si>
  <si>
    <t xml:space="preserve">i [%aa)= </t>
  </si>
  <si>
    <t>n [anos) =</t>
  </si>
  <si>
    <t>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</si>
</sst>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_);[Red]\(&quot;R$&quot;#,##0.00\)"/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6" xfId="0" applyFont="1" applyBorder="1"/>
    <xf numFmtId="0" fontId="2" fillId="2" borderId="7" xfId="0" applyFont="1" applyFill="1" applyBorder="1"/>
    <xf numFmtId="0" fontId="2" fillId="0" borderId="8" xfId="0" applyFont="1" applyBorder="1"/>
    <xf numFmtId="0" fontId="2" fillId="3" borderId="0" xfId="0" applyFont="1" applyFill="1"/>
    <xf numFmtId="0" fontId="3" fillId="2" borderId="9" xfId="0" applyFont="1" applyFill="1" applyBorder="1"/>
    <xf numFmtId="0" fontId="2" fillId="0" borderId="10" xfId="0" applyFont="1" applyBorder="1"/>
    <xf numFmtId="0" fontId="0" fillId="0" borderId="0" xfId="0" applyAlignment="1">
      <alignment horizontal="center"/>
    </xf>
    <xf numFmtId="0" fontId="2" fillId="0" borderId="9" xfId="0" applyFont="1" applyBorder="1"/>
    <xf numFmtId="9" fontId="2" fillId="0" borderId="10" xfId="2" applyFont="1" applyBorder="1"/>
    <xf numFmtId="9" fontId="0" fillId="0" borderId="0" xfId="2" applyFont="1"/>
    <xf numFmtId="0" fontId="2" fillId="0" borderId="7" xfId="0" applyFont="1" applyBorder="1"/>
    <xf numFmtId="43" fontId="0" fillId="0" borderId="0" xfId="1" applyFont="1"/>
    <xf numFmtId="9" fontId="2" fillId="3" borderId="10" xfId="2" applyFont="1" applyFill="1" applyBorder="1"/>
    <xf numFmtId="0" fontId="3" fillId="2" borderId="11" xfId="0" applyFont="1" applyFill="1" applyBorder="1"/>
    <xf numFmtId="0" fontId="2" fillId="2" borderId="10" xfId="0" applyFont="1" applyFill="1" applyBorder="1"/>
    <xf numFmtId="9" fontId="2" fillId="0" borderId="0" xfId="2" applyFont="1"/>
    <xf numFmtId="9" fontId="0" fillId="0" borderId="0" xfId="0" applyNumberFormat="1" applyAlignment="1">
      <alignment horizontal="right"/>
    </xf>
    <xf numFmtId="0" fontId="2" fillId="3" borderId="10" xfId="0" applyFont="1" applyFill="1" applyBorder="1"/>
    <xf numFmtId="9" fontId="2" fillId="3" borderId="0" xfId="2" applyFont="1" applyFill="1"/>
    <xf numFmtId="43" fontId="2" fillId="0" borderId="10" xfId="1" applyFont="1" applyBorder="1"/>
    <xf numFmtId="0" fontId="2" fillId="2" borderId="0" xfId="0" applyFont="1" applyFill="1" applyBorder="1"/>
    <xf numFmtId="8" fontId="0" fillId="0" borderId="0" xfId="0" applyNumberFormat="1"/>
    <xf numFmtId="9" fontId="0" fillId="0" borderId="0" xfId="0" applyNumberFormat="1"/>
    <xf numFmtId="43" fontId="0" fillId="0" borderId="0" xfId="0" applyNumberFormat="1"/>
    <xf numFmtId="8" fontId="0" fillId="4" borderId="0" xfId="0" applyNumberFormat="1" applyFill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Y32"/>
  <sheetViews>
    <sheetView tabSelected="1" zoomScale="125" zoomScaleNormal="125" zoomScalePageLayoutView="125" workbookViewId="0">
      <selection activeCell="N19" sqref="N19"/>
    </sheetView>
  </sheetViews>
  <sheetFormatPr baseColWidth="10" defaultColWidth="8.83203125" defaultRowHeight="16" x14ac:dyDescent="0.2"/>
  <cols>
    <col min="2" max="2" width="10.5" bestFit="1" customWidth="1"/>
    <col min="4" max="4" width="8.5" bestFit="1" customWidth="1"/>
    <col min="5" max="5" width="5.83203125" customWidth="1"/>
    <col min="6" max="6" width="8.5" bestFit="1" customWidth="1"/>
    <col min="7" max="7" width="5.1640625" bestFit="1" customWidth="1"/>
    <col min="8" max="8" width="9.5" customWidth="1"/>
    <col min="9" max="9" width="8" bestFit="1" customWidth="1"/>
    <col min="10" max="11" width="9.33203125" bestFit="1" customWidth="1"/>
    <col min="13" max="13" width="10.1640625" bestFit="1" customWidth="1"/>
    <col min="25" max="25" width="9.1640625" bestFit="1" customWidth="1"/>
  </cols>
  <sheetData>
    <row r="5" spans="2:25" x14ac:dyDescent="0.2">
      <c r="B5" s="1" t="s">
        <v>0</v>
      </c>
      <c r="C5" s="1"/>
      <c r="D5" s="1"/>
      <c r="E5" s="1"/>
      <c r="F5" s="1"/>
      <c r="G5" s="1"/>
      <c r="H5" s="1"/>
      <c r="I5" s="1"/>
      <c r="J5" s="1"/>
    </row>
    <row r="6" spans="2:25" ht="17" thickBot="1" x14ac:dyDescent="0.25">
      <c r="B6" s="1"/>
      <c r="C6" s="1"/>
      <c r="D6" s="1"/>
      <c r="E6" s="1"/>
      <c r="F6" s="1"/>
      <c r="G6" s="1"/>
      <c r="H6" s="1"/>
      <c r="I6" s="1"/>
      <c r="J6" s="1"/>
    </row>
    <row r="7" spans="2:25" ht="19" thickBot="1" x14ac:dyDescent="0.25">
      <c r="B7" s="2"/>
      <c r="C7" s="3"/>
      <c r="D7" s="29" t="s">
        <v>2</v>
      </c>
      <c r="E7" s="30"/>
      <c r="F7" s="30" t="s">
        <v>3</v>
      </c>
      <c r="G7" s="30"/>
      <c r="H7" s="30" t="s">
        <v>4</v>
      </c>
      <c r="I7" s="31"/>
      <c r="J7" s="1"/>
    </row>
    <row r="8" spans="2:25" x14ac:dyDescent="0.2">
      <c r="B8" s="4"/>
      <c r="C8" s="5" t="s">
        <v>5</v>
      </c>
      <c r="D8" s="6"/>
      <c r="E8" s="6"/>
      <c r="F8" s="6"/>
      <c r="G8" s="6"/>
      <c r="H8" s="6"/>
      <c r="I8" s="6"/>
      <c r="J8" s="7">
        <f>D8+F8+H8</f>
        <v>0</v>
      </c>
      <c r="P8">
        <v>5</v>
      </c>
      <c r="Q8">
        <v>0.25</v>
      </c>
      <c r="U8" t="s">
        <v>30</v>
      </c>
    </row>
    <row r="9" spans="2:25" ht="18" x14ac:dyDescent="0.2">
      <c r="B9" s="8" t="s">
        <v>6</v>
      </c>
      <c r="C9" s="5" t="s">
        <v>7</v>
      </c>
      <c r="D9" s="9"/>
      <c r="E9" s="9"/>
      <c r="F9" s="9"/>
      <c r="G9" s="9"/>
      <c r="H9" s="9"/>
      <c r="I9" s="9"/>
      <c r="J9" s="1"/>
      <c r="P9" s="10" t="s">
        <v>8</v>
      </c>
      <c r="Q9" s="10" t="s">
        <v>9</v>
      </c>
      <c r="R9" s="10" t="s">
        <v>10</v>
      </c>
      <c r="S9" s="10" t="s">
        <v>11</v>
      </c>
      <c r="U9" s="26">
        <v>0.1</v>
      </c>
    </row>
    <row r="10" spans="2:25" x14ac:dyDescent="0.2">
      <c r="B10" s="11"/>
      <c r="C10" s="5" t="s">
        <v>12</v>
      </c>
      <c r="D10" s="9"/>
      <c r="E10" s="12"/>
      <c r="F10" s="9"/>
      <c r="G10" s="12"/>
      <c r="H10" s="9"/>
      <c r="I10" s="12"/>
      <c r="J10" s="7">
        <f>D10+F10+H10</f>
        <v>0</v>
      </c>
      <c r="K10" s="13" t="e">
        <f>J10/J8</f>
        <v>#DIV/0!</v>
      </c>
      <c r="N10">
        <v>0</v>
      </c>
      <c r="O10">
        <f>-K5</f>
        <v>0</v>
      </c>
      <c r="S10">
        <f>O10-R10</f>
        <v>0</v>
      </c>
      <c r="U10">
        <v>-5.5</v>
      </c>
      <c r="V10">
        <f>U10</f>
        <v>-5.5</v>
      </c>
      <c r="W10">
        <f>V10</f>
        <v>-5.5</v>
      </c>
      <c r="Y10" s="25">
        <f>NPV(U9,U10,U11:U15)</f>
        <v>13.953933847042233</v>
      </c>
    </row>
    <row r="11" spans="2:25" x14ac:dyDescent="0.2">
      <c r="B11" s="11"/>
      <c r="C11" s="14"/>
      <c r="D11" s="9"/>
      <c r="E11" s="9"/>
      <c r="F11" s="9"/>
      <c r="G11" s="9"/>
      <c r="H11" s="9"/>
      <c r="I11" s="9"/>
      <c r="J11" s="1"/>
      <c r="N11">
        <v>1</v>
      </c>
      <c r="S11" s="15"/>
      <c r="U11">
        <v>5.5</v>
      </c>
      <c r="V11" s="15">
        <f>U11/POWER((1+$U$9),N11)</f>
        <v>5</v>
      </c>
      <c r="W11" s="27">
        <f>V11+W10</f>
        <v>-0.5</v>
      </c>
    </row>
    <row r="12" spans="2:25" x14ac:dyDescent="0.2">
      <c r="B12" s="11"/>
      <c r="C12" s="5" t="s">
        <v>5</v>
      </c>
      <c r="D12" s="9"/>
      <c r="E12" s="9"/>
      <c r="F12" s="9"/>
      <c r="G12" s="9"/>
      <c r="H12" s="9"/>
      <c r="I12" s="9"/>
      <c r="J12" s="7">
        <f>D12+F12+H12</f>
        <v>0</v>
      </c>
      <c r="N12">
        <v>2</v>
      </c>
      <c r="S12" s="15"/>
      <c r="U12">
        <v>5.5</v>
      </c>
      <c r="V12" s="15">
        <f t="shared" ref="V12:V15" si="0">U12/POWER((1+$U$9),N12)</f>
        <v>4.545454545454545</v>
      </c>
      <c r="W12" s="27">
        <f t="shared" ref="W12:W15" si="1">V12+W11</f>
        <v>4.045454545454545</v>
      </c>
    </row>
    <row r="13" spans="2:25" ht="18" x14ac:dyDescent="0.2">
      <c r="B13" s="8" t="s">
        <v>13</v>
      </c>
      <c r="C13" s="5" t="s">
        <v>7</v>
      </c>
      <c r="D13" s="9"/>
      <c r="E13" s="9"/>
      <c r="F13" s="9"/>
      <c r="G13" s="9"/>
      <c r="H13" s="9"/>
      <c r="I13" s="9"/>
      <c r="J13" s="1"/>
      <c r="N13">
        <v>3</v>
      </c>
      <c r="S13" s="15"/>
      <c r="U13">
        <v>5.5</v>
      </c>
      <c r="V13" s="15">
        <f t="shared" si="0"/>
        <v>4.1322314049586764</v>
      </c>
      <c r="W13" s="27">
        <f t="shared" si="1"/>
        <v>8.1776859504132204</v>
      </c>
      <c r="Y13" s="25">
        <f>-PV(U9,5,U11)+U10</f>
        <v>15.349327231746479</v>
      </c>
    </row>
    <row r="14" spans="2:25" x14ac:dyDescent="0.2">
      <c r="B14" s="11"/>
      <c r="C14" s="5" t="s">
        <v>12</v>
      </c>
      <c r="D14" s="9"/>
      <c r="E14" s="12"/>
      <c r="F14" s="9"/>
      <c r="G14" s="16"/>
      <c r="H14" s="9"/>
      <c r="I14" s="12"/>
      <c r="J14" s="1">
        <f>D14+F14+H14</f>
        <v>0</v>
      </c>
      <c r="K14" s="13" t="e">
        <f>J14/J12</f>
        <v>#DIV/0!</v>
      </c>
      <c r="N14">
        <v>4</v>
      </c>
      <c r="S14" s="15"/>
      <c r="U14">
        <v>5.5</v>
      </c>
      <c r="V14" s="15">
        <f t="shared" si="0"/>
        <v>3.7565740045078879</v>
      </c>
      <c r="W14" s="27">
        <f t="shared" si="1"/>
        <v>11.934259954921108</v>
      </c>
    </row>
    <row r="15" spans="2:25" x14ac:dyDescent="0.2">
      <c r="B15" s="11"/>
      <c r="C15" s="14"/>
      <c r="D15" s="9"/>
      <c r="E15" s="9"/>
      <c r="F15" s="9"/>
      <c r="G15" s="9"/>
      <c r="H15" s="9"/>
      <c r="I15" s="9"/>
      <c r="J15" s="1"/>
      <c r="N15">
        <v>5</v>
      </c>
      <c r="S15" s="15"/>
      <c r="U15">
        <v>5.5</v>
      </c>
      <c r="V15" s="15">
        <f t="shared" si="0"/>
        <v>3.4150672768253525</v>
      </c>
      <c r="W15" s="27">
        <f t="shared" si="1"/>
        <v>15.349327231746461</v>
      </c>
    </row>
    <row r="16" spans="2:25" x14ac:dyDescent="0.2">
      <c r="B16" s="11"/>
      <c r="C16" s="5" t="s">
        <v>5</v>
      </c>
      <c r="D16" s="9"/>
      <c r="E16" s="9"/>
      <c r="F16" s="9"/>
      <c r="G16" s="9"/>
      <c r="H16" s="9"/>
      <c r="I16" s="9"/>
      <c r="J16" s="1">
        <f>D16+F16+H16</f>
        <v>0</v>
      </c>
      <c r="K16" s="13" t="s">
        <v>1</v>
      </c>
      <c r="N16">
        <v>6</v>
      </c>
      <c r="S16" s="15"/>
    </row>
    <row r="17" spans="2:19" ht="19" thickBot="1" x14ac:dyDescent="0.25">
      <c r="B17" s="17" t="s">
        <v>14</v>
      </c>
      <c r="C17" s="5" t="s">
        <v>7</v>
      </c>
      <c r="D17" s="9"/>
      <c r="E17" s="9"/>
      <c r="F17" s="9"/>
      <c r="G17" s="9"/>
      <c r="H17" s="9"/>
      <c r="I17" s="9"/>
      <c r="J17" s="1"/>
      <c r="N17">
        <v>7</v>
      </c>
      <c r="S17" s="15"/>
    </row>
    <row r="18" spans="2:19" x14ac:dyDescent="0.2">
      <c r="B18" s="6"/>
      <c r="C18" s="18" t="s">
        <v>12</v>
      </c>
      <c r="D18" s="9"/>
      <c r="E18" s="12"/>
      <c r="F18" s="9"/>
      <c r="G18" s="12"/>
      <c r="H18" s="9"/>
      <c r="I18" s="12"/>
      <c r="J18" s="1">
        <f>D18+F18+H18</f>
        <v>0</v>
      </c>
      <c r="K18" s="19" t="e">
        <f>J18/J16</f>
        <v>#DIV/0!</v>
      </c>
      <c r="N18">
        <v>8</v>
      </c>
      <c r="S18" s="15"/>
    </row>
    <row r="19" spans="2:19" x14ac:dyDescent="0.2">
      <c r="B19" s="9"/>
      <c r="C19" s="9"/>
      <c r="D19" s="9"/>
      <c r="E19" s="9"/>
      <c r="F19" s="9"/>
      <c r="G19" s="9"/>
      <c r="H19" s="9"/>
      <c r="I19" s="9"/>
      <c r="J19" s="1"/>
      <c r="M19" t="s">
        <v>15</v>
      </c>
      <c r="N19" s="20" t="e">
        <f>IRR(O10:O18)</f>
        <v>#NUM!</v>
      </c>
      <c r="S19" s="20" t="e">
        <f>IRR(S10:S18)</f>
        <v>#NUM!</v>
      </c>
    </row>
    <row r="20" spans="2:19" x14ac:dyDescent="0.2">
      <c r="B20" s="18" t="s">
        <v>16</v>
      </c>
      <c r="C20" s="9"/>
      <c r="D20" s="9"/>
      <c r="E20" s="9"/>
      <c r="F20" s="9"/>
      <c r="G20" s="9"/>
      <c r="H20" s="9"/>
      <c r="I20" s="9"/>
      <c r="J20" s="1">
        <f>D20+F20+H20</f>
        <v>0</v>
      </c>
    </row>
    <row r="21" spans="2:19" x14ac:dyDescent="0.2">
      <c r="B21" s="18" t="s">
        <v>17</v>
      </c>
      <c r="C21" s="9"/>
      <c r="D21" s="9"/>
      <c r="E21" s="9"/>
      <c r="F21" s="9"/>
      <c r="G21" s="9"/>
      <c r="H21" s="9"/>
      <c r="I21" s="9"/>
      <c r="J21" s="1">
        <f>D21+F21+H21</f>
        <v>0</v>
      </c>
    </row>
    <row r="22" spans="2:19" x14ac:dyDescent="0.2">
      <c r="B22" s="18" t="s">
        <v>18</v>
      </c>
      <c r="C22" s="9"/>
      <c r="D22" s="9"/>
      <c r="E22" s="12"/>
      <c r="F22" s="21"/>
      <c r="G22" s="12"/>
      <c r="H22" s="9"/>
      <c r="I22" s="12"/>
      <c r="J22" s="1">
        <f>D22+F22+H22</f>
        <v>0</v>
      </c>
      <c r="K22" s="13" t="s">
        <v>1</v>
      </c>
    </row>
    <row r="23" spans="2:19" x14ac:dyDescent="0.2">
      <c r="B23" s="18" t="s">
        <v>19</v>
      </c>
      <c r="C23" s="9"/>
      <c r="D23" s="9"/>
      <c r="E23" s="9"/>
      <c r="F23" s="9"/>
      <c r="G23" s="9"/>
      <c r="H23" s="9"/>
      <c r="I23" s="9"/>
      <c r="J23" s="1">
        <v>4</v>
      </c>
    </row>
    <row r="24" spans="2:19" x14ac:dyDescent="0.2">
      <c r="B24" s="9"/>
      <c r="C24" s="9"/>
      <c r="D24" s="9"/>
      <c r="E24" s="9"/>
      <c r="F24" s="9"/>
      <c r="G24" s="9"/>
      <c r="H24" s="9"/>
      <c r="I24" s="9"/>
      <c r="J24" s="1">
        <f>J22-J23</f>
        <v>-4</v>
      </c>
      <c r="K24" t="s">
        <v>20</v>
      </c>
      <c r="O24" s="25"/>
    </row>
    <row r="25" spans="2:19" x14ac:dyDescent="0.2">
      <c r="B25" s="18" t="s">
        <v>21</v>
      </c>
      <c r="C25" s="9"/>
      <c r="D25" s="9"/>
      <c r="E25" s="9"/>
      <c r="F25" s="9"/>
      <c r="G25" s="9"/>
      <c r="H25" s="9"/>
      <c r="I25" s="9"/>
      <c r="J25" s="19" t="e">
        <f>J24/I25</f>
        <v>#DIV/0!</v>
      </c>
      <c r="L25" t="e">
        <f>J24/K5</f>
        <v>#DIV/0!</v>
      </c>
    </row>
    <row r="26" spans="2:19" x14ac:dyDescent="0.2">
      <c r="B26" s="18" t="s">
        <v>22</v>
      </c>
      <c r="C26" s="9"/>
      <c r="D26" s="12"/>
      <c r="E26" s="9"/>
      <c r="F26" s="12"/>
      <c r="G26" s="9"/>
      <c r="H26" s="12"/>
      <c r="I26" s="9"/>
      <c r="J26" s="19" t="e">
        <f>J22/I25</f>
        <v>#DIV/0!</v>
      </c>
    </row>
    <row r="27" spans="2:19" x14ac:dyDescent="0.2">
      <c r="B27" s="18" t="s">
        <v>23</v>
      </c>
      <c r="C27" s="9"/>
      <c r="D27" s="16"/>
      <c r="E27" s="9"/>
      <c r="F27" s="12"/>
      <c r="G27" s="9"/>
      <c r="H27" s="12"/>
      <c r="I27" s="9"/>
      <c r="J27" s="22" t="e">
        <f>J24/K5</f>
        <v>#DIV/0!</v>
      </c>
      <c r="K27" t="s">
        <v>24</v>
      </c>
    </row>
    <row r="28" spans="2:19" x14ac:dyDescent="0.2">
      <c r="B28" s="18" t="s">
        <v>25</v>
      </c>
      <c r="C28" s="9"/>
      <c r="D28" s="9"/>
      <c r="E28" s="9"/>
      <c r="F28" s="23"/>
      <c r="G28" s="9"/>
      <c r="H28" s="9"/>
      <c r="I28" s="9"/>
      <c r="J28" s="1"/>
      <c r="K28" t="s">
        <v>26</v>
      </c>
    </row>
    <row r="30" spans="2:19" x14ac:dyDescent="0.2">
      <c r="B30" s="24" t="s">
        <v>27</v>
      </c>
      <c r="D30" s="25"/>
      <c r="F30" s="28"/>
      <c r="H30" s="25"/>
    </row>
    <row r="31" spans="2:19" x14ac:dyDescent="0.2">
      <c r="B31" s="24" t="s">
        <v>28</v>
      </c>
      <c r="C31" s="26">
        <v>0.1</v>
      </c>
      <c r="M31" s="25"/>
    </row>
    <row r="32" spans="2:19" x14ac:dyDescent="0.2">
      <c r="B32" s="24" t="s">
        <v>29</v>
      </c>
      <c r="C32">
        <v>5</v>
      </c>
    </row>
  </sheetData>
  <mergeCells count="3">
    <mergeCell ref="D7:E7"/>
    <mergeCell ref="F7:G7"/>
    <mergeCell ref="H7:I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RODANTE</vt:lpstr>
    </vt:vector>
  </TitlesOfParts>
  <Company>Departamento de Engenharia de Produção da Escola Politecnica da 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 Pacheco</dc:creator>
  <cp:lastModifiedBy>Microsoft Office User</cp:lastModifiedBy>
  <dcterms:created xsi:type="dcterms:W3CDTF">2015-02-20T17:51:21Z</dcterms:created>
  <dcterms:modified xsi:type="dcterms:W3CDTF">2020-07-15T19:07:17Z</dcterms:modified>
</cp:coreProperties>
</file>