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50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AK5" i="1" l="1"/>
  <c r="AQ5" i="1" s="1"/>
  <c r="AK6" i="1"/>
  <c r="AK7" i="1"/>
  <c r="AK8" i="1"/>
  <c r="AK9" i="1"/>
  <c r="AQ9" i="1" s="1"/>
  <c r="AK10" i="1"/>
  <c r="AK11" i="1"/>
  <c r="AK12" i="1"/>
  <c r="AK13" i="1"/>
  <c r="AQ13" i="1" s="1"/>
  <c r="AK14" i="1"/>
  <c r="AK15" i="1"/>
  <c r="AK16" i="1"/>
  <c r="AK17" i="1"/>
  <c r="AQ17" i="1" s="1"/>
  <c r="AK18" i="1"/>
  <c r="AK19" i="1"/>
  <c r="AK20" i="1"/>
  <c r="AK21" i="1"/>
  <c r="AQ21" i="1" s="1"/>
  <c r="AQ19" i="1"/>
  <c r="AQ15" i="1"/>
  <c r="AQ11" i="1"/>
  <c r="AQ7" i="1"/>
  <c r="AQ6" i="1"/>
  <c r="AQ8" i="1"/>
  <c r="AQ10" i="1"/>
  <c r="AQ12" i="1"/>
  <c r="AQ14" i="1"/>
  <c r="AQ16" i="1"/>
  <c r="AQ18" i="1"/>
  <c r="AQ20" i="1"/>
  <c r="AF21" i="1" l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</calcChain>
</file>

<file path=xl/comments1.xml><?xml version="1.0" encoding="utf-8"?>
<comments xmlns="http://schemas.openxmlformats.org/spreadsheetml/2006/main">
  <authors>
    <author>user</author>
  </authors>
  <commentList>
    <comment ref="AH4" authorId="0">
      <text>
        <r>
          <rPr>
            <b/>
            <sz val="9"/>
            <color indexed="81"/>
            <rFont val="Tahoma"/>
            <family val="2"/>
          </rPr>
          <t xml:space="preserve">peso reduzido
</t>
        </r>
      </text>
    </comment>
    <comment ref="AJ5" authorId="0">
      <text>
        <r>
          <rPr>
            <b/>
            <sz val="9"/>
            <color indexed="81"/>
            <rFont val="Tahoma"/>
            <family val="2"/>
          </rPr>
          <t>revisado 7,0 &gt; 8,0 em 21Abr20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 xml:space="preserve">BEL &gt; BPS
</t>
        </r>
      </text>
    </comment>
  </commentList>
</comments>
</file>

<file path=xl/sharedStrings.xml><?xml version="1.0" encoding="utf-8"?>
<sst xmlns="http://schemas.openxmlformats.org/spreadsheetml/2006/main" count="195" uniqueCount="132">
  <si>
    <t/>
  </si>
  <si>
    <t>Fv</t>
  </si>
  <si>
    <t>Mar</t>
  </si>
  <si>
    <t>Abr</t>
  </si>
  <si>
    <t>Mai</t>
  </si>
  <si>
    <t>Jun</t>
  </si>
  <si>
    <t>Jul</t>
  </si>
  <si>
    <t>PTR-3534    Transporte Aéreo       I-20</t>
  </si>
  <si>
    <t>grupos</t>
  </si>
  <si>
    <t xml:space="preserve"> </t>
  </si>
  <si>
    <t>No USP</t>
  </si>
  <si>
    <t>início</t>
  </si>
  <si>
    <t>curso</t>
  </si>
  <si>
    <t>1 yld</t>
  </si>
  <si>
    <t>2 pesos B</t>
  </si>
  <si>
    <t>3 hhi</t>
  </si>
  <si>
    <t>4 GH-GSE</t>
  </si>
  <si>
    <t>Prof. Dr. Jorge Eduardo Leal Medeiros</t>
  </si>
  <si>
    <t>T1</t>
  </si>
  <si>
    <t>E1</t>
  </si>
  <si>
    <t>E2</t>
  </si>
  <si>
    <t>E3</t>
  </si>
  <si>
    <t>E4</t>
  </si>
  <si>
    <t>E5</t>
  </si>
  <si>
    <t>E6</t>
  </si>
  <si>
    <t>AF</t>
  </si>
  <si>
    <t>final</t>
  </si>
  <si>
    <t>peso</t>
  </si>
  <si>
    <t>10805441</t>
  </si>
  <si>
    <t>2018/1</t>
  </si>
  <si>
    <t>3072</t>
  </si>
  <si>
    <t>BHZ</t>
  </si>
  <si>
    <t>737-700</t>
  </si>
  <si>
    <t>CFN</t>
  </si>
  <si>
    <t>A380P - B747-8P</t>
  </si>
  <si>
    <t>1989/90/2005/06/07/15</t>
  </si>
  <si>
    <t>Abayomi Diana Benone Calazans Murányi Kiss</t>
  </si>
  <si>
    <t>8610224</t>
  </si>
  <si>
    <t>2013/1</t>
  </si>
  <si>
    <t>3021</t>
  </si>
  <si>
    <t>FLN</t>
  </si>
  <si>
    <t>737-900</t>
  </si>
  <si>
    <t>A320 - B737-8</t>
  </si>
  <si>
    <t>1974/75/91/92/2008</t>
  </si>
  <si>
    <t>Caio Yuiti Sakamoto</t>
  </si>
  <si>
    <t>8031267</t>
  </si>
  <si>
    <t>2015/1</t>
  </si>
  <si>
    <t>3022</t>
  </si>
  <si>
    <t>SLZ</t>
  </si>
  <si>
    <t>777-200LR</t>
  </si>
  <si>
    <t>MGF</t>
  </si>
  <si>
    <t>A380F - B747-8F</t>
  </si>
  <si>
    <t>1976/77/93/94/2009</t>
  </si>
  <si>
    <t>Caroline Santos Alves</t>
  </si>
  <si>
    <t>9350498</t>
  </si>
  <si>
    <t>VIX</t>
  </si>
  <si>
    <t>777-300ER</t>
  </si>
  <si>
    <t>A330 - B777-300</t>
  </si>
  <si>
    <r>
      <rPr>
        <sz val="8"/>
        <color rgb="FFFF0000"/>
        <rFont val="Verdana"/>
        <family val="2"/>
      </rPr>
      <t>1978/79</t>
    </r>
    <r>
      <rPr>
        <sz val="8"/>
        <rFont val="Verdana"/>
        <family val="2"/>
      </rPr>
      <t>/95/96/</t>
    </r>
    <r>
      <rPr>
        <sz val="8"/>
        <color rgb="FFFF0000"/>
        <rFont val="Verdana"/>
        <family val="2"/>
      </rPr>
      <t>2010</t>
    </r>
  </si>
  <si>
    <t>Gabriel Brito da Silva</t>
  </si>
  <si>
    <t>9838630</t>
  </si>
  <si>
    <t>2016/1</t>
  </si>
  <si>
    <t>787-8</t>
  </si>
  <si>
    <t>LDB</t>
  </si>
  <si>
    <t>A350 - B787-8</t>
  </si>
  <si>
    <t>1984/85/2001/02/13</t>
  </si>
  <si>
    <t>Gabriel Furlani de Carvalho</t>
  </si>
  <si>
    <t>9350481</t>
  </si>
  <si>
    <t>RBR</t>
  </si>
  <si>
    <t>787-9</t>
  </si>
  <si>
    <t>BSB</t>
  </si>
  <si>
    <t>A 340 - B767-3ER</t>
  </si>
  <si>
    <r>
      <rPr>
        <sz val="8"/>
        <color rgb="FFFF0000"/>
        <rFont val="Verdana"/>
        <family val="2"/>
      </rPr>
      <t>1980/81/97/98</t>
    </r>
    <r>
      <rPr>
        <sz val="8"/>
        <rFont val="Verdana"/>
        <family val="2"/>
      </rPr>
      <t>/2011</t>
    </r>
  </si>
  <si>
    <t>Giovanna Giordano Tudisco</t>
  </si>
  <si>
    <t>11829929</t>
  </si>
  <si>
    <t>2020/1</t>
  </si>
  <si>
    <t>MAO</t>
  </si>
  <si>
    <t>787-10</t>
  </si>
  <si>
    <t>IGU</t>
  </si>
  <si>
    <t>Guilherme Fernandes Pepe</t>
  </si>
  <si>
    <t>9838647</t>
  </si>
  <si>
    <t>MCZ</t>
  </si>
  <si>
    <t>757-200</t>
  </si>
  <si>
    <t>CGR</t>
  </si>
  <si>
    <t>Gustavo Albuquerque de Santana</t>
  </si>
  <si>
    <t>9839054</t>
  </si>
  <si>
    <t>SSA</t>
  </si>
  <si>
    <t>757-300</t>
  </si>
  <si>
    <t>Isabella Soubhia Gil Maldonado</t>
  </si>
  <si>
    <t>9350571</t>
  </si>
  <si>
    <t>FOR</t>
  </si>
  <si>
    <t>767-200</t>
  </si>
  <si>
    <t>CGB</t>
  </si>
  <si>
    <t>A310 - B767-200</t>
  </si>
  <si>
    <r>
      <rPr>
        <sz val="8"/>
        <color rgb="FFFF0000"/>
        <rFont val="Verdana"/>
        <family val="2"/>
      </rPr>
      <t>1986/87/88/2003/04</t>
    </r>
    <r>
      <rPr>
        <sz val="8"/>
        <rFont val="Verdana"/>
        <family val="2"/>
      </rPr>
      <t>/05/</t>
    </r>
    <r>
      <rPr>
        <sz val="8"/>
        <color rgb="FFFF0000"/>
        <rFont val="Verdana"/>
        <family val="2"/>
      </rPr>
      <t>14</t>
    </r>
  </si>
  <si>
    <t>Joao Pedro Baptista Ramos</t>
  </si>
  <si>
    <t>9350870</t>
  </si>
  <si>
    <t>PMW</t>
  </si>
  <si>
    <t>767-300</t>
  </si>
  <si>
    <t>POA</t>
  </si>
  <si>
    <t>Jose Glauco da Silva</t>
  </si>
  <si>
    <t>9351141</t>
  </si>
  <si>
    <t>NAT</t>
  </si>
  <si>
    <t>767-400ER</t>
  </si>
  <si>
    <t>GYN</t>
  </si>
  <si>
    <r>
      <rPr>
        <sz val="8"/>
        <color rgb="FFFF0000"/>
        <rFont val="Verdana"/>
        <family val="2"/>
      </rPr>
      <t>1986/87/88/2003/04</t>
    </r>
    <r>
      <rPr>
        <sz val="8"/>
        <rFont val="Verdana"/>
        <family val="2"/>
      </rPr>
      <t>/</t>
    </r>
    <r>
      <rPr>
        <sz val="8"/>
        <color rgb="FFFF0000"/>
        <rFont val="Verdana"/>
        <family val="2"/>
      </rPr>
      <t>14</t>
    </r>
  </si>
  <si>
    <t>Kim Yokota</t>
  </si>
  <si>
    <t>9838348</t>
  </si>
  <si>
    <t>747-200</t>
  </si>
  <si>
    <t>BPS</t>
  </si>
  <si>
    <t>ATR-72 - E-190</t>
  </si>
  <si>
    <r>
      <rPr>
        <sz val="8"/>
        <color rgb="FFFF0000"/>
        <rFont val="Verdana"/>
        <family val="2"/>
      </rPr>
      <t>1982/83/99/2000</t>
    </r>
    <r>
      <rPr>
        <sz val="8"/>
        <rFont val="Verdana"/>
        <family val="2"/>
      </rPr>
      <t>/12</t>
    </r>
  </si>
  <si>
    <t>Lucas Mateus Tanihira</t>
  </si>
  <si>
    <t>9349113</t>
  </si>
  <si>
    <t>747-300</t>
  </si>
  <si>
    <t>NVT</t>
  </si>
  <si>
    <t>Luiz Fernando Tournoul de Moraes Simao</t>
  </si>
  <si>
    <t>9900511</t>
  </si>
  <si>
    <t>CWB</t>
  </si>
  <si>
    <t>MD-10</t>
  </si>
  <si>
    <t>Ricardo Jacomini Junqueira de Andrade</t>
  </si>
  <si>
    <t>8670159</t>
  </si>
  <si>
    <t>2014/1</t>
  </si>
  <si>
    <t>GIG</t>
  </si>
  <si>
    <t>MD-90-30</t>
  </si>
  <si>
    <t>Vitoria Correa Guerra</t>
  </si>
  <si>
    <t>9350539</t>
  </si>
  <si>
    <t>REC</t>
  </si>
  <si>
    <t>DC-8-62</t>
  </si>
  <si>
    <t>Yoel Serebrenic Jungerman</t>
  </si>
  <si>
    <t>1995/6-2011/12/15</t>
  </si>
  <si>
    <t>grupo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</si>
</sst>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Calibri"/>
      <family val="2"/>
      <scheme val="minor"/>
    </font>
    <font>
      <b/>
      <sz val="9"/>
      <name val="Verdana"/>
      <family val="2"/>
    </font>
    <font>
      <b/>
      <sz val="6"/>
      <name val="Arial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sz val="8"/>
      <color rgb="FFFF0000"/>
      <name val="Verdana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Verdana"/>
      <family val="2"/>
    </font>
    <font>
      <b/>
      <sz val="8"/>
      <name val="Verdan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6" fillId="0" borderId="0"/>
  </cellStyleXfs>
  <cellXfs count="81">
    <xf numFmtId="0" fontId="0" fillId="0" borderId="0" xfId="0"/>
    <xf numFmtId="0" fontId="2" fillId="0" borderId="0" xfId="0" quotePrefix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/>
    <xf numFmtId="0" fontId="2" fillId="0" borderId="0" xfId="0" applyFont="1" applyFill="1" applyAlignment="1">
      <alignment horizontal="center"/>
    </xf>
    <xf numFmtId="1" fontId="7" fillId="0" borderId="3" xfId="0" applyNumberFormat="1" applyFont="1" applyFill="1" applyBorder="1" applyAlignment="1"/>
    <xf numFmtId="0" fontId="3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3" fillId="0" borderId="9" xfId="0" applyFont="1" applyFill="1" applyBorder="1"/>
    <xf numFmtId="0" fontId="13" fillId="0" borderId="10" xfId="0" applyFont="1" applyFill="1" applyBorder="1" applyAlignment="1">
      <alignment horizontal="center"/>
    </xf>
    <xf numFmtId="0" fontId="8" fillId="0" borderId="0" xfId="0" applyFont="1" applyFill="1" applyBorder="1"/>
    <xf numFmtId="164" fontId="7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7" fillId="0" borderId="0" xfId="2" applyFont="1" applyAlignment="1">
      <alignment horizontal="center"/>
    </xf>
    <xf numFmtId="0" fontId="17" fillId="0" borderId="0" xfId="2" applyFont="1" applyAlignment="1">
      <alignment horizontal="center" vertical="center"/>
    </xf>
    <xf numFmtId="0" fontId="17" fillId="3" borderId="0" xfId="2" applyFont="1" applyFill="1" applyAlignment="1">
      <alignment horizontal="center"/>
    </xf>
    <xf numFmtId="0" fontId="18" fillId="0" borderId="0" xfId="2" applyFont="1" applyAlignment="1">
      <alignment horizontal="center" vertical="center"/>
    </xf>
    <xf numFmtId="0" fontId="17" fillId="0" borderId="0" xfId="2" applyFont="1" applyFill="1" applyAlignment="1">
      <alignment horizontal="center"/>
    </xf>
    <xf numFmtId="0" fontId="19" fillId="0" borderId="1" xfId="0" applyFont="1" applyFill="1" applyBorder="1" applyAlignment="1">
      <alignment horizontal="center"/>
    </xf>
    <xf numFmtId="9" fontId="7" fillId="0" borderId="0" xfId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21" fillId="0" borderId="0" xfId="2" applyFont="1" applyAlignment="1">
      <alignment horizontal="center"/>
    </xf>
    <xf numFmtId="0" fontId="17" fillId="2" borderId="0" xfId="2" applyFont="1" applyFill="1" applyAlignment="1">
      <alignment horizontal="center"/>
    </xf>
    <xf numFmtId="0" fontId="17" fillId="0" borderId="0" xfId="0" applyFont="1"/>
    <xf numFmtId="0" fontId="21" fillId="0" borderId="0" xfId="2" applyFont="1" applyFill="1" applyAlignment="1">
      <alignment horizontal="center"/>
    </xf>
    <xf numFmtId="0" fontId="17" fillId="7" borderId="0" xfId="2" applyFont="1" applyFill="1" applyAlignment="1">
      <alignment horizontal="center"/>
    </xf>
    <xf numFmtId="0" fontId="17" fillId="0" borderId="0" xfId="2" applyFont="1" applyFill="1" applyAlignment="1">
      <alignment horizontal="center" vertical="center"/>
    </xf>
    <xf numFmtId="14" fontId="22" fillId="0" borderId="0" xfId="2" applyNumberFormat="1" applyFont="1" applyFill="1" applyAlignment="1">
      <alignment horizontal="center" vertical="center"/>
    </xf>
    <xf numFmtId="0" fontId="17" fillId="0" borderId="0" xfId="2" applyFont="1" applyFill="1"/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8" fillId="0" borderId="10" xfId="0" applyFont="1" applyFill="1" applyBorder="1"/>
    <xf numFmtId="0" fontId="17" fillId="0" borderId="1" xfId="2" applyFont="1" applyBorder="1"/>
    <xf numFmtId="0" fontId="17" fillId="0" borderId="1" xfId="2" applyFont="1" applyBorder="1" applyAlignment="1">
      <alignment horizontal="center"/>
    </xf>
    <xf numFmtId="0" fontId="17" fillId="3" borderId="1" xfId="2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9" fillId="2" borderId="1" xfId="0" quotePrefix="1" applyFont="1" applyFill="1" applyBorder="1" applyAlignment="1">
      <alignment horizontal="center"/>
    </xf>
    <xf numFmtId="9" fontId="7" fillId="0" borderId="1" xfId="1" applyFont="1" applyFill="1" applyBorder="1" applyAlignment="1">
      <alignment horizontal="center"/>
    </xf>
    <xf numFmtId="0" fontId="17" fillId="6" borderId="1" xfId="2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/>
    </xf>
    <xf numFmtId="0" fontId="17" fillId="0" borderId="1" xfId="2" applyFont="1" applyFill="1" applyBorder="1" applyAlignment="1">
      <alignment horizontal="left"/>
    </xf>
    <xf numFmtId="0" fontId="17" fillId="4" borderId="1" xfId="2" applyFont="1" applyFill="1" applyBorder="1"/>
    <xf numFmtId="0" fontId="17" fillId="5" borderId="1" xfId="2" applyFont="1" applyFill="1" applyBorder="1" applyAlignment="1">
      <alignment horizontal="center"/>
    </xf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</cellXfs>
  <cellStyles count="3">
    <cellStyle name="Normal" xfId="0" builtinId="0"/>
    <cellStyle name="Normal 4" xfId="2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23"/>
  <sheetViews>
    <sheetView tabSelected="1" topLeftCell="A2" workbookViewId="0">
      <selection activeCell="AT14" sqref="AT14"/>
    </sheetView>
  </sheetViews>
  <sheetFormatPr defaultRowHeight="15" x14ac:dyDescent="0.25"/>
  <cols>
    <col min="1" max="1" width="2.7109375" style="9" bestFit="1" customWidth="1"/>
    <col min="2" max="2" width="9.5703125" style="2" hidden="1" customWidth="1"/>
    <col min="3" max="3" width="6.7109375" style="2" hidden="1" customWidth="1"/>
    <col min="4" max="4" width="7.42578125" style="2" hidden="1" customWidth="1"/>
    <col min="5" max="5" width="2" style="2" hidden="1" customWidth="1"/>
    <col min="6" max="6" width="5" style="2" hidden="1" customWidth="1"/>
    <col min="7" max="7" width="10" style="3" hidden="1" customWidth="1"/>
    <col min="8" max="8" width="4.28515625" style="2" hidden="1" customWidth="1"/>
    <col min="9" max="9" width="15.42578125" style="3" hidden="1" customWidth="1"/>
    <col min="10" max="10" width="25.5703125" style="3" hidden="1" customWidth="1"/>
    <col min="11" max="11" width="38.85546875" style="4" customWidth="1"/>
    <col min="12" max="13" width="4.7109375" style="5" hidden="1" customWidth="1"/>
    <col min="14" max="14" width="5.7109375" style="5" bestFit="1" customWidth="1"/>
    <col min="15" max="31" width="2.7109375" style="11" hidden="1" customWidth="1"/>
    <col min="32" max="32" width="5.7109375" style="9" bestFit="1" customWidth="1"/>
    <col min="33" max="33" width="3.7109375" style="9" customWidth="1"/>
    <col min="34" max="37" width="3.7109375" style="2" customWidth="1"/>
    <col min="38" max="41" width="3.7109375" style="11" customWidth="1"/>
    <col min="42" max="42" width="1" style="11" customWidth="1"/>
    <col min="43" max="43" width="7.28515625" style="11" bestFit="1" customWidth="1"/>
    <col min="44" max="256" width="9.140625" style="11"/>
    <col min="257" max="257" width="6.140625" style="11" customWidth="1"/>
    <col min="258" max="258" width="9.5703125" style="11" customWidth="1"/>
    <col min="259" max="261" width="0" style="11" hidden="1" customWidth="1"/>
    <col min="262" max="262" width="38" style="11" customWidth="1"/>
    <col min="263" max="263" width="5.140625" style="11" customWidth="1"/>
    <col min="264" max="279" width="2.7109375" style="11" customWidth="1"/>
    <col min="280" max="280" width="5.7109375" style="11" customWidth="1"/>
    <col min="281" max="283" width="3.7109375" style="11" customWidth="1"/>
    <col min="284" max="284" width="0" style="11" hidden="1" customWidth="1"/>
    <col min="285" max="286" width="3.7109375" style="11" customWidth="1"/>
    <col min="287" max="287" width="0" style="11" hidden="1" customWidth="1"/>
    <col min="288" max="294" width="3.7109375" style="11" customWidth="1"/>
    <col min="295" max="295" width="1.5703125" style="11" customWidth="1"/>
    <col min="296" max="296" width="1" style="11" customWidth="1"/>
    <col min="297" max="298" width="6.28515625" style="11" customWidth="1"/>
    <col min="299" max="299" width="6" style="11" customWidth="1"/>
    <col min="300" max="512" width="9.140625" style="11"/>
    <col min="513" max="513" width="6.140625" style="11" customWidth="1"/>
    <col min="514" max="514" width="9.5703125" style="11" customWidth="1"/>
    <col min="515" max="517" width="0" style="11" hidden="1" customWidth="1"/>
    <col min="518" max="518" width="38" style="11" customWidth="1"/>
    <col min="519" max="519" width="5.140625" style="11" customWidth="1"/>
    <col min="520" max="535" width="2.7109375" style="11" customWidth="1"/>
    <col min="536" max="536" width="5.7109375" style="11" customWidth="1"/>
    <col min="537" max="539" width="3.7109375" style="11" customWidth="1"/>
    <col min="540" max="540" width="0" style="11" hidden="1" customWidth="1"/>
    <col min="541" max="542" width="3.7109375" style="11" customWidth="1"/>
    <col min="543" max="543" width="0" style="11" hidden="1" customWidth="1"/>
    <col min="544" max="550" width="3.7109375" style="11" customWidth="1"/>
    <col min="551" max="551" width="1.5703125" style="11" customWidth="1"/>
    <col min="552" max="552" width="1" style="11" customWidth="1"/>
    <col min="553" max="554" width="6.28515625" style="11" customWidth="1"/>
    <col min="555" max="555" width="6" style="11" customWidth="1"/>
    <col min="556" max="768" width="9.140625" style="11"/>
    <col min="769" max="769" width="6.140625" style="11" customWidth="1"/>
    <col min="770" max="770" width="9.5703125" style="11" customWidth="1"/>
    <col min="771" max="773" width="0" style="11" hidden="1" customWidth="1"/>
    <col min="774" max="774" width="38" style="11" customWidth="1"/>
    <col min="775" max="775" width="5.140625" style="11" customWidth="1"/>
    <col min="776" max="791" width="2.7109375" style="11" customWidth="1"/>
    <col min="792" max="792" width="5.7109375" style="11" customWidth="1"/>
    <col min="793" max="795" width="3.7109375" style="11" customWidth="1"/>
    <col min="796" max="796" width="0" style="11" hidden="1" customWidth="1"/>
    <col min="797" max="798" width="3.7109375" style="11" customWidth="1"/>
    <col min="799" max="799" width="0" style="11" hidden="1" customWidth="1"/>
    <col min="800" max="806" width="3.7109375" style="11" customWidth="1"/>
    <col min="807" max="807" width="1.5703125" style="11" customWidth="1"/>
    <col min="808" max="808" width="1" style="11" customWidth="1"/>
    <col min="809" max="810" width="6.28515625" style="11" customWidth="1"/>
    <col min="811" max="811" width="6" style="11" customWidth="1"/>
    <col min="812" max="1024" width="9.140625" style="11"/>
    <col min="1025" max="1025" width="6.140625" style="11" customWidth="1"/>
    <col min="1026" max="1026" width="9.5703125" style="11" customWidth="1"/>
    <col min="1027" max="1029" width="0" style="11" hidden="1" customWidth="1"/>
    <col min="1030" max="1030" width="38" style="11" customWidth="1"/>
    <col min="1031" max="1031" width="5.140625" style="11" customWidth="1"/>
    <col min="1032" max="1047" width="2.7109375" style="11" customWidth="1"/>
    <col min="1048" max="1048" width="5.7109375" style="11" customWidth="1"/>
    <col min="1049" max="1051" width="3.7109375" style="11" customWidth="1"/>
    <col min="1052" max="1052" width="0" style="11" hidden="1" customWidth="1"/>
    <col min="1053" max="1054" width="3.7109375" style="11" customWidth="1"/>
    <col min="1055" max="1055" width="0" style="11" hidden="1" customWidth="1"/>
    <col min="1056" max="1062" width="3.7109375" style="11" customWidth="1"/>
    <col min="1063" max="1063" width="1.5703125" style="11" customWidth="1"/>
    <col min="1064" max="1064" width="1" style="11" customWidth="1"/>
    <col min="1065" max="1066" width="6.28515625" style="11" customWidth="1"/>
    <col min="1067" max="1067" width="6" style="11" customWidth="1"/>
    <col min="1068" max="1280" width="9.140625" style="11"/>
    <col min="1281" max="1281" width="6.140625" style="11" customWidth="1"/>
    <col min="1282" max="1282" width="9.5703125" style="11" customWidth="1"/>
    <col min="1283" max="1285" width="0" style="11" hidden="1" customWidth="1"/>
    <col min="1286" max="1286" width="38" style="11" customWidth="1"/>
    <col min="1287" max="1287" width="5.140625" style="11" customWidth="1"/>
    <col min="1288" max="1303" width="2.7109375" style="11" customWidth="1"/>
    <col min="1304" max="1304" width="5.7109375" style="11" customWidth="1"/>
    <col min="1305" max="1307" width="3.7109375" style="11" customWidth="1"/>
    <col min="1308" max="1308" width="0" style="11" hidden="1" customWidth="1"/>
    <col min="1309" max="1310" width="3.7109375" style="11" customWidth="1"/>
    <col min="1311" max="1311" width="0" style="11" hidden="1" customWidth="1"/>
    <col min="1312" max="1318" width="3.7109375" style="11" customWidth="1"/>
    <col min="1319" max="1319" width="1.5703125" style="11" customWidth="1"/>
    <col min="1320" max="1320" width="1" style="11" customWidth="1"/>
    <col min="1321" max="1322" width="6.28515625" style="11" customWidth="1"/>
    <col min="1323" max="1323" width="6" style="11" customWidth="1"/>
    <col min="1324" max="1536" width="9.140625" style="11"/>
    <col min="1537" max="1537" width="6.140625" style="11" customWidth="1"/>
    <col min="1538" max="1538" width="9.5703125" style="11" customWidth="1"/>
    <col min="1539" max="1541" width="0" style="11" hidden="1" customWidth="1"/>
    <col min="1542" max="1542" width="38" style="11" customWidth="1"/>
    <col min="1543" max="1543" width="5.140625" style="11" customWidth="1"/>
    <col min="1544" max="1559" width="2.7109375" style="11" customWidth="1"/>
    <col min="1560" max="1560" width="5.7109375" style="11" customWidth="1"/>
    <col min="1561" max="1563" width="3.7109375" style="11" customWidth="1"/>
    <col min="1564" max="1564" width="0" style="11" hidden="1" customWidth="1"/>
    <col min="1565" max="1566" width="3.7109375" style="11" customWidth="1"/>
    <col min="1567" max="1567" width="0" style="11" hidden="1" customWidth="1"/>
    <col min="1568" max="1574" width="3.7109375" style="11" customWidth="1"/>
    <col min="1575" max="1575" width="1.5703125" style="11" customWidth="1"/>
    <col min="1576" max="1576" width="1" style="11" customWidth="1"/>
    <col min="1577" max="1578" width="6.28515625" style="11" customWidth="1"/>
    <col min="1579" max="1579" width="6" style="11" customWidth="1"/>
    <col min="1580" max="1792" width="9.140625" style="11"/>
    <col min="1793" max="1793" width="6.140625" style="11" customWidth="1"/>
    <col min="1794" max="1794" width="9.5703125" style="11" customWidth="1"/>
    <col min="1795" max="1797" width="0" style="11" hidden="1" customWidth="1"/>
    <col min="1798" max="1798" width="38" style="11" customWidth="1"/>
    <col min="1799" max="1799" width="5.140625" style="11" customWidth="1"/>
    <col min="1800" max="1815" width="2.7109375" style="11" customWidth="1"/>
    <col min="1816" max="1816" width="5.7109375" style="11" customWidth="1"/>
    <col min="1817" max="1819" width="3.7109375" style="11" customWidth="1"/>
    <col min="1820" max="1820" width="0" style="11" hidden="1" customWidth="1"/>
    <col min="1821" max="1822" width="3.7109375" style="11" customWidth="1"/>
    <col min="1823" max="1823" width="0" style="11" hidden="1" customWidth="1"/>
    <col min="1824" max="1830" width="3.7109375" style="11" customWidth="1"/>
    <col min="1831" max="1831" width="1.5703125" style="11" customWidth="1"/>
    <col min="1832" max="1832" width="1" style="11" customWidth="1"/>
    <col min="1833" max="1834" width="6.28515625" style="11" customWidth="1"/>
    <col min="1835" max="1835" width="6" style="11" customWidth="1"/>
    <col min="1836" max="2048" width="9.140625" style="11"/>
    <col min="2049" max="2049" width="6.140625" style="11" customWidth="1"/>
    <col min="2050" max="2050" width="9.5703125" style="11" customWidth="1"/>
    <col min="2051" max="2053" width="0" style="11" hidden="1" customWidth="1"/>
    <col min="2054" max="2054" width="38" style="11" customWidth="1"/>
    <col min="2055" max="2055" width="5.140625" style="11" customWidth="1"/>
    <col min="2056" max="2071" width="2.7109375" style="11" customWidth="1"/>
    <col min="2072" max="2072" width="5.7109375" style="11" customWidth="1"/>
    <col min="2073" max="2075" width="3.7109375" style="11" customWidth="1"/>
    <col min="2076" max="2076" width="0" style="11" hidden="1" customWidth="1"/>
    <col min="2077" max="2078" width="3.7109375" style="11" customWidth="1"/>
    <col min="2079" max="2079" width="0" style="11" hidden="1" customWidth="1"/>
    <col min="2080" max="2086" width="3.7109375" style="11" customWidth="1"/>
    <col min="2087" max="2087" width="1.5703125" style="11" customWidth="1"/>
    <col min="2088" max="2088" width="1" style="11" customWidth="1"/>
    <col min="2089" max="2090" width="6.28515625" style="11" customWidth="1"/>
    <col min="2091" max="2091" width="6" style="11" customWidth="1"/>
    <col min="2092" max="2304" width="9.140625" style="11"/>
    <col min="2305" max="2305" width="6.140625" style="11" customWidth="1"/>
    <col min="2306" max="2306" width="9.5703125" style="11" customWidth="1"/>
    <col min="2307" max="2309" width="0" style="11" hidden="1" customWidth="1"/>
    <col min="2310" max="2310" width="38" style="11" customWidth="1"/>
    <col min="2311" max="2311" width="5.140625" style="11" customWidth="1"/>
    <col min="2312" max="2327" width="2.7109375" style="11" customWidth="1"/>
    <col min="2328" max="2328" width="5.7109375" style="11" customWidth="1"/>
    <col min="2329" max="2331" width="3.7109375" style="11" customWidth="1"/>
    <col min="2332" max="2332" width="0" style="11" hidden="1" customWidth="1"/>
    <col min="2333" max="2334" width="3.7109375" style="11" customWidth="1"/>
    <col min="2335" max="2335" width="0" style="11" hidden="1" customWidth="1"/>
    <col min="2336" max="2342" width="3.7109375" style="11" customWidth="1"/>
    <col min="2343" max="2343" width="1.5703125" style="11" customWidth="1"/>
    <col min="2344" max="2344" width="1" style="11" customWidth="1"/>
    <col min="2345" max="2346" width="6.28515625" style="11" customWidth="1"/>
    <col min="2347" max="2347" width="6" style="11" customWidth="1"/>
    <col min="2348" max="2560" width="9.140625" style="11"/>
    <col min="2561" max="2561" width="6.140625" style="11" customWidth="1"/>
    <col min="2562" max="2562" width="9.5703125" style="11" customWidth="1"/>
    <col min="2563" max="2565" width="0" style="11" hidden="1" customWidth="1"/>
    <col min="2566" max="2566" width="38" style="11" customWidth="1"/>
    <col min="2567" max="2567" width="5.140625" style="11" customWidth="1"/>
    <col min="2568" max="2583" width="2.7109375" style="11" customWidth="1"/>
    <col min="2584" max="2584" width="5.7109375" style="11" customWidth="1"/>
    <col min="2585" max="2587" width="3.7109375" style="11" customWidth="1"/>
    <col min="2588" max="2588" width="0" style="11" hidden="1" customWidth="1"/>
    <col min="2589" max="2590" width="3.7109375" style="11" customWidth="1"/>
    <col min="2591" max="2591" width="0" style="11" hidden="1" customWidth="1"/>
    <col min="2592" max="2598" width="3.7109375" style="11" customWidth="1"/>
    <col min="2599" max="2599" width="1.5703125" style="11" customWidth="1"/>
    <col min="2600" max="2600" width="1" style="11" customWidth="1"/>
    <col min="2601" max="2602" width="6.28515625" style="11" customWidth="1"/>
    <col min="2603" max="2603" width="6" style="11" customWidth="1"/>
    <col min="2604" max="2816" width="9.140625" style="11"/>
    <col min="2817" max="2817" width="6.140625" style="11" customWidth="1"/>
    <col min="2818" max="2818" width="9.5703125" style="11" customWidth="1"/>
    <col min="2819" max="2821" width="0" style="11" hidden="1" customWidth="1"/>
    <col min="2822" max="2822" width="38" style="11" customWidth="1"/>
    <col min="2823" max="2823" width="5.140625" style="11" customWidth="1"/>
    <col min="2824" max="2839" width="2.7109375" style="11" customWidth="1"/>
    <col min="2840" max="2840" width="5.7109375" style="11" customWidth="1"/>
    <col min="2841" max="2843" width="3.7109375" style="11" customWidth="1"/>
    <col min="2844" max="2844" width="0" style="11" hidden="1" customWidth="1"/>
    <col min="2845" max="2846" width="3.7109375" style="11" customWidth="1"/>
    <col min="2847" max="2847" width="0" style="11" hidden="1" customWidth="1"/>
    <col min="2848" max="2854" width="3.7109375" style="11" customWidth="1"/>
    <col min="2855" max="2855" width="1.5703125" style="11" customWidth="1"/>
    <col min="2856" max="2856" width="1" style="11" customWidth="1"/>
    <col min="2857" max="2858" width="6.28515625" style="11" customWidth="1"/>
    <col min="2859" max="2859" width="6" style="11" customWidth="1"/>
    <col min="2860" max="3072" width="9.140625" style="11"/>
    <col min="3073" max="3073" width="6.140625" style="11" customWidth="1"/>
    <col min="3074" max="3074" width="9.5703125" style="11" customWidth="1"/>
    <col min="3075" max="3077" width="0" style="11" hidden="1" customWidth="1"/>
    <col min="3078" max="3078" width="38" style="11" customWidth="1"/>
    <col min="3079" max="3079" width="5.140625" style="11" customWidth="1"/>
    <col min="3080" max="3095" width="2.7109375" style="11" customWidth="1"/>
    <col min="3096" max="3096" width="5.7109375" style="11" customWidth="1"/>
    <col min="3097" max="3099" width="3.7109375" style="11" customWidth="1"/>
    <col min="3100" max="3100" width="0" style="11" hidden="1" customWidth="1"/>
    <col min="3101" max="3102" width="3.7109375" style="11" customWidth="1"/>
    <col min="3103" max="3103" width="0" style="11" hidden="1" customWidth="1"/>
    <col min="3104" max="3110" width="3.7109375" style="11" customWidth="1"/>
    <col min="3111" max="3111" width="1.5703125" style="11" customWidth="1"/>
    <col min="3112" max="3112" width="1" style="11" customWidth="1"/>
    <col min="3113" max="3114" width="6.28515625" style="11" customWidth="1"/>
    <col min="3115" max="3115" width="6" style="11" customWidth="1"/>
    <col min="3116" max="3328" width="9.140625" style="11"/>
    <col min="3329" max="3329" width="6.140625" style="11" customWidth="1"/>
    <col min="3330" max="3330" width="9.5703125" style="11" customWidth="1"/>
    <col min="3331" max="3333" width="0" style="11" hidden="1" customWidth="1"/>
    <col min="3334" max="3334" width="38" style="11" customWidth="1"/>
    <col min="3335" max="3335" width="5.140625" style="11" customWidth="1"/>
    <col min="3336" max="3351" width="2.7109375" style="11" customWidth="1"/>
    <col min="3352" max="3352" width="5.7109375" style="11" customWidth="1"/>
    <col min="3353" max="3355" width="3.7109375" style="11" customWidth="1"/>
    <col min="3356" max="3356" width="0" style="11" hidden="1" customWidth="1"/>
    <col min="3357" max="3358" width="3.7109375" style="11" customWidth="1"/>
    <col min="3359" max="3359" width="0" style="11" hidden="1" customWidth="1"/>
    <col min="3360" max="3366" width="3.7109375" style="11" customWidth="1"/>
    <col min="3367" max="3367" width="1.5703125" style="11" customWidth="1"/>
    <col min="3368" max="3368" width="1" style="11" customWidth="1"/>
    <col min="3369" max="3370" width="6.28515625" style="11" customWidth="1"/>
    <col min="3371" max="3371" width="6" style="11" customWidth="1"/>
    <col min="3372" max="3584" width="9.140625" style="11"/>
    <col min="3585" max="3585" width="6.140625" style="11" customWidth="1"/>
    <col min="3586" max="3586" width="9.5703125" style="11" customWidth="1"/>
    <col min="3587" max="3589" width="0" style="11" hidden="1" customWidth="1"/>
    <col min="3590" max="3590" width="38" style="11" customWidth="1"/>
    <col min="3591" max="3591" width="5.140625" style="11" customWidth="1"/>
    <col min="3592" max="3607" width="2.7109375" style="11" customWidth="1"/>
    <col min="3608" max="3608" width="5.7109375" style="11" customWidth="1"/>
    <col min="3609" max="3611" width="3.7109375" style="11" customWidth="1"/>
    <col min="3612" max="3612" width="0" style="11" hidden="1" customWidth="1"/>
    <col min="3613" max="3614" width="3.7109375" style="11" customWidth="1"/>
    <col min="3615" max="3615" width="0" style="11" hidden="1" customWidth="1"/>
    <col min="3616" max="3622" width="3.7109375" style="11" customWidth="1"/>
    <col min="3623" max="3623" width="1.5703125" style="11" customWidth="1"/>
    <col min="3624" max="3624" width="1" style="11" customWidth="1"/>
    <col min="3625" max="3626" width="6.28515625" style="11" customWidth="1"/>
    <col min="3627" max="3627" width="6" style="11" customWidth="1"/>
    <col min="3628" max="3840" width="9.140625" style="11"/>
    <col min="3841" max="3841" width="6.140625" style="11" customWidth="1"/>
    <col min="3842" max="3842" width="9.5703125" style="11" customWidth="1"/>
    <col min="3843" max="3845" width="0" style="11" hidden="1" customWidth="1"/>
    <col min="3846" max="3846" width="38" style="11" customWidth="1"/>
    <col min="3847" max="3847" width="5.140625" style="11" customWidth="1"/>
    <col min="3848" max="3863" width="2.7109375" style="11" customWidth="1"/>
    <col min="3864" max="3864" width="5.7109375" style="11" customWidth="1"/>
    <col min="3865" max="3867" width="3.7109375" style="11" customWidth="1"/>
    <col min="3868" max="3868" width="0" style="11" hidden="1" customWidth="1"/>
    <col min="3869" max="3870" width="3.7109375" style="11" customWidth="1"/>
    <col min="3871" max="3871" width="0" style="11" hidden="1" customWidth="1"/>
    <col min="3872" max="3878" width="3.7109375" style="11" customWidth="1"/>
    <col min="3879" max="3879" width="1.5703125" style="11" customWidth="1"/>
    <col min="3880" max="3880" width="1" style="11" customWidth="1"/>
    <col min="3881" max="3882" width="6.28515625" style="11" customWidth="1"/>
    <col min="3883" max="3883" width="6" style="11" customWidth="1"/>
    <col min="3884" max="4096" width="9.140625" style="11"/>
    <col min="4097" max="4097" width="6.140625" style="11" customWidth="1"/>
    <col min="4098" max="4098" width="9.5703125" style="11" customWidth="1"/>
    <col min="4099" max="4101" width="0" style="11" hidden="1" customWidth="1"/>
    <col min="4102" max="4102" width="38" style="11" customWidth="1"/>
    <col min="4103" max="4103" width="5.140625" style="11" customWidth="1"/>
    <col min="4104" max="4119" width="2.7109375" style="11" customWidth="1"/>
    <col min="4120" max="4120" width="5.7109375" style="11" customWidth="1"/>
    <col min="4121" max="4123" width="3.7109375" style="11" customWidth="1"/>
    <col min="4124" max="4124" width="0" style="11" hidden="1" customWidth="1"/>
    <col min="4125" max="4126" width="3.7109375" style="11" customWidth="1"/>
    <col min="4127" max="4127" width="0" style="11" hidden="1" customWidth="1"/>
    <col min="4128" max="4134" width="3.7109375" style="11" customWidth="1"/>
    <col min="4135" max="4135" width="1.5703125" style="11" customWidth="1"/>
    <col min="4136" max="4136" width="1" style="11" customWidth="1"/>
    <col min="4137" max="4138" width="6.28515625" style="11" customWidth="1"/>
    <col min="4139" max="4139" width="6" style="11" customWidth="1"/>
    <col min="4140" max="4352" width="9.140625" style="11"/>
    <col min="4353" max="4353" width="6.140625" style="11" customWidth="1"/>
    <col min="4354" max="4354" width="9.5703125" style="11" customWidth="1"/>
    <col min="4355" max="4357" width="0" style="11" hidden="1" customWidth="1"/>
    <col min="4358" max="4358" width="38" style="11" customWidth="1"/>
    <col min="4359" max="4359" width="5.140625" style="11" customWidth="1"/>
    <col min="4360" max="4375" width="2.7109375" style="11" customWidth="1"/>
    <col min="4376" max="4376" width="5.7109375" style="11" customWidth="1"/>
    <col min="4377" max="4379" width="3.7109375" style="11" customWidth="1"/>
    <col min="4380" max="4380" width="0" style="11" hidden="1" customWidth="1"/>
    <col min="4381" max="4382" width="3.7109375" style="11" customWidth="1"/>
    <col min="4383" max="4383" width="0" style="11" hidden="1" customWidth="1"/>
    <col min="4384" max="4390" width="3.7109375" style="11" customWidth="1"/>
    <col min="4391" max="4391" width="1.5703125" style="11" customWidth="1"/>
    <col min="4392" max="4392" width="1" style="11" customWidth="1"/>
    <col min="4393" max="4394" width="6.28515625" style="11" customWidth="1"/>
    <col min="4395" max="4395" width="6" style="11" customWidth="1"/>
    <col min="4396" max="4608" width="9.140625" style="11"/>
    <col min="4609" max="4609" width="6.140625" style="11" customWidth="1"/>
    <col min="4610" max="4610" width="9.5703125" style="11" customWidth="1"/>
    <col min="4611" max="4613" width="0" style="11" hidden="1" customWidth="1"/>
    <col min="4614" max="4614" width="38" style="11" customWidth="1"/>
    <col min="4615" max="4615" width="5.140625" style="11" customWidth="1"/>
    <col min="4616" max="4631" width="2.7109375" style="11" customWidth="1"/>
    <col min="4632" max="4632" width="5.7109375" style="11" customWidth="1"/>
    <col min="4633" max="4635" width="3.7109375" style="11" customWidth="1"/>
    <col min="4636" max="4636" width="0" style="11" hidden="1" customWidth="1"/>
    <col min="4637" max="4638" width="3.7109375" style="11" customWidth="1"/>
    <col min="4639" max="4639" width="0" style="11" hidden="1" customWidth="1"/>
    <col min="4640" max="4646" width="3.7109375" style="11" customWidth="1"/>
    <col min="4647" max="4647" width="1.5703125" style="11" customWidth="1"/>
    <col min="4648" max="4648" width="1" style="11" customWidth="1"/>
    <col min="4649" max="4650" width="6.28515625" style="11" customWidth="1"/>
    <col min="4651" max="4651" width="6" style="11" customWidth="1"/>
    <col min="4652" max="4864" width="9.140625" style="11"/>
    <col min="4865" max="4865" width="6.140625" style="11" customWidth="1"/>
    <col min="4866" max="4866" width="9.5703125" style="11" customWidth="1"/>
    <col min="4867" max="4869" width="0" style="11" hidden="1" customWidth="1"/>
    <col min="4870" max="4870" width="38" style="11" customWidth="1"/>
    <col min="4871" max="4871" width="5.140625" style="11" customWidth="1"/>
    <col min="4872" max="4887" width="2.7109375" style="11" customWidth="1"/>
    <col min="4888" max="4888" width="5.7109375" style="11" customWidth="1"/>
    <col min="4889" max="4891" width="3.7109375" style="11" customWidth="1"/>
    <col min="4892" max="4892" width="0" style="11" hidden="1" customWidth="1"/>
    <col min="4893" max="4894" width="3.7109375" style="11" customWidth="1"/>
    <col min="4895" max="4895" width="0" style="11" hidden="1" customWidth="1"/>
    <col min="4896" max="4902" width="3.7109375" style="11" customWidth="1"/>
    <col min="4903" max="4903" width="1.5703125" style="11" customWidth="1"/>
    <col min="4904" max="4904" width="1" style="11" customWidth="1"/>
    <col min="4905" max="4906" width="6.28515625" style="11" customWidth="1"/>
    <col min="4907" max="4907" width="6" style="11" customWidth="1"/>
    <col min="4908" max="5120" width="9.140625" style="11"/>
    <col min="5121" max="5121" width="6.140625" style="11" customWidth="1"/>
    <col min="5122" max="5122" width="9.5703125" style="11" customWidth="1"/>
    <col min="5123" max="5125" width="0" style="11" hidden="1" customWidth="1"/>
    <col min="5126" max="5126" width="38" style="11" customWidth="1"/>
    <col min="5127" max="5127" width="5.140625" style="11" customWidth="1"/>
    <col min="5128" max="5143" width="2.7109375" style="11" customWidth="1"/>
    <col min="5144" max="5144" width="5.7109375" style="11" customWidth="1"/>
    <col min="5145" max="5147" width="3.7109375" style="11" customWidth="1"/>
    <col min="5148" max="5148" width="0" style="11" hidden="1" customWidth="1"/>
    <col min="5149" max="5150" width="3.7109375" style="11" customWidth="1"/>
    <col min="5151" max="5151" width="0" style="11" hidden="1" customWidth="1"/>
    <col min="5152" max="5158" width="3.7109375" style="11" customWidth="1"/>
    <col min="5159" max="5159" width="1.5703125" style="11" customWidth="1"/>
    <col min="5160" max="5160" width="1" style="11" customWidth="1"/>
    <col min="5161" max="5162" width="6.28515625" style="11" customWidth="1"/>
    <col min="5163" max="5163" width="6" style="11" customWidth="1"/>
    <col min="5164" max="5376" width="9.140625" style="11"/>
    <col min="5377" max="5377" width="6.140625" style="11" customWidth="1"/>
    <col min="5378" max="5378" width="9.5703125" style="11" customWidth="1"/>
    <col min="5379" max="5381" width="0" style="11" hidden="1" customWidth="1"/>
    <col min="5382" max="5382" width="38" style="11" customWidth="1"/>
    <col min="5383" max="5383" width="5.140625" style="11" customWidth="1"/>
    <col min="5384" max="5399" width="2.7109375" style="11" customWidth="1"/>
    <col min="5400" max="5400" width="5.7109375" style="11" customWidth="1"/>
    <col min="5401" max="5403" width="3.7109375" style="11" customWidth="1"/>
    <col min="5404" max="5404" width="0" style="11" hidden="1" customWidth="1"/>
    <col min="5405" max="5406" width="3.7109375" style="11" customWidth="1"/>
    <col min="5407" max="5407" width="0" style="11" hidden="1" customWidth="1"/>
    <col min="5408" max="5414" width="3.7109375" style="11" customWidth="1"/>
    <col min="5415" max="5415" width="1.5703125" style="11" customWidth="1"/>
    <col min="5416" max="5416" width="1" style="11" customWidth="1"/>
    <col min="5417" max="5418" width="6.28515625" style="11" customWidth="1"/>
    <col min="5419" max="5419" width="6" style="11" customWidth="1"/>
    <col min="5420" max="5632" width="9.140625" style="11"/>
    <col min="5633" max="5633" width="6.140625" style="11" customWidth="1"/>
    <col min="5634" max="5634" width="9.5703125" style="11" customWidth="1"/>
    <col min="5635" max="5637" width="0" style="11" hidden="1" customWidth="1"/>
    <col min="5638" max="5638" width="38" style="11" customWidth="1"/>
    <col min="5639" max="5639" width="5.140625" style="11" customWidth="1"/>
    <col min="5640" max="5655" width="2.7109375" style="11" customWidth="1"/>
    <col min="5656" max="5656" width="5.7109375" style="11" customWidth="1"/>
    <col min="5657" max="5659" width="3.7109375" style="11" customWidth="1"/>
    <col min="5660" max="5660" width="0" style="11" hidden="1" customWidth="1"/>
    <col min="5661" max="5662" width="3.7109375" style="11" customWidth="1"/>
    <col min="5663" max="5663" width="0" style="11" hidden="1" customWidth="1"/>
    <col min="5664" max="5670" width="3.7109375" style="11" customWidth="1"/>
    <col min="5671" max="5671" width="1.5703125" style="11" customWidth="1"/>
    <col min="5672" max="5672" width="1" style="11" customWidth="1"/>
    <col min="5673" max="5674" width="6.28515625" style="11" customWidth="1"/>
    <col min="5675" max="5675" width="6" style="11" customWidth="1"/>
    <col min="5676" max="5888" width="9.140625" style="11"/>
    <col min="5889" max="5889" width="6.140625" style="11" customWidth="1"/>
    <col min="5890" max="5890" width="9.5703125" style="11" customWidth="1"/>
    <col min="5891" max="5893" width="0" style="11" hidden="1" customWidth="1"/>
    <col min="5894" max="5894" width="38" style="11" customWidth="1"/>
    <col min="5895" max="5895" width="5.140625" style="11" customWidth="1"/>
    <col min="5896" max="5911" width="2.7109375" style="11" customWidth="1"/>
    <col min="5912" max="5912" width="5.7109375" style="11" customWidth="1"/>
    <col min="5913" max="5915" width="3.7109375" style="11" customWidth="1"/>
    <col min="5916" max="5916" width="0" style="11" hidden="1" customWidth="1"/>
    <col min="5917" max="5918" width="3.7109375" style="11" customWidth="1"/>
    <col min="5919" max="5919" width="0" style="11" hidden="1" customWidth="1"/>
    <col min="5920" max="5926" width="3.7109375" style="11" customWidth="1"/>
    <col min="5927" max="5927" width="1.5703125" style="11" customWidth="1"/>
    <col min="5928" max="5928" width="1" style="11" customWidth="1"/>
    <col min="5929" max="5930" width="6.28515625" style="11" customWidth="1"/>
    <col min="5931" max="5931" width="6" style="11" customWidth="1"/>
    <col min="5932" max="6144" width="9.140625" style="11"/>
    <col min="6145" max="6145" width="6.140625" style="11" customWidth="1"/>
    <col min="6146" max="6146" width="9.5703125" style="11" customWidth="1"/>
    <col min="6147" max="6149" width="0" style="11" hidden="1" customWidth="1"/>
    <col min="6150" max="6150" width="38" style="11" customWidth="1"/>
    <col min="6151" max="6151" width="5.140625" style="11" customWidth="1"/>
    <col min="6152" max="6167" width="2.7109375" style="11" customWidth="1"/>
    <col min="6168" max="6168" width="5.7109375" style="11" customWidth="1"/>
    <col min="6169" max="6171" width="3.7109375" style="11" customWidth="1"/>
    <col min="6172" max="6172" width="0" style="11" hidden="1" customWidth="1"/>
    <col min="6173" max="6174" width="3.7109375" style="11" customWidth="1"/>
    <col min="6175" max="6175" width="0" style="11" hidden="1" customWidth="1"/>
    <col min="6176" max="6182" width="3.7109375" style="11" customWidth="1"/>
    <col min="6183" max="6183" width="1.5703125" style="11" customWidth="1"/>
    <col min="6184" max="6184" width="1" style="11" customWidth="1"/>
    <col min="6185" max="6186" width="6.28515625" style="11" customWidth="1"/>
    <col min="6187" max="6187" width="6" style="11" customWidth="1"/>
    <col min="6188" max="6400" width="9.140625" style="11"/>
    <col min="6401" max="6401" width="6.140625" style="11" customWidth="1"/>
    <col min="6402" max="6402" width="9.5703125" style="11" customWidth="1"/>
    <col min="6403" max="6405" width="0" style="11" hidden="1" customWidth="1"/>
    <col min="6406" max="6406" width="38" style="11" customWidth="1"/>
    <col min="6407" max="6407" width="5.140625" style="11" customWidth="1"/>
    <col min="6408" max="6423" width="2.7109375" style="11" customWidth="1"/>
    <col min="6424" max="6424" width="5.7109375" style="11" customWidth="1"/>
    <col min="6425" max="6427" width="3.7109375" style="11" customWidth="1"/>
    <col min="6428" max="6428" width="0" style="11" hidden="1" customWidth="1"/>
    <col min="6429" max="6430" width="3.7109375" style="11" customWidth="1"/>
    <col min="6431" max="6431" width="0" style="11" hidden="1" customWidth="1"/>
    <col min="6432" max="6438" width="3.7109375" style="11" customWidth="1"/>
    <col min="6439" max="6439" width="1.5703125" style="11" customWidth="1"/>
    <col min="6440" max="6440" width="1" style="11" customWidth="1"/>
    <col min="6441" max="6442" width="6.28515625" style="11" customWidth="1"/>
    <col min="6443" max="6443" width="6" style="11" customWidth="1"/>
    <col min="6444" max="6656" width="9.140625" style="11"/>
    <col min="6657" max="6657" width="6.140625" style="11" customWidth="1"/>
    <col min="6658" max="6658" width="9.5703125" style="11" customWidth="1"/>
    <col min="6659" max="6661" width="0" style="11" hidden="1" customWidth="1"/>
    <col min="6662" max="6662" width="38" style="11" customWidth="1"/>
    <col min="6663" max="6663" width="5.140625" style="11" customWidth="1"/>
    <col min="6664" max="6679" width="2.7109375" style="11" customWidth="1"/>
    <col min="6680" max="6680" width="5.7109375" style="11" customWidth="1"/>
    <col min="6681" max="6683" width="3.7109375" style="11" customWidth="1"/>
    <col min="6684" max="6684" width="0" style="11" hidden="1" customWidth="1"/>
    <col min="6685" max="6686" width="3.7109375" style="11" customWidth="1"/>
    <col min="6687" max="6687" width="0" style="11" hidden="1" customWidth="1"/>
    <col min="6688" max="6694" width="3.7109375" style="11" customWidth="1"/>
    <col min="6695" max="6695" width="1.5703125" style="11" customWidth="1"/>
    <col min="6696" max="6696" width="1" style="11" customWidth="1"/>
    <col min="6697" max="6698" width="6.28515625" style="11" customWidth="1"/>
    <col min="6699" max="6699" width="6" style="11" customWidth="1"/>
    <col min="6700" max="6912" width="9.140625" style="11"/>
    <col min="6913" max="6913" width="6.140625" style="11" customWidth="1"/>
    <col min="6914" max="6914" width="9.5703125" style="11" customWidth="1"/>
    <col min="6915" max="6917" width="0" style="11" hidden="1" customWidth="1"/>
    <col min="6918" max="6918" width="38" style="11" customWidth="1"/>
    <col min="6919" max="6919" width="5.140625" style="11" customWidth="1"/>
    <col min="6920" max="6935" width="2.7109375" style="11" customWidth="1"/>
    <col min="6936" max="6936" width="5.7109375" style="11" customWidth="1"/>
    <col min="6937" max="6939" width="3.7109375" style="11" customWidth="1"/>
    <col min="6940" max="6940" width="0" style="11" hidden="1" customWidth="1"/>
    <col min="6941" max="6942" width="3.7109375" style="11" customWidth="1"/>
    <col min="6943" max="6943" width="0" style="11" hidden="1" customWidth="1"/>
    <col min="6944" max="6950" width="3.7109375" style="11" customWidth="1"/>
    <col min="6951" max="6951" width="1.5703125" style="11" customWidth="1"/>
    <col min="6952" max="6952" width="1" style="11" customWidth="1"/>
    <col min="6953" max="6954" width="6.28515625" style="11" customWidth="1"/>
    <col min="6955" max="6955" width="6" style="11" customWidth="1"/>
    <col min="6956" max="7168" width="9.140625" style="11"/>
    <col min="7169" max="7169" width="6.140625" style="11" customWidth="1"/>
    <col min="7170" max="7170" width="9.5703125" style="11" customWidth="1"/>
    <col min="7171" max="7173" width="0" style="11" hidden="1" customWidth="1"/>
    <col min="7174" max="7174" width="38" style="11" customWidth="1"/>
    <col min="7175" max="7175" width="5.140625" style="11" customWidth="1"/>
    <col min="7176" max="7191" width="2.7109375" style="11" customWidth="1"/>
    <col min="7192" max="7192" width="5.7109375" style="11" customWidth="1"/>
    <col min="7193" max="7195" width="3.7109375" style="11" customWidth="1"/>
    <col min="7196" max="7196" width="0" style="11" hidden="1" customWidth="1"/>
    <col min="7197" max="7198" width="3.7109375" style="11" customWidth="1"/>
    <col min="7199" max="7199" width="0" style="11" hidden="1" customWidth="1"/>
    <col min="7200" max="7206" width="3.7109375" style="11" customWidth="1"/>
    <col min="7207" max="7207" width="1.5703125" style="11" customWidth="1"/>
    <col min="7208" max="7208" width="1" style="11" customWidth="1"/>
    <col min="7209" max="7210" width="6.28515625" style="11" customWidth="1"/>
    <col min="7211" max="7211" width="6" style="11" customWidth="1"/>
    <col min="7212" max="7424" width="9.140625" style="11"/>
    <col min="7425" max="7425" width="6.140625" style="11" customWidth="1"/>
    <col min="7426" max="7426" width="9.5703125" style="11" customWidth="1"/>
    <col min="7427" max="7429" width="0" style="11" hidden="1" customWidth="1"/>
    <col min="7430" max="7430" width="38" style="11" customWidth="1"/>
    <col min="7431" max="7431" width="5.140625" style="11" customWidth="1"/>
    <col min="7432" max="7447" width="2.7109375" style="11" customWidth="1"/>
    <col min="7448" max="7448" width="5.7109375" style="11" customWidth="1"/>
    <col min="7449" max="7451" width="3.7109375" style="11" customWidth="1"/>
    <col min="7452" max="7452" width="0" style="11" hidden="1" customWidth="1"/>
    <col min="7453" max="7454" width="3.7109375" style="11" customWidth="1"/>
    <col min="7455" max="7455" width="0" style="11" hidden="1" customWidth="1"/>
    <col min="7456" max="7462" width="3.7109375" style="11" customWidth="1"/>
    <col min="7463" max="7463" width="1.5703125" style="11" customWidth="1"/>
    <col min="7464" max="7464" width="1" style="11" customWidth="1"/>
    <col min="7465" max="7466" width="6.28515625" style="11" customWidth="1"/>
    <col min="7467" max="7467" width="6" style="11" customWidth="1"/>
    <col min="7468" max="7680" width="9.140625" style="11"/>
    <col min="7681" max="7681" width="6.140625" style="11" customWidth="1"/>
    <col min="7682" max="7682" width="9.5703125" style="11" customWidth="1"/>
    <col min="7683" max="7685" width="0" style="11" hidden="1" customWidth="1"/>
    <col min="7686" max="7686" width="38" style="11" customWidth="1"/>
    <col min="7687" max="7687" width="5.140625" style="11" customWidth="1"/>
    <col min="7688" max="7703" width="2.7109375" style="11" customWidth="1"/>
    <col min="7704" max="7704" width="5.7109375" style="11" customWidth="1"/>
    <col min="7705" max="7707" width="3.7109375" style="11" customWidth="1"/>
    <col min="7708" max="7708" width="0" style="11" hidden="1" customWidth="1"/>
    <col min="7709" max="7710" width="3.7109375" style="11" customWidth="1"/>
    <col min="7711" max="7711" width="0" style="11" hidden="1" customWidth="1"/>
    <col min="7712" max="7718" width="3.7109375" style="11" customWidth="1"/>
    <col min="7719" max="7719" width="1.5703125" style="11" customWidth="1"/>
    <col min="7720" max="7720" width="1" style="11" customWidth="1"/>
    <col min="7721" max="7722" width="6.28515625" style="11" customWidth="1"/>
    <col min="7723" max="7723" width="6" style="11" customWidth="1"/>
    <col min="7724" max="7936" width="9.140625" style="11"/>
    <col min="7937" max="7937" width="6.140625" style="11" customWidth="1"/>
    <col min="7938" max="7938" width="9.5703125" style="11" customWidth="1"/>
    <col min="7939" max="7941" width="0" style="11" hidden="1" customWidth="1"/>
    <col min="7942" max="7942" width="38" style="11" customWidth="1"/>
    <col min="7943" max="7943" width="5.140625" style="11" customWidth="1"/>
    <col min="7944" max="7959" width="2.7109375" style="11" customWidth="1"/>
    <col min="7960" max="7960" width="5.7109375" style="11" customWidth="1"/>
    <col min="7961" max="7963" width="3.7109375" style="11" customWidth="1"/>
    <col min="7964" max="7964" width="0" style="11" hidden="1" customWidth="1"/>
    <col min="7965" max="7966" width="3.7109375" style="11" customWidth="1"/>
    <col min="7967" max="7967" width="0" style="11" hidden="1" customWidth="1"/>
    <col min="7968" max="7974" width="3.7109375" style="11" customWidth="1"/>
    <col min="7975" max="7975" width="1.5703125" style="11" customWidth="1"/>
    <col min="7976" max="7976" width="1" style="11" customWidth="1"/>
    <col min="7977" max="7978" width="6.28515625" style="11" customWidth="1"/>
    <col min="7979" max="7979" width="6" style="11" customWidth="1"/>
    <col min="7980" max="8192" width="9.140625" style="11"/>
    <col min="8193" max="8193" width="6.140625" style="11" customWidth="1"/>
    <col min="8194" max="8194" width="9.5703125" style="11" customWidth="1"/>
    <col min="8195" max="8197" width="0" style="11" hidden="1" customWidth="1"/>
    <col min="8198" max="8198" width="38" style="11" customWidth="1"/>
    <col min="8199" max="8199" width="5.140625" style="11" customWidth="1"/>
    <col min="8200" max="8215" width="2.7109375" style="11" customWidth="1"/>
    <col min="8216" max="8216" width="5.7109375" style="11" customWidth="1"/>
    <col min="8217" max="8219" width="3.7109375" style="11" customWidth="1"/>
    <col min="8220" max="8220" width="0" style="11" hidden="1" customWidth="1"/>
    <col min="8221" max="8222" width="3.7109375" style="11" customWidth="1"/>
    <col min="8223" max="8223" width="0" style="11" hidden="1" customWidth="1"/>
    <col min="8224" max="8230" width="3.7109375" style="11" customWidth="1"/>
    <col min="8231" max="8231" width="1.5703125" style="11" customWidth="1"/>
    <col min="8232" max="8232" width="1" style="11" customWidth="1"/>
    <col min="8233" max="8234" width="6.28515625" style="11" customWidth="1"/>
    <col min="8235" max="8235" width="6" style="11" customWidth="1"/>
    <col min="8236" max="8448" width="9.140625" style="11"/>
    <col min="8449" max="8449" width="6.140625" style="11" customWidth="1"/>
    <col min="8450" max="8450" width="9.5703125" style="11" customWidth="1"/>
    <col min="8451" max="8453" width="0" style="11" hidden="1" customWidth="1"/>
    <col min="8454" max="8454" width="38" style="11" customWidth="1"/>
    <col min="8455" max="8455" width="5.140625" style="11" customWidth="1"/>
    <col min="8456" max="8471" width="2.7109375" style="11" customWidth="1"/>
    <col min="8472" max="8472" width="5.7109375" style="11" customWidth="1"/>
    <col min="8473" max="8475" width="3.7109375" style="11" customWidth="1"/>
    <col min="8476" max="8476" width="0" style="11" hidden="1" customWidth="1"/>
    <col min="8477" max="8478" width="3.7109375" style="11" customWidth="1"/>
    <col min="8479" max="8479" width="0" style="11" hidden="1" customWidth="1"/>
    <col min="8480" max="8486" width="3.7109375" style="11" customWidth="1"/>
    <col min="8487" max="8487" width="1.5703125" style="11" customWidth="1"/>
    <col min="8488" max="8488" width="1" style="11" customWidth="1"/>
    <col min="8489" max="8490" width="6.28515625" style="11" customWidth="1"/>
    <col min="8491" max="8491" width="6" style="11" customWidth="1"/>
    <col min="8492" max="8704" width="9.140625" style="11"/>
    <col min="8705" max="8705" width="6.140625" style="11" customWidth="1"/>
    <col min="8706" max="8706" width="9.5703125" style="11" customWidth="1"/>
    <col min="8707" max="8709" width="0" style="11" hidden="1" customWidth="1"/>
    <col min="8710" max="8710" width="38" style="11" customWidth="1"/>
    <col min="8711" max="8711" width="5.140625" style="11" customWidth="1"/>
    <col min="8712" max="8727" width="2.7109375" style="11" customWidth="1"/>
    <col min="8728" max="8728" width="5.7109375" style="11" customWidth="1"/>
    <col min="8729" max="8731" width="3.7109375" style="11" customWidth="1"/>
    <col min="8732" max="8732" width="0" style="11" hidden="1" customWidth="1"/>
    <col min="8733" max="8734" width="3.7109375" style="11" customWidth="1"/>
    <col min="8735" max="8735" width="0" style="11" hidden="1" customWidth="1"/>
    <col min="8736" max="8742" width="3.7109375" style="11" customWidth="1"/>
    <col min="8743" max="8743" width="1.5703125" style="11" customWidth="1"/>
    <col min="8744" max="8744" width="1" style="11" customWidth="1"/>
    <col min="8745" max="8746" width="6.28515625" style="11" customWidth="1"/>
    <col min="8747" max="8747" width="6" style="11" customWidth="1"/>
    <col min="8748" max="8960" width="9.140625" style="11"/>
    <col min="8961" max="8961" width="6.140625" style="11" customWidth="1"/>
    <col min="8962" max="8962" width="9.5703125" style="11" customWidth="1"/>
    <col min="8963" max="8965" width="0" style="11" hidden="1" customWidth="1"/>
    <col min="8966" max="8966" width="38" style="11" customWidth="1"/>
    <col min="8967" max="8967" width="5.140625" style="11" customWidth="1"/>
    <col min="8968" max="8983" width="2.7109375" style="11" customWidth="1"/>
    <col min="8984" max="8984" width="5.7109375" style="11" customWidth="1"/>
    <col min="8985" max="8987" width="3.7109375" style="11" customWidth="1"/>
    <col min="8988" max="8988" width="0" style="11" hidden="1" customWidth="1"/>
    <col min="8989" max="8990" width="3.7109375" style="11" customWidth="1"/>
    <col min="8991" max="8991" width="0" style="11" hidden="1" customWidth="1"/>
    <col min="8992" max="8998" width="3.7109375" style="11" customWidth="1"/>
    <col min="8999" max="8999" width="1.5703125" style="11" customWidth="1"/>
    <col min="9000" max="9000" width="1" style="11" customWidth="1"/>
    <col min="9001" max="9002" width="6.28515625" style="11" customWidth="1"/>
    <col min="9003" max="9003" width="6" style="11" customWidth="1"/>
    <col min="9004" max="9216" width="9.140625" style="11"/>
    <col min="9217" max="9217" width="6.140625" style="11" customWidth="1"/>
    <col min="9218" max="9218" width="9.5703125" style="11" customWidth="1"/>
    <col min="9219" max="9221" width="0" style="11" hidden="1" customWidth="1"/>
    <col min="9222" max="9222" width="38" style="11" customWidth="1"/>
    <col min="9223" max="9223" width="5.140625" style="11" customWidth="1"/>
    <col min="9224" max="9239" width="2.7109375" style="11" customWidth="1"/>
    <col min="9240" max="9240" width="5.7109375" style="11" customWidth="1"/>
    <col min="9241" max="9243" width="3.7109375" style="11" customWidth="1"/>
    <col min="9244" max="9244" width="0" style="11" hidden="1" customWidth="1"/>
    <col min="9245" max="9246" width="3.7109375" style="11" customWidth="1"/>
    <col min="9247" max="9247" width="0" style="11" hidden="1" customWidth="1"/>
    <col min="9248" max="9254" width="3.7109375" style="11" customWidth="1"/>
    <col min="9255" max="9255" width="1.5703125" style="11" customWidth="1"/>
    <col min="9256" max="9256" width="1" style="11" customWidth="1"/>
    <col min="9257" max="9258" width="6.28515625" style="11" customWidth="1"/>
    <col min="9259" max="9259" width="6" style="11" customWidth="1"/>
    <col min="9260" max="9472" width="9.140625" style="11"/>
    <col min="9473" max="9473" width="6.140625" style="11" customWidth="1"/>
    <col min="9474" max="9474" width="9.5703125" style="11" customWidth="1"/>
    <col min="9475" max="9477" width="0" style="11" hidden="1" customWidth="1"/>
    <col min="9478" max="9478" width="38" style="11" customWidth="1"/>
    <col min="9479" max="9479" width="5.140625" style="11" customWidth="1"/>
    <col min="9480" max="9495" width="2.7109375" style="11" customWidth="1"/>
    <col min="9496" max="9496" width="5.7109375" style="11" customWidth="1"/>
    <col min="9497" max="9499" width="3.7109375" style="11" customWidth="1"/>
    <col min="9500" max="9500" width="0" style="11" hidden="1" customWidth="1"/>
    <col min="9501" max="9502" width="3.7109375" style="11" customWidth="1"/>
    <col min="9503" max="9503" width="0" style="11" hidden="1" customWidth="1"/>
    <col min="9504" max="9510" width="3.7109375" style="11" customWidth="1"/>
    <col min="9511" max="9511" width="1.5703125" style="11" customWidth="1"/>
    <col min="9512" max="9512" width="1" style="11" customWidth="1"/>
    <col min="9513" max="9514" width="6.28515625" style="11" customWidth="1"/>
    <col min="9515" max="9515" width="6" style="11" customWidth="1"/>
    <col min="9516" max="9728" width="9.140625" style="11"/>
    <col min="9729" max="9729" width="6.140625" style="11" customWidth="1"/>
    <col min="9730" max="9730" width="9.5703125" style="11" customWidth="1"/>
    <col min="9731" max="9733" width="0" style="11" hidden="1" customWidth="1"/>
    <col min="9734" max="9734" width="38" style="11" customWidth="1"/>
    <col min="9735" max="9735" width="5.140625" style="11" customWidth="1"/>
    <col min="9736" max="9751" width="2.7109375" style="11" customWidth="1"/>
    <col min="9752" max="9752" width="5.7109375" style="11" customWidth="1"/>
    <col min="9753" max="9755" width="3.7109375" style="11" customWidth="1"/>
    <col min="9756" max="9756" width="0" style="11" hidden="1" customWidth="1"/>
    <col min="9757" max="9758" width="3.7109375" style="11" customWidth="1"/>
    <col min="9759" max="9759" width="0" style="11" hidden="1" customWidth="1"/>
    <col min="9760" max="9766" width="3.7109375" style="11" customWidth="1"/>
    <col min="9767" max="9767" width="1.5703125" style="11" customWidth="1"/>
    <col min="9768" max="9768" width="1" style="11" customWidth="1"/>
    <col min="9769" max="9770" width="6.28515625" style="11" customWidth="1"/>
    <col min="9771" max="9771" width="6" style="11" customWidth="1"/>
    <col min="9772" max="9984" width="9.140625" style="11"/>
    <col min="9985" max="9985" width="6.140625" style="11" customWidth="1"/>
    <col min="9986" max="9986" width="9.5703125" style="11" customWidth="1"/>
    <col min="9987" max="9989" width="0" style="11" hidden="1" customWidth="1"/>
    <col min="9990" max="9990" width="38" style="11" customWidth="1"/>
    <col min="9991" max="9991" width="5.140625" style="11" customWidth="1"/>
    <col min="9992" max="10007" width="2.7109375" style="11" customWidth="1"/>
    <col min="10008" max="10008" width="5.7109375" style="11" customWidth="1"/>
    <col min="10009" max="10011" width="3.7109375" style="11" customWidth="1"/>
    <col min="10012" max="10012" width="0" style="11" hidden="1" customWidth="1"/>
    <col min="10013" max="10014" width="3.7109375" style="11" customWidth="1"/>
    <col min="10015" max="10015" width="0" style="11" hidden="1" customWidth="1"/>
    <col min="10016" max="10022" width="3.7109375" style="11" customWidth="1"/>
    <col min="10023" max="10023" width="1.5703125" style="11" customWidth="1"/>
    <col min="10024" max="10024" width="1" style="11" customWidth="1"/>
    <col min="10025" max="10026" width="6.28515625" style="11" customWidth="1"/>
    <col min="10027" max="10027" width="6" style="11" customWidth="1"/>
    <col min="10028" max="10240" width="9.140625" style="11"/>
    <col min="10241" max="10241" width="6.140625" style="11" customWidth="1"/>
    <col min="10242" max="10242" width="9.5703125" style="11" customWidth="1"/>
    <col min="10243" max="10245" width="0" style="11" hidden="1" customWidth="1"/>
    <col min="10246" max="10246" width="38" style="11" customWidth="1"/>
    <col min="10247" max="10247" width="5.140625" style="11" customWidth="1"/>
    <col min="10248" max="10263" width="2.7109375" style="11" customWidth="1"/>
    <col min="10264" max="10264" width="5.7109375" style="11" customWidth="1"/>
    <col min="10265" max="10267" width="3.7109375" style="11" customWidth="1"/>
    <col min="10268" max="10268" width="0" style="11" hidden="1" customWidth="1"/>
    <col min="10269" max="10270" width="3.7109375" style="11" customWidth="1"/>
    <col min="10271" max="10271" width="0" style="11" hidden="1" customWidth="1"/>
    <col min="10272" max="10278" width="3.7109375" style="11" customWidth="1"/>
    <col min="10279" max="10279" width="1.5703125" style="11" customWidth="1"/>
    <col min="10280" max="10280" width="1" style="11" customWidth="1"/>
    <col min="10281" max="10282" width="6.28515625" style="11" customWidth="1"/>
    <col min="10283" max="10283" width="6" style="11" customWidth="1"/>
    <col min="10284" max="10496" width="9.140625" style="11"/>
    <col min="10497" max="10497" width="6.140625" style="11" customWidth="1"/>
    <col min="10498" max="10498" width="9.5703125" style="11" customWidth="1"/>
    <col min="10499" max="10501" width="0" style="11" hidden="1" customWidth="1"/>
    <col min="10502" max="10502" width="38" style="11" customWidth="1"/>
    <col min="10503" max="10503" width="5.140625" style="11" customWidth="1"/>
    <col min="10504" max="10519" width="2.7109375" style="11" customWidth="1"/>
    <col min="10520" max="10520" width="5.7109375" style="11" customWidth="1"/>
    <col min="10521" max="10523" width="3.7109375" style="11" customWidth="1"/>
    <col min="10524" max="10524" width="0" style="11" hidden="1" customWidth="1"/>
    <col min="10525" max="10526" width="3.7109375" style="11" customWidth="1"/>
    <col min="10527" max="10527" width="0" style="11" hidden="1" customWidth="1"/>
    <col min="10528" max="10534" width="3.7109375" style="11" customWidth="1"/>
    <col min="10535" max="10535" width="1.5703125" style="11" customWidth="1"/>
    <col min="10536" max="10536" width="1" style="11" customWidth="1"/>
    <col min="10537" max="10538" width="6.28515625" style="11" customWidth="1"/>
    <col min="10539" max="10539" width="6" style="11" customWidth="1"/>
    <col min="10540" max="10752" width="9.140625" style="11"/>
    <col min="10753" max="10753" width="6.140625" style="11" customWidth="1"/>
    <col min="10754" max="10754" width="9.5703125" style="11" customWidth="1"/>
    <col min="10755" max="10757" width="0" style="11" hidden="1" customWidth="1"/>
    <col min="10758" max="10758" width="38" style="11" customWidth="1"/>
    <col min="10759" max="10759" width="5.140625" style="11" customWidth="1"/>
    <col min="10760" max="10775" width="2.7109375" style="11" customWidth="1"/>
    <col min="10776" max="10776" width="5.7109375" style="11" customWidth="1"/>
    <col min="10777" max="10779" width="3.7109375" style="11" customWidth="1"/>
    <col min="10780" max="10780" width="0" style="11" hidden="1" customWidth="1"/>
    <col min="10781" max="10782" width="3.7109375" style="11" customWidth="1"/>
    <col min="10783" max="10783" width="0" style="11" hidden="1" customWidth="1"/>
    <col min="10784" max="10790" width="3.7109375" style="11" customWidth="1"/>
    <col min="10791" max="10791" width="1.5703125" style="11" customWidth="1"/>
    <col min="10792" max="10792" width="1" style="11" customWidth="1"/>
    <col min="10793" max="10794" width="6.28515625" style="11" customWidth="1"/>
    <col min="10795" max="10795" width="6" style="11" customWidth="1"/>
    <col min="10796" max="11008" width="9.140625" style="11"/>
    <col min="11009" max="11009" width="6.140625" style="11" customWidth="1"/>
    <col min="11010" max="11010" width="9.5703125" style="11" customWidth="1"/>
    <col min="11011" max="11013" width="0" style="11" hidden="1" customWidth="1"/>
    <col min="11014" max="11014" width="38" style="11" customWidth="1"/>
    <col min="11015" max="11015" width="5.140625" style="11" customWidth="1"/>
    <col min="11016" max="11031" width="2.7109375" style="11" customWidth="1"/>
    <col min="11032" max="11032" width="5.7109375" style="11" customWidth="1"/>
    <col min="11033" max="11035" width="3.7109375" style="11" customWidth="1"/>
    <col min="11036" max="11036" width="0" style="11" hidden="1" customWidth="1"/>
    <col min="11037" max="11038" width="3.7109375" style="11" customWidth="1"/>
    <col min="11039" max="11039" width="0" style="11" hidden="1" customWidth="1"/>
    <col min="11040" max="11046" width="3.7109375" style="11" customWidth="1"/>
    <col min="11047" max="11047" width="1.5703125" style="11" customWidth="1"/>
    <col min="11048" max="11048" width="1" style="11" customWidth="1"/>
    <col min="11049" max="11050" width="6.28515625" style="11" customWidth="1"/>
    <col min="11051" max="11051" width="6" style="11" customWidth="1"/>
    <col min="11052" max="11264" width="9.140625" style="11"/>
    <col min="11265" max="11265" width="6.140625" style="11" customWidth="1"/>
    <col min="11266" max="11266" width="9.5703125" style="11" customWidth="1"/>
    <col min="11267" max="11269" width="0" style="11" hidden="1" customWidth="1"/>
    <col min="11270" max="11270" width="38" style="11" customWidth="1"/>
    <col min="11271" max="11271" width="5.140625" style="11" customWidth="1"/>
    <col min="11272" max="11287" width="2.7109375" style="11" customWidth="1"/>
    <col min="11288" max="11288" width="5.7109375" style="11" customWidth="1"/>
    <col min="11289" max="11291" width="3.7109375" style="11" customWidth="1"/>
    <col min="11292" max="11292" width="0" style="11" hidden="1" customWidth="1"/>
    <col min="11293" max="11294" width="3.7109375" style="11" customWidth="1"/>
    <col min="11295" max="11295" width="0" style="11" hidden="1" customWidth="1"/>
    <col min="11296" max="11302" width="3.7109375" style="11" customWidth="1"/>
    <col min="11303" max="11303" width="1.5703125" style="11" customWidth="1"/>
    <col min="11304" max="11304" width="1" style="11" customWidth="1"/>
    <col min="11305" max="11306" width="6.28515625" style="11" customWidth="1"/>
    <col min="11307" max="11307" width="6" style="11" customWidth="1"/>
    <col min="11308" max="11520" width="9.140625" style="11"/>
    <col min="11521" max="11521" width="6.140625" style="11" customWidth="1"/>
    <col min="11522" max="11522" width="9.5703125" style="11" customWidth="1"/>
    <col min="11523" max="11525" width="0" style="11" hidden="1" customWidth="1"/>
    <col min="11526" max="11526" width="38" style="11" customWidth="1"/>
    <col min="11527" max="11527" width="5.140625" style="11" customWidth="1"/>
    <col min="11528" max="11543" width="2.7109375" style="11" customWidth="1"/>
    <col min="11544" max="11544" width="5.7109375" style="11" customWidth="1"/>
    <col min="11545" max="11547" width="3.7109375" style="11" customWidth="1"/>
    <col min="11548" max="11548" width="0" style="11" hidden="1" customWidth="1"/>
    <col min="11549" max="11550" width="3.7109375" style="11" customWidth="1"/>
    <col min="11551" max="11551" width="0" style="11" hidden="1" customWidth="1"/>
    <col min="11552" max="11558" width="3.7109375" style="11" customWidth="1"/>
    <col min="11559" max="11559" width="1.5703125" style="11" customWidth="1"/>
    <col min="11560" max="11560" width="1" style="11" customWidth="1"/>
    <col min="11561" max="11562" width="6.28515625" style="11" customWidth="1"/>
    <col min="11563" max="11563" width="6" style="11" customWidth="1"/>
    <col min="11564" max="11776" width="9.140625" style="11"/>
    <col min="11777" max="11777" width="6.140625" style="11" customWidth="1"/>
    <col min="11778" max="11778" width="9.5703125" style="11" customWidth="1"/>
    <col min="11779" max="11781" width="0" style="11" hidden="1" customWidth="1"/>
    <col min="11782" max="11782" width="38" style="11" customWidth="1"/>
    <col min="11783" max="11783" width="5.140625" style="11" customWidth="1"/>
    <col min="11784" max="11799" width="2.7109375" style="11" customWidth="1"/>
    <col min="11800" max="11800" width="5.7109375" style="11" customWidth="1"/>
    <col min="11801" max="11803" width="3.7109375" style="11" customWidth="1"/>
    <col min="11804" max="11804" width="0" style="11" hidden="1" customWidth="1"/>
    <col min="11805" max="11806" width="3.7109375" style="11" customWidth="1"/>
    <col min="11807" max="11807" width="0" style="11" hidden="1" customWidth="1"/>
    <col min="11808" max="11814" width="3.7109375" style="11" customWidth="1"/>
    <col min="11815" max="11815" width="1.5703125" style="11" customWidth="1"/>
    <col min="11816" max="11816" width="1" style="11" customWidth="1"/>
    <col min="11817" max="11818" width="6.28515625" style="11" customWidth="1"/>
    <col min="11819" max="11819" width="6" style="11" customWidth="1"/>
    <col min="11820" max="12032" width="9.140625" style="11"/>
    <col min="12033" max="12033" width="6.140625" style="11" customWidth="1"/>
    <col min="12034" max="12034" width="9.5703125" style="11" customWidth="1"/>
    <col min="12035" max="12037" width="0" style="11" hidden="1" customWidth="1"/>
    <col min="12038" max="12038" width="38" style="11" customWidth="1"/>
    <col min="12039" max="12039" width="5.140625" style="11" customWidth="1"/>
    <col min="12040" max="12055" width="2.7109375" style="11" customWidth="1"/>
    <col min="12056" max="12056" width="5.7109375" style="11" customWidth="1"/>
    <col min="12057" max="12059" width="3.7109375" style="11" customWidth="1"/>
    <col min="12060" max="12060" width="0" style="11" hidden="1" customWidth="1"/>
    <col min="12061" max="12062" width="3.7109375" style="11" customWidth="1"/>
    <col min="12063" max="12063" width="0" style="11" hidden="1" customWidth="1"/>
    <col min="12064" max="12070" width="3.7109375" style="11" customWidth="1"/>
    <col min="12071" max="12071" width="1.5703125" style="11" customWidth="1"/>
    <col min="12072" max="12072" width="1" style="11" customWidth="1"/>
    <col min="12073" max="12074" width="6.28515625" style="11" customWidth="1"/>
    <col min="12075" max="12075" width="6" style="11" customWidth="1"/>
    <col min="12076" max="12288" width="9.140625" style="11"/>
    <col min="12289" max="12289" width="6.140625" style="11" customWidth="1"/>
    <col min="12290" max="12290" width="9.5703125" style="11" customWidth="1"/>
    <col min="12291" max="12293" width="0" style="11" hidden="1" customWidth="1"/>
    <col min="12294" max="12294" width="38" style="11" customWidth="1"/>
    <col min="12295" max="12295" width="5.140625" style="11" customWidth="1"/>
    <col min="12296" max="12311" width="2.7109375" style="11" customWidth="1"/>
    <col min="12312" max="12312" width="5.7109375" style="11" customWidth="1"/>
    <col min="12313" max="12315" width="3.7109375" style="11" customWidth="1"/>
    <col min="12316" max="12316" width="0" style="11" hidden="1" customWidth="1"/>
    <col min="12317" max="12318" width="3.7109375" style="11" customWidth="1"/>
    <col min="12319" max="12319" width="0" style="11" hidden="1" customWidth="1"/>
    <col min="12320" max="12326" width="3.7109375" style="11" customWidth="1"/>
    <col min="12327" max="12327" width="1.5703125" style="11" customWidth="1"/>
    <col min="12328" max="12328" width="1" style="11" customWidth="1"/>
    <col min="12329" max="12330" width="6.28515625" style="11" customWidth="1"/>
    <col min="12331" max="12331" width="6" style="11" customWidth="1"/>
    <col min="12332" max="12544" width="9.140625" style="11"/>
    <col min="12545" max="12545" width="6.140625" style="11" customWidth="1"/>
    <col min="12546" max="12546" width="9.5703125" style="11" customWidth="1"/>
    <col min="12547" max="12549" width="0" style="11" hidden="1" customWidth="1"/>
    <col min="12550" max="12550" width="38" style="11" customWidth="1"/>
    <col min="12551" max="12551" width="5.140625" style="11" customWidth="1"/>
    <col min="12552" max="12567" width="2.7109375" style="11" customWidth="1"/>
    <col min="12568" max="12568" width="5.7109375" style="11" customWidth="1"/>
    <col min="12569" max="12571" width="3.7109375" style="11" customWidth="1"/>
    <col min="12572" max="12572" width="0" style="11" hidden="1" customWidth="1"/>
    <col min="12573" max="12574" width="3.7109375" style="11" customWidth="1"/>
    <col min="12575" max="12575" width="0" style="11" hidden="1" customWidth="1"/>
    <col min="12576" max="12582" width="3.7109375" style="11" customWidth="1"/>
    <col min="12583" max="12583" width="1.5703125" style="11" customWidth="1"/>
    <col min="12584" max="12584" width="1" style="11" customWidth="1"/>
    <col min="12585" max="12586" width="6.28515625" style="11" customWidth="1"/>
    <col min="12587" max="12587" width="6" style="11" customWidth="1"/>
    <col min="12588" max="12800" width="9.140625" style="11"/>
    <col min="12801" max="12801" width="6.140625" style="11" customWidth="1"/>
    <col min="12802" max="12802" width="9.5703125" style="11" customWidth="1"/>
    <col min="12803" max="12805" width="0" style="11" hidden="1" customWidth="1"/>
    <col min="12806" max="12806" width="38" style="11" customWidth="1"/>
    <col min="12807" max="12807" width="5.140625" style="11" customWidth="1"/>
    <col min="12808" max="12823" width="2.7109375" style="11" customWidth="1"/>
    <col min="12824" max="12824" width="5.7109375" style="11" customWidth="1"/>
    <col min="12825" max="12827" width="3.7109375" style="11" customWidth="1"/>
    <col min="12828" max="12828" width="0" style="11" hidden="1" customWidth="1"/>
    <col min="12829" max="12830" width="3.7109375" style="11" customWidth="1"/>
    <col min="12831" max="12831" width="0" style="11" hidden="1" customWidth="1"/>
    <col min="12832" max="12838" width="3.7109375" style="11" customWidth="1"/>
    <col min="12839" max="12839" width="1.5703125" style="11" customWidth="1"/>
    <col min="12840" max="12840" width="1" style="11" customWidth="1"/>
    <col min="12841" max="12842" width="6.28515625" style="11" customWidth="1"/>
    <col min="12843" max="12843" width="6" style="11" customWidth="1"/>
    <col min="12844" max="13056" width="9.140625" style="11"/>
    <col min="13057" max="13057" width="6.140625" style="11" customWidth="1"/>
    <col min="13058" max="13058" width="9.5703125" style="11" customWidth="1"/>
    <col min="13059" max="13061" width="0" style="11" hidden="1" customWidth="1"/>
    <col min="13062" max="13062" width="38" style="11" customWidth="1"/>
    <col min="13063" max="13063" width="5.140625" style="11" customWidth="1"/>
    <col min="13064" max="13079" width="2.7109375" style="11" customWidth="1"/>
    <col min="13080" max="13080" width="5.7109375" style="11" customWidth="1"/>
    <col min="13081" max="13083" width="3.7109375" style="11" customWidth="1"/>
    <col min="13084" max="13084" width="0" style="11" hidden="1" customWidth="1"/>
    <col min="13085" max="13086" width="3.7109375" style="11" customWidth="1"/>
    <col min="13087" max="13087" width="0" style="11" hidden="1" customWidth="1"/>
    <col min="13088" max="13094" width="3.7109375" style="11" customWidth="1"/>
    <col min="13095" max="13095" width="1.5703125" style="11" customWidth="1"/>
    <col min="13096" max="13096" width="1" style="11" customWidth="1"/>
    <col min="13097" max="13098" width="6.28515625" style="11" customWidth="1"/>
    <col min="13099" max="13099" width="6" style="11" customWidth="1"/>
    <col min="13100" max="13312" width="9.140625" style="11"/>
    <col min="13313" max="13313" width="6.140625" style="11" customWidth="1"/>
    <col min="13314" max="13314" width="9.5703125" style="11" customWidth="1"/>
    <col min="13315" max="13317" width="0" style="11" hidden="1" customWidth="1"/>
    <col min="13318" max="13318" width="38" style="11" customWidth="1"/>
    <col min="13319" max="13319" width="5.140625" style="11" customWidth="1"/>
    <col min="13320" max="13335" width="2.7109375" style="11" customWidth="1"/>
    <col min="13336" max="13336" width="5.7109375" style="11" customWidth="1"/>
    <col min="13337" max="13339" width="3.7109375" style="11" customWidth="1"/>
    <col min="13340" max="13340" width="0" style="11" hidden="1" customWidth="1"/>
    <col min="13341" max="13342" width="3.7109375" style="11" customWidth="1"/>
    <col min="13343" max="13343" width="0" style="11" hidden="1" customWidth="1"/>
    <col min="13344" max="13350" width="3.7109375" style="11" customWidth="1"/>
    <col min="13351" max="13351" width="1.5703125" style="11" customWidth="1"/>
    <col min="13352" max="13352" width="1" style="11" customWidth="1"/>
    <col min="13353" max="13354" width="6.28515625" style="11" customWidth="1"/>
    <col min="13355" max="13355" width="6" style="11" customWidth="1"/>
    <col min="13356" max="13568" width="9.140625" style="11"/>
    <col min="13569" max="13569" width="6.140625" style="11" customWidth="1"/>
    <col min="13570" max="13570" width="9.5703125" style="11" customWidth="1"/>
    <col min="13571" max="13573" width="0" style="11" hidden="1" customWidth="1"/>
    <col min="13574" max="13574" width="38" style="11" customWidth="1"/>
    <col min="13575" max="13575" width="5.140625" style="11" customWidth="1"/>
    <col min="13576" max="13591" width="2.7109375" style="11" customWidth="1"/>
    <col min="13592" max="13592" width="5.7109375" style="11" customWidth="1"/>
    <col min="13593" max="13595" width="3.7109375" style="11" customWidth="1"/>
    <col min="13596" max="13596" width="0" style="11" hidden="1" customWidth="1"/>
    <col min="13597" max="13598" width="3.7109375" style="11" customWidth="1"/>
    <col min="13599" max="13599" width="0" style="11" hidden="1" customWidth="1"/>
    <col min="13600" max="13606" width="3.7109375" style="11" customWidth="1"/>
    <col min="13607" max="13607" width="1.5703125" style="11" customWidth="1"/>
    <col min="13608" max="13608" width="1" style="11" customWidth="1"/>
    <col min="13609" max="13610" width="6.28515625" style="11" customWidth="1"/>
    <col min="13611" max="13611" width="6" style="11" customWidth="1"/>
    <col min="13612" max="13824" width="9.140625" style="11"/>
    <col min="13825" max="13825" width="6.140625" style="11" customWidth="1"/>
    <col min="13826" max="13826" width="9.5703125" style="11" customWidth="1"/>
    <col min="13827" max="13829" width="0" style="11" hidden="1" customWidth="1"/>
    <col min="13830" max="13830" width="38" style="11" customWidth="1"/>
    <col min="13831" max="13831" width="5.140625" style="11" customWidth="1"/>
    <col min="13832" max="13847" width="2.7109375" style="11" customWidth="1"/>
    <col min="13848" max="13848" width="5.7109375" style="11" customWidth="1"/>
    <col min="13849" max="13851" width="3.7109375" style="11" customWidth="1"/>
    <col min="13852" max="13852" width="0" style="11" hidden="1" customWidth="1"/>
    <col min="13853" max="13854" width="3.7109375" style="11" customWidth="1"/>
    <col min="13855" max="13855" width="0" style="11" hidden="1" customWidth="1"/>
    <col min="13856" max="13862" width="3.7109375" style="11" customWidth="1"/>
    <col min="13863" max="13863" width="1.5703125" style="11" customWidth="1"/>
    <col min="13864" max="13864" width="1" style="11" customWidth="1"/>
    <col min="13865" max="13866" width="6.28515625" style="11" customWidth="1"/>
    <col min="13867" max="13867" width="6" style="11" customWidth="1"/>
    <col min="13868" max="14080" width="9.140625" style="11"/>
    <col min="14081" max="14081" width="6.140625" style="11" customWidth="1"/>
    <col min="14082" max="14082" width="9.5703125" style="11" customWidth="1"/>
    <col min="14083" max="14085" width="0" style="11" hidden="1" customWidth="1"/>
    <col min="14086" max="14086" width="38" style="11" customWidth="1"/>
    <col min="14087" max="14087" width="5.140625" style="11" customWidth="1"/>
    <col min="14088" max="14103" width="2.7109375" style="11" customWidth="1"/>
    <col min="14104" max="14104" width="5.7109375" style="11" customWidth="1"/>
    <col min="14105" max="14107" width="3.7109375" style="11" customWidth="1"/>
    <col min="14108" max="14108" width="0" style="11" hidden="1" customWidth="1"/>
    <col min="14109" max="14110" width="3.7109375" style="11" customWidth="1"/>
    <col min="14111" max="14111" width="0" style="11" hidden="1" customWidth="1"/>
    <col min="14112" max="14118" width="3.7109375" style="11" customWidth="1"/>
    <col min="14119" max="14119" width="1.5703125" style="11" customWidth="1"/>
    <col min="14120" max="14120" width="1" style="11" customWidth="1"/>
    <col min="14121" max="14122" width="6.28515625" style="11" customWidth="1"/>
    <col min="14123" max="14123" width="6" style="11" customWidth="1"/>
    <col min="14124" max="14336" width="9.140625" style="11"/>
    <col min="14337" max="14337" width="6.140625" style="11" customWidth="1"/>
    <col min="14338" max="14338" width="9.5703125" style="11" customWidth="1"/>
    <col min="14339" max="14341" width="0" style="11" hidden="1" customWidth="1"/>
    <col min="14342" max="14342" width="38" style="11" customWidth="1"/>
    <col min="14343" max="14343" width="5.140625" style="11" customWidth="1"/>
    <col min="14344" max="14359" width="2.7109375" style="11" customWidth="1"/>
    <col min="14360" max="14360" width="5.7109375" style="11" customWidth="1"/>
    <col min="14361" max="14363" width="3.7109375" style="11" customWidth="1"/>
    <col min="14364" max="14364" width="0" style="11" hidden="1" customWidth="1"/>
    <col min="14365" max="14366" width="3.7109375" style="11" customWidth="1"/>
    <col min="14367" max="14367" width="0" style="11" hidden="1" customWidth="1"/>
    <col min="14368" max="14374" width="3.7109375" style="11" customWidth="1"/>
    <col min="14375" max="14375" width="1.5703125" style="11" customWidth="1"/>
    <col min="14376" max="14376" width="1" style="11" customWidth="1"/>
    <col min="14377" max="14378" width="6.28515625" style="11" customWidth="1"/>
    <col min="14379" max="14379" width="6" style="11" customWidth="1"/>
    <col min="14380" max="14592" width="9.140625" style="11"/>
    <col min="14593" max="14593" width="6.140625" style="11" customWidth="1"/>
    <col min="14594" max="14594" width="9.5703125" style="11" customWidth="1"/>
    <col min="14595" max="14597" width="0" style="11" hidden="1" customWidth="1"/>
    <col min="14598" max="14598" width="38" style="11" customWidth="1"/>
    <col min="14599" max="14599" width="5.140625" style="11" customWidth="1"/>
    <col min="14600" max="14615" width="2.7109375" style="11" customWidth="1"/>
    <col min="14616" max="14616" width="5.7109375" style="11" customWidth="1"/>
    <col min="14617" max="14619" width="3.7109375" style="11" customWidth="1"/>
    <col min="14620" max="14620" width="0" style="11" hidden="1" customWidth="1"/>
    <col min="14621" max="14622" width="3.7109375" style="11" customWidth="1"/>
    <col min="14623" max="14623" width="0" style="11" hidden="1" customWidth="1"/>
    <col min="14624" max="14630" width="3.7109375" style="11" customWidth="1"/>
    <col min="14631" max="14631" width="1.5703125" style="11" customWidth="1"/>
    <col min="14632" max="14632" width="1" style="11" customWidth="1"/>
    <col min="14633" max="14634" width="6.28515625" style="11" customWidth="1"/>
    <col min="14635" max="14635" width="6" style="11" customWidth="1"/>
    <col min="14636" max="14848" width="9.140625" style="11"/>
    <col min="14849" max="14849" width="6.140625" style="11" customWidth="1"/>
    <col min="14850" max="14850" width="9.5703125" style="11" customWidth="1"/>
    <col min="14851" max="14853" width="0" style="11" hidden="1" customWidth="1"/>
    <col min="14854" max="14854" width="38" style="11" customWidth="1"/>
    <col min="14855" max="14855" width="5.140625" style="11" customWidth="1"/>
    <col min="14856" max="14871" width="2.7109375" style="11" customWidth="1"/>
    <col min="14872" max="14872" width="5.7109375" style="11" customWidth="1"/>
    <col min="14873" max="14875" width="3.7109375" style="11" customWidth="1"/>
    <col min="14876" max="14876" width="0" style="11" hidden="1" customWidth="1"/>
    <col min="14877" max="14878" width="3.7109375" style="11" customWidth="1"/>
    <col min="14879" max="14879" width="0" style="11" hidden="1" customWidth="1"/>
    <col min="14880" max="14886" width="3.7109375" style="11" customWidth="1"/>
    <col min="14887" max="14887" width="1.5703125" style="11" customWidth="1"/>
    <col min="14888" max="14888" width="1" style="11" customWidth="1"/>
    <col min="14889" max="14890" width="6.28515625" style="11" customWidth="1"/>
    <col min="14891" max="14891" width="6" style="11" customWidth="1"/>
    <col min="14892" max="15104" width="9.140625" style="11"/>
    <col min="15105" max="15105" width="6.140625" style="11" customWidth="1"/>
    <col min="15106" max="15106" width="9.5703125" style="11" customWidth="1"/>
    <col min="15107" max="15109" width="0" style="11" hidden="1" customWidth="1"/>
    <col min="15110" max="15110" width="38" style="11" customWidth="1"/>
    <col min="15111" max="15111" width="5.140625" style="11" customWidth="1"/>
    <col min="15112" max="15127" width="2.7109375" style="11" customWidth="1"/>
    <col min="15128" max="15128" width="5.7109375" style="11" customWidth="1"/>
    <col min="15129" max="15131" width="3.7109375" style="11" customWidth="1"/>
    <col min="15132" max="15132" width="0" style="11" hidden="1" customWidth="1"/>
    <col min="15133" max="15134" width="3.7109375" style="11" customWidth="1"/>
    <col min="15135" max="15135" width="0" style="11" hidden="1" customWidth="1"/>
    <col min="15136" max="15142" width="3.7109375" style="11" customWidth="1"/>
    <col min="15143" max="15143" width="1.5703125" style="11" customWidth="1"/>
    <col min="15144" max="15144" width="1" style="11" customWidth="1"/>
    <col min="15145" max="15146" width="6.28515625" style="11" customWidth="1"/>
    <col min="15147" max="15147" width="6" style="11" customWidth="1"/>
    <col min="15148" max="15360" width="9.140625" style="11"/>
    <col min="15361" max="15361" width="6.140625" style="11" customWidth="1"/>
    <col min="15362" max="15362" width="9.5703125" style="11" customWidth="1"/>
    <col min="15363" max="15365" width="0" style="11" hidden="1" customWidth="1"/>
    <col min="15366" max="15366" width="38" style="11" customWidth="1"/>
    <col min="15367" max="15367" width="5.140625" style="11" customWidth="1"/>
    <col min="15368" max="15383" width="2.7109375" style="11" customWidth="1"/>
    <col min="15384" max="15384" width="5.7109375" style="11" customWidth="1"/>
    <col min="15385" max="15387" width="3.7109375" style="11" customWidth="1"/>
    <col min="15388" max="15388" width="0" style="11" hidden="1" customWidth="1"/>
    <col min="15389" max="15390" width="3.7109375" style="11" customWidth="1"/>
    <col min="15391" max="15391" width="0" style="11" hidden="1" customWidth="1"/>
    <col min="15392" max="15398" width="3.7109375" style="11" customWidth="1"/>
    <col min="15399" max="15399" width="1.5703125" style="11" customWidth="1"/>
    <col min="15400" max="15400" width="1" style="11" customWidth="1"/>
    <col min="15401" max="15402" width="6.28515625" style="11" customWidth="1"/>
    <col min="15403" max="15403" width="6" style="11" customWidth="1"/>
    <col min="15404" max="15616" width="9.140625" style="11"/>
    <col min="15617" max="15617" width="6.140625" style="11" customWidth="1"/>
    <col min="15618" max="15618" width="9.5703125" style="11" customWidth="1"/>
    <col min="15619" max="15621" width="0" style="11" hidden="1" customWidth="1"/>
    <col min="15622" max="15622" width="38" style="11" customWidth="1"/>
    <col min="15623" max="15623" width="5.140625" style="11" customWidth="1"/>
    <col min="15624" max="15639" width="2.7109375" style="11" customWidth="1"/>
    <col min="15640" max="15640" width="5.7109375" style="11" customWidth="1"/>
    <col min="15641" max="15643" width="3.7109375" style="11" customWidth="1"/>
    <col min="15644" max="15644" width="0" style="11" hidden="1" customWidth="1"/>
    <col min="15645" max="15646" width="3.7109375" style="11" customWidth="1"/>
    <col min="15647" max="15647" width="0" style="11" hidden="1" customWidth="1"/>
    <col min="15648" max="15654" width="3.7109375" style="11" customWidth="1"/>
    <col min="15655" max="15655" width="1.5703125" style="11" customWidth="1"/>
    <col min="15656" max="15656" width="1" style="11" customWidth="1"/>
    <col min="15657" max="15658" width="6.28515625" style="11" customWidth="1"/>
    <col min="15659" max="15659" width="6" style="11" customWidth="1"/>
    <col min="15660" max="15872" width="9.140625" style="11"/>
    <col min="15873" max="15873" width="6.140625" style="11" customWidth="1"/>
    <col min="15874" max="15874" width="9.5703125" style="11" customWidth="1"/>
    <col min="15875" max="15877" width="0" style="11" hidden="1" customWidth="1"/>
    <col min="15878" max="15878" width="38" style="11" customWidth="1"/>
    <col min="15879" max="15879" width="5.140625" style="11" customWidth="1"/>
    <col min="15880" max="15895" width="2.7109375" style="11" customWidth="1"/>
    <col min="15896" max="15896" width="5.7109375" style="11" customWidth="1"/>
    <col min="15897" max="15899" width="3.7109375" style="11" customWidth="1"/>
    <col min="15900" max="15900" width="0" style="11" hidden="1" customWidth="1"/>
    <col min="15901" max="15902" width="3.7109375" style="11" customWidth="1"/>
    <col min="15903" max="15903" width="0" style="11" hidden="1" customWidth="1"/>
    <col min="15904" max="15910" width="3.7109375" style="11" customWidth="1"/>
    <col min="15911" max="15911" width="1.5703125" style="11" customWidth="1"/>
    <col min="15912" max="15912" width="1" style="11" customWidth="1"/>
    <col min="15913" max="15914" width="6.28515625" style="11" customWidth="1"/>
    <col min="15915" max="15915" width="6" style="11" customWidth="1"/>
    <col min="15916" max="16128" width="9.140625" style="11"/>
    <col min="16129" max="16129" width="6.140625" style="11" customWidth="1"/>
    <col min="16130" max="16130" width="9.5703125" style="11" customWidth="1"/>
    <col min="16131" max="16133" width="0" style="11" hidden="1" customWidth="1"/>
    <col min="16134" max="16134" width="38" style="11" customWidth="1"/>
    <col min="16135" max="16135" width="5.140625" style="11" customWidth="1"/>
    <col min="16136" max="16151" width="2.7109375" style="11" customWidth="1"/>
    <col min="16152" max="16152" width="5.7109375" style="11" customWidth="1"/>
    <col min="16153" max="16155" width="3.7109375" style="11" customWidth="1"/>
    <col min="16156" max="16156" width="0" style="11" hidden="1" customWidth="1"/>
    <col min="16157" max="16158" width="3.7109375" style="11" customWidth="1"/>
    <col min="16159" max="16159" width="0" style="11" hidden="1" customWidth="1"/>
    <col min="16160" max="16166" width="3.7109375" style="11" customWidth="1"/>
    <col min="16167" max="16167" width="1.5703125" style="11" customWidth="1"/>
    <col min="16168" max="16168" width="1" style="11" customWidth="1"/>
    <col min="16169" max="16170" width="6.28515625" style="11" customWidth="1"/>
    <col min="16171" max="16171" width="6" style="11" customWidth="1"/>
    <col min="16172" max="16384" width="9.140625" style="11"/>
  </cols>
  <sheetData>
    <row r="1" spans="1:45" x14ac:dyDescent="0.25">
      <c r="A1" s="1" t="s">
        <v>0</v>
      </c>
      <c r="O1" s="6" t="s">
        <v>1</v>
      </c>
      <c r="P1" s="7" t="s">
        <v>2</v>
      </c>
      <c r="Q1" s="7"/>
      <c r="R1" s="7"/>
      <c r="S1" s="7" t="s">
        <v>3</v>
      </c>
      <c r="T1" s="7"/>
      <c r="U1" s="7"/>
      <c r="V1" s="7"/>
      <c r="W1" s="7" t="s">
        <v>4</v>
      </c>
      <c r="X1" s="7"/>
      <c r="Y1" s="7"/>
      <c r="Z1" s="7"/>
      <c r="AA1" s="7" t="s">
        <v>5</v>
      </c>
      <c r="AB1" s="7"/>
      <c r="AC1" s="7"/>
      <c r="AD1" s="7"/>
      <c r="AE1" s="7" t="s">
        <v>6</v>
      </c>
      <c r="AF1" s="8"/>
      <c r="AH1" s="10"/>
      <c r="AI1" s="10"/>
      <c r="AJ1" s="10"/>
      <c r="AK1" s="10"/>
    </row>
    <row r="2" spans="1:45" x14ac:dyDescent="0.25">
      <c r="B2" s="12"/>
      <c r="C2" s="12"/>
      <c r="D2" s="12"/>
      <c r="E2" s="12"/>
      <c r="F2" s="12"/>
      <c r="G2" s="13"/>
      <c r="H2" s="12"/>
      <c r="I2" s="13"/>
      <c r="J2" s="13"/>
      <c r="K2" s="14" t="s">
        <v>7</v>
      </c>
      <c r="L2" s="79" t="s">
        <v>8</v>
      </c>
      <c r="M2" s="80"/>
      <c r="N2" s="58" t="s">
        <v>131</v>
      </c>
      <c r="O2" s="15">
        <v>19</v>
      </c>
      <c r="P2" s="15">
        <v>4</v>
      </c>
      <c r="Q2" s="16">
        <v>11</v>
      </c>
      <c r="R2" s="16">
        <v>18</v>
      </c>
      <c r="S2" s="16">
        <v>1</v>
      </c>
      <c r="T2" s="17">
        <v>15</v>
      </c>
      <c r="U2" s="17">
        <v>22</v>
      </c>
      <c r="V2" s="17">
        <v>29</v>
      </c>
      <c r="W2" s="17">
        <v>6</v>
      </c>
      <c r="X2" s="17">
        <v>13</v>
      </c>
      <c r="Y2" s="17">
        <v>20</v>
      </c>
      <c r="Z2" s="17">
        <v>27</v>
      </c>
      <c r="AA2" s="17">
        <v>3</v>
      </c>
      <c r="AB2" s="17">
        <v>10</v>
      </c>
      <c r="AC2" s="17">
        <v>17</v>
      </c>
      <c r="AD2" s="17">
        <v>24</v>
      </c>
      <c r="AE2" s="17">
        <v>1</v>
      </c>
      <c r="AF2" s="18" t="s">
        <v>9</v>
      </c>
      <c r="AG2" s="16"/>
      <c r="AH2" s="16"/>
      <c r="AI2" s="16"/>
      <c r="AJ2" s="16"/>
      <c r="AK2" s="16"/>
      <c r="AL2" s="16"/>
      <c r="AM2" s="16"/>
      <c r="AN2" s="17" t="s">
        <v>9</v>
      </c>
      <c r="AO2" s="17" t="s">
        <v>9</v>
      </c>
      <c r="AP2" s="17" t="s">
        <v>9</v>
      </c>
      <c r="AQ2" s="16"/>
      <c r="AR2" s="19" t="s">
        <v>9</v>
      </c>
    </row>
    <row r="3" spans="1:45" x14ac:dyDescent="0.25">
      <c r="B3" s="5" t="s">
        <v>10</v>
      </c>
      <c r="C3" s="5" t="s">
        <v>11</v>
      </c>
      <c r="D3" s="5" t="s">
        <v>12</v>
      </c>
      <c r="E3" s="5"/>
      <c r="F3" s="17" t="s">
        <v>13</v>
      </c>
      <c r="G3" s="20" t="s">
        <v>14</v>
      </c>
      <c r="H3" s="21" t="s">
        <v>15</v>
      </c>
      <c r="I3" s="20" t="s">
        <v>16</v>
      </c>
      <c r="J3" s="20"/>
      <c r="K3" s="7" t="s">
        <v>17</v>
      </c>
      <c r="L3" s="22">
        <v>2</v>
      </c>
      <c r="M3" s="22">
        <v>3</v>
      </c>
      <c r="N3" s="22">
        <v>2</v>
      </c>
      <c r="O3" s="23">
        <v>1</v>
      </c>
      <c r="P3" s="23">
        <v>2</v>
      </c>
      <c r="Q3" s="23">
        <v>3</v>
      </c>
      <c r="R3" s="24">
        <v>4</v>
      </c>
      <c r="S3" s="24">
        <v>5</v>
      </c>
      <c r="T3" s="24">
        <v>6</v>
      </c>
      <c r="U3" s="24">
        <v>7</v>
      </c>
      <c r="V3" s="23">
        <v>8</v>
      </c>
      <c r="W3" s="25">
        <v>9</v>
      </c>
      <c r="X3" s="25">
        <v>10</v>
      </c>
      <c r="Y3" s="25">
        <v>11</v>
      </c>
      <c r="Z3" s="25">
        <v>12</v>
      </c>
      <c r="AA3" s="25">
        <v>13</v>
      </c>
      <c r="AB3" s="25">
        <v>14</v>
      </c>
      <c r="AC3" s="25">
        <v>15</v>
      </c>
      <c r="AD3" s="25">
        <v>16</v>
      </c>
      <c r="AE3" s="16" t="s">
        <v>9</v>
      </c>
      <c r="AF3" s="59" t="s">
        <v>9</v>
      </c>
      <c r="AG3" s="60"/>
      <c r="AH3" s="59" t="s">
        <v>18</v>
      </c>
      <c r="AI3" s="59" t="s">
        <v>19</v>
      </c>
      <c r="AJ3" s="44" t="s">
        <v>20</v>
      </c>
      <c r="AK3" s="59" t="s">
        <v>21</v>
      </c>
      <c r="AL3" s="59" t="s">
        <v>22</v>
      </c>
      <c r="AM3" s="59" t="s">
        <v>23</v>
      </c>
      <c r="AN3" s="59" t="s">
        <v>24</v>
      </c>
      <c r="AO3" s="59" t="s">
        <v>25</v>
      </c>
      <c r="AP3" s="59"/>
      <c r="AQ3" s="26" t="s">
        <v>26</v>
      </c>
    </row>
    <row r="4" spans="1:45" x14ac:dyDescent="0.25">
      <c r="K4" s="27"/>
      <c r="L4" s="28"/>
      <c r="M4" s="28"/>
      <c r="N4" s="28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29"/>
      <c r="AF4" s="30"/>
      <c r="AG4" s="31" t="s">
        <v>27</v>
      </c>
      <c r="AH4" s="32">
        <v>2</v>
      </c>
      <c r="AI4" s="33">
        <v>1</v>
      </c>
      <c r="AJ4" s="32">
        <v>1</v>
      </c>
      <c r="AK4" s="32">
        <v>3</v>
      </c>
      <c r="AL4" s="32">
        <v>2</v>
      </c>
      <c r="AM4" s="32">
        <v>2</v>
      </c>
      <c r="AN4" s="32">
        <v>1</v>
      </c>
      <c r="AO4" s="32">
        <v>4</v>
      </c>
      <c r="AP4" s="32"/>
      <c r="AQ4" s="32" t="s">
        <v>9</v>
      </c>
    </row>
    <row r="5" spans="1:45" x14ac:dyDescent="0.25">
      <c r="A5" s="9">
        <v>1</v>
      </c>
      <c r="B5" s="34" t="s">
        <v>28</v>
      </c>
      <c r="C5" s="34" t="s">
        <v>29</v>
      </c>
      <c r="D5" s="34" t="s">
        <v>30</v>
      </c>
      <c r="E5" s="34"/>
      <c r="F5" s="34" t="s">
        <v>31</v>
      </c>
      <c r="G5" s="35" t="s">
        <v>32</v>
      </c>
      <c r="H5" s="36" t="s">
        <v>33</v>
      </c>
      <c r="I5" s="35" t="s">
        <v>34</v>
      </c>
      <c r="J5" s="37" t="s">
        <v>35</v>
      </c>
      <c r="K5" s="62" t="s">
        <v>36</v>
      </c>
      <c r="L5" s="63">
        <v>8</v>
      </c>
      <c r="M5" s="63">
        <v>5</v>
      </c>
      <c r="N5" s="64">
        <v>82</v>
      </c>
      <c r="O5" s="39">
        <v>1</v>
      </c>
      <c r="P5" s="65">
        <v>0</v>
      </c>
      <c r="Q5" s="39">
        <v>1</v>
      </c>
      <c r="R5" s="66">
        <v>1</v>
      </c>
      <c r="S5" s="67">
        <v>1</v>
      </c>
      <c r="T5" s="68">
        <v>1</v>
      </c>
      <c r="U5" s="67">
        <v>1</v>
      </c>
      <c r="V5" s="67">
        <v>1</v>
      </c>
      <c r="W5" s="65">
        <v>0</v>
      </c>
      <c r="X5" s="67">
        <v>1</v>
      </c>
      <c r="Y5" s="39">
        <v>1</v>
      </c>
      <c r="Z5" s="67">
        <v>1</v>
      </c>
      <c r="AA5" s="67">
        <v>1</v>
      </c>
      <c r="AB5" s="67">
        <v>1</v>
      </c>
      <c r="AC5" s="39">
        <v>1</v>
      </c>
      <c r="AD5" s="69">
        <v>1</v>
      </c>
      <c r="AE5" s="39"/>
      <c r="AF5" s="70">
        <f t="shared" ref="AF5:AF21" si="0">SUM(O5:AD5)/16</f>
        <v>0.875</v>
      </c>
      <c r="AG5" s="40"/>
      <c r="AH5" s="41">
        <v>0</v>
      </c>
      <c r="AI5" s="42">
        <v>6</v>
      </c>
      <c r="AJ5" s="42">
        <v>8</v>
      </c>
      <c r="AK5" s="44">
        <f>1+1.5</f>
        <v>2.5</v>
      </c>
      <c r="AL5" s="42">
        <v>5</v>
      </c>
      <c r="AM5" s="42">
        <v>8</v>
      </c>
      <c r="AN5" s="42">
        <v>10</v>
      </c>
      <c r="AO5" s="42">
        <v>6</v>
      </c>
      <c r="AP5" s="42"/>
      <c r="AQ5" s="43">
        <f>(AH5*2+AI5+AJ5+AK5*3+AL5*2+AM5*2+AN5+AO5*4)/16</f>
        <v>5.09375</v>
      </c>
    </row>
    <row r="6" spans="1:45" x14ac:dyDescent="0.25">
      <c r="A6" s="9">
        <v>2</v>
      </c>
      <c r="B6" s="34" t="s">
        <v>37</v>
      </c>
      <c r="C6" s="34" t="s">
        <v>38</v>
      </c>
      <c r="D6" s="34" t="s">
        <v>39</v>
      </c>
      <c r="E6" s="34"/>
      <c r="F6" s="34" t="s">
        <v>40</v>
      </c>
      <c r="G6" s="35" t="s">
        <v>41</v>
      </c>
      <c r="H6" s="36" t="s">
        <v>40</v>
      </c>
      <c r="I6" s="35" t="s">
        <v>42</v>
      </c>
      <c r="J6" s="37" t="s">
        <v>43</v>
      </c>
      <c r="K6" s="62" t="s">
        <v>44</v>
      </c>
      <c r="L6" s="63">
        <v>1</v>
      </c>
      <c r="M6" s="63">
        <v>3</v>
      </c>
      <c r="N6" s="64">
        <v>12</v>
      </c>
      <c r="O6" s="39">
        <v>1</v>
      </c>
      <c r="P6" s="39">
        <v>1</v>
      </c>
      <c r="Q6" s="39">
        <v>1</v>
      </c>
      <c r="R6" s="66">
        <v>1</v>
      </c>
      <c r="S6" s="67">
        <v>1</v>
      </c>
      <c r="T6" s="67">
        <v>1</v>
      </c>
      <c r="U6" s="67">
        <v>1</v>
      </c>
      <c r="V6" s="67">
        <v>1</v>
      </c>
      <c r="W6" s="67">
        <v>1</v>
      </c>
      <c r="X6" s="67">
        <v>1</v>
      </c>
      <c r="Y6" s="67">
        <v>1</v>
      </c>
      <c r="Z6" s="67">
        <v>1</v>
      </c>
      <c r="AA6" s="67">
        <v>1</v>
      </c>
      <c r="AB6" s="67">
        <v>1</v>
      </c>
      <c r="AC6" s="39">
        <v>1</v>
      </c>
      <c r="AD6" s="67">
        <v>1</v>
      </c>
      <c r="AE6" s="39"/>
      <c r="AF6" s="70">
        <f t="shared" si="0"/>
        <v>1</v>
      </c>
      <c r="AG6" s="40"/>
      <c r="AH6" s="42">
        <v>3.5</v>
      </c>
      <c r="AI6" s="42">
        <v>8</v>
      </c>
      <c r="AJ6" s="42">
        <v>9</v>
      </c>
      <c r="AK6" s="44">
        <f>2.5+1</f>
        <v>3.5</v>
      </c>
      <c r="AL6" s="42">
        <v>6</v>
      </c>
      <c r="AM6" s="42">
        <v>5</v>
      </c>
      <c r="AN6" s="42">
        <v>8</v>
      </c>
      <c r="AO6" s="44">
        <v>4.0999999999999996</v>
      </c>
      <c r="AP6" s="42"/>
      <c r="AQ6" s="43">
        <f>(AH6*2+AI6+AJ6+AK6*3+AL6*2+AM6*2+AN6+AO6*4)/16</f>
        <v>5.0562500000000004</v>
      </c>
      <c r="AR6" s="11" t="s">
        <v>9</v>
      </c>
      <c r="AS6" s="11" t="s">
        <v>9</v>
      </c>
    </row>
    <row r="7" spans="1:45" x14ac:dyDescent="0.25">
      <c r="A7" s="9">
        <v>3</v>
      </c>
      <c r="B7" s="34" t="s">
        <v>45</v>
      </c>
      <c r="C7" s="34" t="s">
        <v>46</v>
      </c>
      <c r="D7" s="34" t="s">
        <v>47</v>
      </c>
      <c r="E7" s="34"/>
      <c r="F7" s="45" t="s">
        <v>48</v>
      </c>
      <c r="G7" s="35" t="s">
        <v>49</v>
      </c>
      <c r="H7" s="36" t="s">
        <v>50</v>
      </c>
      <c r="I7" s="35" t="s">
        <v>51</v>
      </c>
      <c r="J7" s="37" t="s">
        <v>52</v>
      </c>
      <c r="K7" s="62" t="s">
        <v>53</v>
      </c>
      <c r="L7" s="63">
        <v>2</v>
      </c>
      <c r="M7" s="71">
        <v>2</v>
      </c>
      <c r="N7" s="64">
        <v>22</v>
      </c>
      <c r="O7" s="39">
        <v>1</v>
      </c>
      <c r="P7" s="39">
        <v>1</v>
      </c>
      <c r="Q7" s="39">
        <v>1</v>
      </c>
      <c r="R7" s="66">
        <v>1</v>
      </c>
      <c r="S7" s="67">
        <v>1</v>
      </c>
      <c r="T7" s="67">
        <v>1</v>
      </c>
      <c r="U7" s="72">
        <v>1</v>
      </c>
      <c r="V7" s="67">
        <v>1</v>
      </c>
      <c r="W7" s="67">
        <v>1</v>
      </c>
      <c r="X7" s="39">
        <v>1</v>
      </c>
      <c r="Y7" s="39">
        <v>1</v>
      </c>
      <c r="Z7" s="65">
        <v>0</v>
      </c>
      <c r="AA7" s="65">
        <v>0</v>
      </c>
      <c r="AB7" s="67">
        <v>1</v>
      </c>
      <c r="AC7" s="39">
        <v>1</v>
      </c>
      <c r="AD7" s="67">
        <v>1</v>
      </c>
      <c r="AE7" s="39"/>
      <c r="AF7" s="70">
        <f t="shared" si="0"/>
        <v>0.875</v>
      </c>
      <c r="AG7" s="40"/>
      <c r="AH7" s="42">
        <v>4.5</v>
      </c>
      <c r="AI7" s="42">
        <v>8</v>
      </c>
      <c r="AJ7" s="42">
        <v>9</v>
      </c>
      <c r="AK7" s="42">
        <f>5+2.5</f>
        <v>7.5</v>
      </c>
      <c r="AL7" s="42">
        <v>5</v>
      </c>
      <c r="AM7" s="42">
        <v>5</v>
      </c>
      <c r="AN7" s="42">
        <v>10</v>
      </c>
      <c r="AO7" s="42">
        <v>5.9</v>
      </c>
      <c r="AP7" s="42"/>
      <c r="AQ7" s="43">
        <f>(AH7*2+AI7+AJ7+AK7*3+AL7*2+AM7*2+AN7+AO7*4)/16</f>
        <v>6.3812499999999996</v>
      </c>
      <c r="AR7" s="11" t="s">
        <v>9</v>
      </c>
      <c r="AS7" s="11" t="s">
        <v>9</v>
      </c>
    </row>
    <row r="8" spans="1:45" x14ac:dyDescent="0.25">
      <c r="A8" s="9">
        <v>4</v>
      </c>
      <c r="B8" s="34" t="s">
        <v>54</v>
      </c>
      <c r="C8" s="34" t="s">
        <v>46</v>
      </c>
      <c r="D8" s="34" t="s">
        <v>47</v>
      </c>
      <c r="E8" s="34"/>
      <c r="F8" s="34" t="s">
        <v>55</v>
      </c>
      <c r="G8" s="35" t="s">
        <v>56</v>
      </c>
      <c r="H8" s="36" t="s">
        <v>55</v>
      </c>
      <c r="I8" s="35" t="s">
        <v>57</v>
      </c>
      <c r="J8" s="35" t="s">
        <v>58</v>
      </c>
      <c r="K8" s="62" t="s">
        <v>59</v>
      </c>
      <c r="L8" s="63">
        <v>3</v>
      </c>
      <c r="M8" s="63">
        <v>3</v>
      </c>
      <c r="N8" s="64">
        <v>32</v>
      </c>
      <c r="O8" s="39">
        <v>1</v>
      </c>
      <c r="P8" s="39">
        <v>1</v>
      </c>
      <c r="Q8" s="39">
        <v>1</v>
      </c>
      <c r="R8" s="66">
        <v>1</v>
      </c>
      <c r="S8" s="67">
        <v>1</v>
      </c>
      <c r="T8" s="67">
        <v>1</v>
      </c>
      <c r="U8" s="68">
        <v>1</v>
      </c>
      <c r="V8" s="67">
        <v>1</v>
      </c>
      <c r="W8" s="67">
        <v>1</v>
      </c>
      <c r="X8" s="67">
        <v>1</v>
      </c>
      <c r="Y8" s="39">
        <v>1</v>
      </c>
      <c r="Z8" s="67">
        <v>1</v>
      </c>
      <c r="AA8" s="67">
        <v>1</v>
      </c>
      <c r="AB8" s="67">
        <v>1</v>
      </c>
      <c r="AC8" s="39">
        <v>1</v>
      </c>
      <c r="AD8" s="67">
        <v>1</v>
      </c>
      <c r="AE8" s="39"/>
      <c r="AF8" s="70">
        <f t="shared" si="0"/>
        <v>1</v>
      </c>
      <c r="AG8" s="40"/>
      <c r="AH8" s="42">
        <v>5</v>
      </c>
      <c r="AI8" s="42">
        <v>8</v>
      </c>
      <c r="AJ8" s="42">
        <v>9.5</v>
      </c>
      <c r="AK8" s="44">
        <f>0.5+3.5</f>
        <v>4</v>
      </c>
      <c r="AL8" s="42">
        <v>4.5</v>
      </c>
      <c r="AM8" s="42">
        <v>6.5</v>
      </c>
      <c r="AN8" s="42">
        <v>8</v>
      </c>
      <c r="AO8" s="42">
        <v>6</v>
      </c>
      <c r="AP8" s="42"/>
      <c r="AQ8" s="43">
        <f t="shared" ref="AQ8:AQ21" si="1">(AH8*2+AI8+AJ8+AK8*3+AL8*2+AM8*2+AN8+AO8*4)/16</f>
        <v>5.84375</v>
      </c>
      <c r="AS8" s="11" t="s">
        <v>9</v>
      </c>
    </row>
    <row r="9" spans="1:45" x14ac:dyDescent="0.25">
      <c r="A9" s="9">
        <v>5</v>
      </c>
      <c r="B9" s="34" t="s">
        <v>60</v>
      </c>
      <c r="C9" s="34" t="s">
        <v>61</v>
      </c>
      <c r="D9" s="34" t="s">
        <v>47</v>
      </c>
      <c r="E9" s="34">
        <v>1</v>
      </c>
      <c r="F9" s="46"/>
      <c r="G9" s="35" t="s">
        <v>62</v>
      </c>
      <c r="H9" s="34" t="s">
        <v>63</v>
      </c>
      <c r="I9" s="35" t="s">
        <v>64</v>
      </c>
      <c r="J9" s="37" t="s">
        <v>65</v>
      </c>
      <c r="K9" s="62" t="s">
        <v>66</v>
      </c>
      <c r="L9" s="63">
        <v>6</v>
      </c>
      <c r="M9" s="63">
        <v>1</v>
      </c>
      <c r="N9" s="64">
        <v>62</v>
      </c>
      <c r="O9" s="39">
        <v>1</v>
      </c>
      <c r="P9" s="39">
        <v>1</v>
      </c>
      <c r="Q9" s="39">
        <v>1</v>
      </c>
      <c r="R9" s="66">
        <v>1</v>
      </c>
      <c r="S9" s="65">
        <v>0</v>
      </c>
      <c r="T9" s="67">
        <v>1</v>
      </c>
      <c r="U9" s="67">
        <v>1</v>
      </c>
      <c r="V9" s="67">
        <v>1</v>
      </c>
      <c r="W9" s="67">
        <v>1</v>
      </c>
      <c r="X9" s="67">
        <v>1</v>
      </c>
      <c r="Y9" s="39">
        <v>1</v>
      </c>
      <c r="Z9" s="67">
        <v>1</v>
      </c>
      <c r="AA9" s="67">
        <v>1</v>
      </c>
      <c r="AB9" s="67">
        <v>1</v>
      </c>
      <c r="AC9" s="39">
        <v>1</v>
      </c>
      <c r="AD9" s="67">
        <v>1</v>
      </c>
      <c r="AE9" s="39"/>
      <c r="AF9" s="70">
        <f t="shared" si="0"/>
        <v>0.9375</v>
      </c>
      <c r="AG9" s="40"/>
      <c r="AH9" s="42">
        <v>6.5</v>
      </c>
      <c r="AI9" s="41">
        <v>0</v>
      </c>
      <c r="AJ9" s="42">
        <v>9</v>
      </c>
      <c r="AK9" s="42">
        <f>3.5+3</f>
        <v>6.5</v>
      </c>
      <c r="AL9" s="44">
        <v>3</v>
      </c>
      <c r="AM9" s="42">
        <v>7</v>
      </c>
      <c r="AN9" s="44">
        <v>4</v>
      </c>
      <c r="AO9" s="42">
        <v>6.8</v>
      </c>
      <c r="AP9" s="42"/>
      <c r="AQ9" s="43">
        <f t="shared" si="1"/>
        <v>5.7937500000000002</v>
      </c>
      <c r="AS9" s="11" t="s">
        <v>9</v>
      </c>
    </row>
    <row r="10" spans="1:45" x14ac:dyDescent="0.25">
      <c r="A10" s="9">
        <v>6</v>
      </c>
      <c r="B10" s="34" t="s">
        <v>67</v>
      </c>
      <c r="C10" s="34" t="s">
        <v>46</v>
      </c>
      <c r="D10" s="34" t="s">
        <v>47</v>
      </c>
      <c r="E10" s="34"/>
      <c r="F10" s="45" t="s">
        <v>68</v>
      </c>
      <c r="G10" s="35" t="s">
        <v>69</v>
      </c>
      <c r="H10" s="34" t="s">
        <v>70</v>
      </c>
      <c r="I10" s="35" t="s">
        <v>71</v>
      </c>
      <c r="J10" s="35" t="s">
        <v>72</v>
      </c>
      <c r="K10" s="62" t="s">
        <v>73</v>
      </c>
      <c r="L10" s="63">
        <v>4</v>
      </c>
      <c r="M10" s="63">
        <v>4</v>
      </c>
      <c r="N10" s="64">
        <v>42</v>
      </c>
      <c r="O10" s="39">
        <v>1</v>
      </c>
      <c r="P10" s="39">
        <v>1</v>
      </c>
      <c r="Q10" s="39">
        <v>1</v>
      </c>
      <c r="R10" s="66">
        <v>1</v>
      </c>
      <c r="S10" s="68">
        <v>1</v>
      </c>
      <c r="T10" s="68">
        <v>1</v>
      </c>
      <c r="U10" s="68">
        <v>1</v>
      </c>
      <c r="V10" s="67">
        <v>1</v>
      </c>
      <c r="W10" s="67">
        <v>1</v>
      </c>
      <c r="X10" s="67">
        <v>1</v>
      </c>
      <c r="Y10" s="39">
        <v>1</v>
      </c>
      <c r="Z10" s="67">
        <v>1</v>
      </c>
      <c r="AA10" s="67">
        <v>1</v>
      </c>
      <c r="AB10" s="67">
        <v>1</v>
      </c>
      <c r="AC10" s="39">
        <v>1</v>
      </c>
      <c r="AD10" s="67">
        <v>1</v>
      </c>
      <c r="AE10" s="39"/>
      <c r="AF10" s="70">
        <f t="shared" si="0"/>
        <v>1</v>
      </c>
      <c r="AG10" s="40"/>
      <c r="AH10" s="42">
        <v>8</v>
      </c>
      <c r="AI10" s="42">
        <v>8</v>
      </c>
      <c r="AJ10" s="42">
        <v>5</v>
      </c>
      <c r="AK10" s="42">
        <f>4+1.5</f>
        <v>5.5</v>
      </c>
      <c r="AL10" s="44">
        <v>1</v>
      </c>
      <c r="AM10" s="42">
        <v>6</v>
      </c>
      <c r="AN10" s="42">
        <v>8</v>
      </c>
      <c r="AO10" s="42">
        <v>6.2</v>
      </c>
      <c r="AP10" s="42"/>
      <c r="AQ10" s="43">
        <f t="shared" si="1"/>
        <v>5.7687499999999998</v>
      </c>
      <c r="AS10" s="11" t="s">
        <v>9</v>
      </c>
    </row>
    <row r="11" spans="1:45" x14ac:dyDescent="0.25">
      <c r="A11" s="9">
        <v>7</v>
      </c>
      <c r="B11" s="47" t="s">
        <v>74</v>
      </c>
      <c r="C11" s="47" t="s">
        <v>75</v>
      </c>
      <c r="D11"/>
      <c r="E11"/>
      <c r="F11" s="48" t="s">
        <v>76</v>
      </c>
      <c r="G11" s="35" t="s">
        <v>77</v>
      </c>
      <c r="H11" s="38" t="s">
        <v>78</v>
      </c>
      <c r="I11" s="35" t="s">
        <v>42</v>
      </c>
      <c r="J11" s="37" t="s">
        <v>43</v>
      </c>
      <c r="K11" s="73" t="s">
        <v>79</v>
      </c>
      <c r="L11" s="63">
        <v>1</v>
      </c>
      <c r="M11" s="63">
        <v>1</v>
      </c>
      <c r="N11" s="64">
        <v>12</v>
      </c>
      <c r="O11" s="65">
        <v>0</v>
      </c>
      <c r="P11" s="39">
        <v>1</v>
      </c>
      <c r="Q11" s="39">
        <v>1</v>
      </c>
      <c r="R11" s="66">
        <v>1</v>
      </c>
      <c r="S11" s="67">
        <v>1</v>
      </c>
      <c r="T11" s="65">
        <v>0</v>
      </c>
      <c r="U11" s="67">
        <v>1</v>
      </c>
      <c r="V11" s="67">
        <v>1</v>
      </c>
      <c r="W11" s="67">
        <v>1</v>
      </c>
      <c r="X11" s="67">
        <v>1</v>
      </c>
      <c r="Y11" s="39">
        <v>1</v>
      </c>
      <c r="Z11" s="67">
        <v>1</v>
      </c>
      <c r="AA11" s="67">
        <v>1</v>
      </c>
      <c r="AB11" s="67">
        <v>1</v>
      </c>
      <c r="AC11" s="39">
        <v>1</v>
      </c>
      <c r="AD11" s="67">
        <v>1</v>
      </c>
      <c r="AE11" s="39"/>
      <c r="AF11" s="70">
        <f t="shared" si="0"/>
        <v>0.875</v>
      </c>
      <c r="AG11" s="40"/>
      <c r="AH11" s="42">
        <v>3.5</v>
      </c>
      <c r="AI11" s="42">
        <v>8</v>
      </c>
      <c r="AJ11" s="42">
        <v>8.5</v>
      </c>
      <c r="AK11" s="42">
        <f>4.5+2.5</f>
        <v>7</v>
      </c>
      <c r="AL11" s="42">
        <v>6</v>
      </c>
      <c r="AM11" s="42">
        <v>5</v>
      </c>
      <c r="AN11" s="42">
        <v>8</v>
      </c>
      <c r="AO11" s="42">
        <v>6.4</v>
      </c>
      <c r="AP11" s="42"/>
      <c r="AQ11" s="43">
        <f t="shared" si="1"/>
        <v>6.2562499999999996</v>
      </c>
    </row>
    <row r="12" spans="1:45" x14ac:dyDescent="0.25">
      <c r="A12" s="9">
        <v>8</v>
      </c>
      <c r="B12" s="34" t="s">
        <v>80</v>
      </c>
      <c r="C12" s="34" t="s">
        <v>61</v>
      </c>
      <c r="D12" s="34" t="s">
        <v>47</v>
      </c>
      <c r="E12" s="34">
        <v>1</v>
      </c>
      <c r="F12" s="45" t="s">
        <v>81</v>
      </c>
      <c r="G12" s="35" t="s">
        <v>82</v>
      </c>
      <c r="H12" s="36" t="s">
        <v>83</v>
      </c>
      <c r="I12" s="35" t="s">
        <v>64</v>
      </c>
      <c r="J12" s="37" t="s">
        <v>65</v>
      </c>
      <c r="K12" s="62" t="s">
        <v>84</v>
      </c>
      <c r="L12" s="63">
        <v>6</v>
      </c>
      <c r="M12" s="63">
        <v>1</v>
      </c>
      <c r="N12" s="64">
        <v>62</v>
      </c>
      <c r="O12" s="39">
        <v>1</v>
      </c>
      <c r="P12" s="39">
        <v>1</v>
      </c>
      <c r="Q12" s="39">
        <v>1</v>
      </c>
      <c r="R12" s="66">
        <v>1</v>
      </c>
      <c r="S12" s="67">
        <v>1</v>
      </c>
      <c r="T12" s="67">
        <v>1</v>
      </c>
      <c r="U12" s="67">
        <v>1</v>
      </c>
      <c r="V12" s="67">
        <v>1</v>
      </c>
      <c r="W12" s="67">
        <v>1</v>
      </c>
      <c r="X12" s="67">
        <v>1</v>
      </c>
      <c r="Y12" s="39">
        <v>1</v>
      </c>
      <c r="Z12" s="67">
        <v>1</v>
      </c>
      <c r="AA12" s="67">
        <v>1</v>
      </c>
      <c r="AB12" s="67">
        <v>1</v>
      </c>
      <c r="AC12" s="39">
        <v>1</v>
      </c>
      <c r="AD12" s="67">
        <v>1</v>
      </c>
      <c r="AE12" s="39"/>
      <c r="AF12" s="70">
        <f t="shared" si="0"/>
        <v>1</v>
      </c>
      <c r="AG12" s="40"/>
      <c r="AH12" s="42">
        <v>8</v>
      </c>
      <c r="AI12" s="42">
        <v>9</v>
      </c>
      <c r="AJ12" s="42">
        <v>7</v>
      </c>
      <c r="AK12" s="42">
        <f>4+2.5</f>
        <v>6.5</v>
      </c>
      <c r="AL12" s="44">
        <v>3</v>
      </c>
      <c r="AM12" s="42">
        <v>7</v>
      </c>
      <c r="AN12" s="44">
        <v>4</v>
      </c>
      <c r="AO12" s="42">
        <v>7.7</v>
      </c>
      <c r="AP12" s="42"/>
      <c r="AQ12" s="43">
        <f t="shared" si="1"/>
        <v>6.6437499999999998</v>
      </c>
    </row>
    <row r="13" spans="1:45" x14ac:dyDescent="0.25">
      <c r="A13" s="9">
        <v>9</v>
      </c>
      <c r="B13" s="34" t="s">
        <v>85</v>
      </c>
      <c r="C13" s="34" t="s">
        <v>61</v>
      </c>
      <c r="D13" s="34" t="s">
        <v>47</v>
      </c>
      <c r="E13" s="34"/>
      <c r="F13" s="34" t="s">
        <v>86</v>
      </c>
      <c r="G13" s="35" t="s">
        <v>87</v>
      </c>
      <c r="H13" s="36" t="s">
        <v>86</v>
      </c>
      <c r="I13" s="35" t="s">
        <v>57</v>
      </c>
      <c r="J13" s="35" t="s">
        <v>58</v>
      </c>
      <c r="K13" s="62" t="s">
        <v>88</v>
      </c>
      <c r="L13" s="63">
        <v>3</v>
      </c>
      <c r="M13" s="63">
        <v>3</v>
      </c>
      <c r="N13" s="64">
        <v>32</v>
      </c>
      <c r="O13" s="39">
        <v>1</v>
      </c>
      <c r="P13" s="39">
        <v>1</v>
      </c>
      <c r="Q13" s="39">
        <v>1</v>
      </c>
      <c r="R13" s="66">
        <v>1</v>
      </c>
      <c r="S13" s="67">
        <v>1</v>
      </c>
      <c r="T13" s="67">
        <v>1</v>
      </c>
      <c r="U13" s="67">
        <v>1</v>
      </c>
      <c r="V13" s="67">
        <v>1</v>
      </c>
      <c r="W13" s="67">
        <v>1</v>
      </c>
      <c r="X13" s="67">
        <v>1</v>
      </c>
      <c r="Y13" s="39">
        <v>1</v>
      </c>
      <c r="Z13" s="67">
        <v>1</v>
      </c>
      <c r="AA13" s="67">
        <v>1</v>
      </c>
      <c r="AB13" s="67">
        <v>1</v>
      </c>
      <c r="AC13" s="39">
        <v>1</v>
      </c>
      <c r="AD13" s="67">
        <v>1</v>
      </c>
      <c r="AE13" s="39"/>
      <c r="AF13" s="70">
        <f t="shared" si="0"/>
        <v>1</v>
      </c>
      <c r="AG13" s="40"/>
      <c r="AH13" s="42">
        <v>6.5</v>
      </c>
      <c r="AI13" s="42">
        <v>8</v>
      </c>
      <c r="AJ13" s="42">
        <v>5</v>
      </c>
      <c r="AK13" s="42">
        <f>4+3</f>
        <v>7</v>
      </c>
      <c r="AL13" s="42">
        <v>4.5</v>
      </c>
      <c r="AM13" s="42">
        <v>6.5</v>
      </c>
      <c r="AN13" s="42">
        <v>8</v>
      </c>
      <c r="AO13" s="42">
        <v>7.4</v>
      </c>
      <c r="AP13" s="42"/>
      <c r="AQ13" s="43">
        <f t="shared" si="1"/>
        <v>6.6624999999999996</v>
      </c>
    </row>
    <row r="14" spans="1:45" x14ac:dyDescent="0.25">
      <c r="A14" s="9">
        <v>10</v>
      </c>
      <c r="B14" s="34" t="s">
        <v>89</v>
      </c>
      <c r="C14" s="34" t="s">
        <v>46</v>
      </c>
      <c r="D14" s="34" t="s">
        <v>47</v>
      </c>
      <c r="E14" s="34"/>
      <c r="F14" s="45" t="s">
        <v>90</v>
      </c>
      <c r="G14" s="35" t="s">
        <v>91</v>
      </c>
      <c r="H14" s="34" t="s">
        <v>92</v>
      </c>
      <c r="I14" s="35" t="s">
        <v>93</v>
      </c>
      <c r="J14" s="35" t="s">
        <v>94</v>
      </c>
      <c r="K14" s="74" t="s">
        <v>95</v>
      </c>
      <c r="L14" s="75"/>
      <c r="M14" s="63">
        <v>6</v>
      </c>
      <c r="N14" s="64">
        <v>92</v>
      </c>
      <c r="O14" s="39">
        <v>1</v>
      </c>
      <c r="P14" s="39">
        <v>1</v>
      </c>
      <c r="Q14" s="39">
        <v>1</v>
      </c>
      <c r="R14" s="66">
        <v>1</v>
      </c>
      <c r="S14" s="67">
        <v>1</v>
      </c>
      <c r="T14" s="67">
        <v>1</v>
      </c>
      <c r="U14" s="68">
        <v>1</v>
      </c>
      <c r="V14" s="67">
        <v>1</v>
      </c>
      <c r="W14" s="67">
        <v>1</v>
      </c>
      <c r="X14" s="67">
        <v>1</v>
      </c>
      <c r="Y14" s="39">
        <v>1</v>
      </c>
      <c r="Z14" s="67">
        <v>1</v>
      </c>
      <c r="AA14" s="65">
        <v>0</v>
      </c>
      <c r="AB14" s="65">
        <v>0</v>
      </c>
      <c r="AC14" s="39">
        <v>1</v>
      </c>
      <c r="AD14" s="67">
        <v>1</v>
      </c>
      <c r="AE14" s="39"/>
      <c r="AF14" s="70">
        <f t="shared" si="0"/>
        <v>0.875</v>
      </c>
      <c r="AG14" s="40"/>
      <c r="AH14" s="42">
        <v>5.5</v>
      </c>
      <c r="AI14" s="42">
        <v>8</v>
      </c>
      <c r="AJ14" s="42">
        <v>7</v>
      </c>
      <c r="AK14" s="42">
        <f>4+1.5</f>
        <v>5.5</v>
      </c>
      <c r="AL14" s="42">
        <v>7</v>
      </c>
      <c r="AM14" s="42">
        <v>6</v>
      </c>
      <c r="AN14" s="42">
        <v>10</v>
      </c>
      <c r="AO14" s="42">
        <v>6.7</v>
      </c>
      <c r="AP14" s="42"/>
      <c r="AQ14" s="43">
        <f t="shared" si="1"/>
        <v>6.5812499999999998</v>
      </c>
    </row>
    <row r="15" spans="1:45" x14ac:dyDescent="0.25">
      <c r="A15" s="9">
        <v>11</v>
      </c>
      <c r="B15" s="34" t="s">
        <v>96</v>
      </c>
      <c r="C15" s="34" t="s">
        <v>46</v>
      </c>
      <c r="D15" s="34" t="s">
        <v>47</v>
      </c>
      <c r="E15" s="34"/>
      <c r="F15" s="45" t="s">
        <v>97</v>
      </c>
      <c r="G15" s="35" t="s">
        <v>98</v>
      </c>
      <c r="H15" s="34" t="s">
        <v>99</v>
      </c>
      <c r="I15" s="35" t="s">
        <v>71</v>
      </c>
      <c r="J15" s="35" t="s">
        <v>72</v>
      </c>
      <c r="K15" s="62" t="s">
        <v>100</v>
      </c>
      <c r="L15" s="63">
        <v>4</v>
      </c>
      <c r="M15" s="63">
        <v>4</v>
      </c>
      <c r="N15" s="64">
        <v>42</v>
      </c>
      <c r="O15" s="39">
        <v>1</v>
      </c>
      <c r="P15" s="39">
        <v>1</v>
      </c>
      <c r="Q15" s="39">
        <v>1</v>
      </c>
      <c r="R15" s="66">
        <v>1</v>
      </c>
      <c r="S15" s="67">
        <v>1</v>
      </c>
      <c r="T15" s="67">
        <v>1</v>
      </c>
      <c r="U15" s="67">
        <v>1</v>
      </c>
      <c r="V15" s="67">
        <v>1</v>
      </c>
      <c r="W15" s="67">
        <v>1</v>
      </c>
      <c r="X15" s="39">
        <v>1</v>
      </c>
      <c r="Y15" s="39">
        <v>1</v>
      </c>
      <c r="Z15" s="67">
        <v>1</v>
      </c>
      <c r="AA15" s="67">
        <v>1</v>
      </c>
      <c r="AB15" s="67">
        <v>1</v>
      </c>
      <c r="AC15" s="39">
        <v>1</v>
      </c>
      <c r="AD15" s="67">
        <v>1</v>
      </c>
      <c r="AE15" s="39"/>
      <c r="AF15" s="70">
        <f t="shared" si="0"/>
        <v>1</v>
      </c>
      <c r="AG15" s="40"/>
      <c r="AH15" s="42">
        <v>6.5</v>
      </c>
      <c r="AI15" s="41">
        <v>0</v>
      </c>
      <c r="AJ15" s="42">
        <v>7.5</v>
      </c>
      <c r="AK15" s="42">
        <f>4+2.5</f>
        <v>6.5</v>
      </c>
      <c r="AL15" s="44">
        <v>1</v>
      </c>
      <c r="AM15" s="42">
        <v>6</v>
      </c>
      <c r="AN15" s="42">
        <v>8</v>
      </c>
      <c r="AO15" s="42">
        <v>5.7</v>
      </c>
      <c r="AP15" s="42"/>
      <c r="AQ15" s="43">
        <f t="shared" si="1"/>
        <v>5.3</v>
      </c>
    </row>
    <row r="16" spans="1:45" x14ac:dyDescent="0.25">
      <c r="A16" s="9">
        <v>12</v>
      </c>
      <c r="B16" s="47" t="s">
        <v>101</v>
      </c>
      <c r="C16" s="47" t="s">
        <v>46</v>
      </c>
      <c r="D16" s="34" t="s">
        <v>47</v>
      </c>
      <c r="E16" s="34"/>
      <c r="F16" s="34" t="s">
        <v>102</v>
      </c>
      <c r="G16" s="35" t="s">
        <v>103</v>
      </c>
      <c r="H16" s="34" t="s">
        <v>104</v>
      </c>
      <c r="I16" s="35" t="s">
        <v>93</v>
      </c>
      <c r="J16" s="35" t="s">
        <v>105</v>
      </c>
      <c r="K16" s="76" t="s">
        <v>106</v>
      </c>
      <c r="L16" s="77">
        <v>7</v>
      </c>
      <c r="M16" s="77">
        <v>6</v>
      </c>
      <c r="N16" s="78">
        <v>72</v>
      </c>
      <c r="O16" s="39">
        <v>1</v>
      </c>
      <c r="P16" s="39">
        <v>1</v>
      </c>
      <c r="Q16" s="39">
        <v>1</v>
      </c>
      <c r="R16" s="66">
        <v>1</v>
      </c>
      <c r="S16" s="67">
        <v>1</v>
      </c>
      <c r="T16" s="67">
        <v>1</v>
      </c>
      <c r="U16" s="68">
        <v>1</v>
      </c>
      <c r="V16" s="67">
        <v>1</v>
      </c>
      <c r="W16" s="67">
        <v>1</v>
      </c>
      <c r="X16" s="67">
        <v>1</v>
      </c>
      <c r="Y16" s="39">
        <v>1</v>
      </c>
      <c r="Z16" s="67">
        <v>1</v>
      </c>
      <c r="AA16" s="67">
        <v>1</v>
      </c>
      <c r="AB16" s="67">
        <v>1</v>
      </c>
      <c r="AC16" s="39">
        <v>1</v>
      </c>
      <c r="AD16" s="67">
        <v>1</v>
      </c>
      <c r="AE16" s="39"/>
      <c r="AF16" s="70">
        <f t="shared" si="0"/>
        <v>1</v>
      </c>
      <c r="AG16" s="40"/>
      <c r="AH16" s="42">
        <v>3.5</v>
      </c>
      <c r="AI16" s="42">
        <v>8</v>
      </c>
      <c r="AJ16" s="42">
        <v>7.5</v>
      </c>
      <c r="AK16" s="42">
        <f>3.5+3.5</f>
        <v>7</v>
      </c>
      <c r="AL16" s="42">
        <v>7</v>
      </c>
      <c r="AM16" s="42">
        <v>6</v>
      </c>
      <c r="AN16" s="42">
        <v>10</v>
      </c>
      <c r="AO16" s="42">
        <v>7.1</v>
      </c>
      <c r="AP16" s="42"/>
      <c r="AQ16" s="43">
        <f t="shared" si="1"/>
        <v>6.7437500000000004</v>
      </c>
    </row>
    <row r="17" spans="1:43" x14ac:dyDescent="0.25">
      <c r="A17" s="9">
        <v>13</v>
      </c>
      <c r="B17" s="34" t="s">
        <v>107</v>
      </c>
      <c r="C17" s="34" t="s">
        <v>61</v>
      </c>
      <c r="D17" s="34" t="s">
        <v>47</v>
      </c>
      <c r="E17" s="34"/>
      <c r="F17" s="34" t="s">
        <v>70</v>
      </c>
      <c r="G17" s="35" t="s">
        <v>108</v>
      </c>
      <c r="H17" s="49" t="s">
        <v>109</v>
      </c>
      <c r="I17" s="35" t="s">
        <v>110</v>
      </c>
      <c r="J17" s="35" t="s">
        <v>111</v>
      </c>
      <c r="K17" s="62" t="s">
        <v>112</v>
      </c>
      <c r="L17" s="63">
        <v>5</v>
      </c>
      <c r="M17" s="63">
        <v>5</v>
      </c>
      <c r="N17" s="64">
        <v>52</v>
      </c>
      <c r="O17" s="39">
        <v>1</v>
      </c>
      <c r="P17" s="39">
        <v>1</v>
      </c>
      <c r="Q17" s="39">
        <v>1</v>
      </c>
      <c r="R17" s="66">
        <v>1</v>
      </c>
      <c r="S17" s="65">
        <v>0</v>
      </c>
      <c r="T17" s="67">
        <v>1</v>
      </c>
      <c r="U17" s="68">
        <v>1</v>
      </c>
      <c r="V17" s="67">
        <v>1</v>
      </c>
      <c r="W17" s="67">
        <v>1</v>
      </c>
      <c r="X17" s="39">
        <v>1</v>
      </c>
      <c r="Y17" s="39">
        <v>1</v>
      </c>
      <c r="Z17" s="65">
        <v>0</v>
      </c>
      <c r="AA17" s="67">
        <v>1</v>
      </c>
      <c r="AB17" s="67">
        <v>1</v>
      </c>
      <c r="AC17" s="39">
        <v>1</v>
      </c>
      <c r="AD17" s="67">
        <v>1</v>
      </c>
      <c r="AE17" s="39"/>
      <c r="AF17" s="70">
        <f t="shared" si="0"/>
        <v>0.875</v>
      </c>
      <c r="AG17" s="40"/>
      <c r="AH17" s="42">
        <v>7</v>
      </c>
      <c r="AI17" s="42">
        <v>10</v>
      </c>
      <c r="AJ17" s="42">
        <v>9</v>
      </c>
      <c r="AK17" s="42">
        <f>3+3</f>
        <v>6</v>
      </c>
      <c r="AL17" s="42">
        <v>0</v>
      </c>
      <c r="AM17" s="42">
        <v>8</v>
      </c>
      <c r="AN17" s="42">
        <v>8</v>
      </c>
      <c r="AO17" s="42">
        <v>5.9</v>
      </c>
      <c r="AP17" s="42"/>
      <c r="AQ17" s="43">
        <f t="shared" si="1"/>
        <v>6.1624999999999996</v>
      </c>
    </row>
    <row r="18" spans="1:43" x14ac:dyDescent="0.25">
      <c r="A18" s="9">
        <v>14</v>
      </c>
      <c r="B18" s="34" t="s">
        <v>113</v>
      </c>
      <c r="C18" s="34" t="s">
        <v>46</v>
      </c>
      <c r="D18" s="34" t="s">
        <v>47</v>
      </c>
      <c r="E18" s="34"/>
      <c r="F18" s="34" t="s">
        <v>104</v>
      </c>
      <c r="G18" s="35" t="s">
        <v>114</v>
      </c>
      <c r="H18" s="36" t="s">
        <v>115</v>
      </c>
      <c r="I18" s="35" t="s">
        <v>34</v>
      </c>
      <c r="J18" s="37" t="s">
        <v>35</v>
      </c>
      <c r="K18" s="62" t="s">
        <v>116</v>
      </c>
      <c r="L18" s="63">
        <v>8</v>
      </c>
      <c r="M18" s="63">
        <v>4</v>
      </c>
      <c r="N18" s="64">
        <v>82</v>
      </c>
      <c r="O18" s="39">
        <v>1</v>
      </c>
      <c r="P18" s="39">
        <v>1</v>
      </c>
      <c r="Q18" s="39">
        <v>1</v>
      </c>
      <c r="R18" s="66">
        <v>1</v>
      </c>
      <c r="S18" s="67">
        <v>1</v>
      </c>
      <c r="T18" s="67">
        <v>1</v>
      </c>
      <c r="U18" s="67">
        <v>1</v>
      </c>
      <c r="V18" s="67">
        <v>1</v>
      </c>
      <c r="W18" s="67">
        <v>1</v>
      </c>
      <c r="X18" s="67">
        <v>1</v>
      </c>
      <c r="Y18" s="39">
        <v>1</v>
      </c>
      <c r="Z18" s="65">
        <v>0</v>
      </c>
      <c r="AA18" s="65">
        <v>0</v>
      </c>
      <c r="AB18" s="67">
        <v>1</v>
      </c>
      <c r="AC18" s="39">
        <v>1</v>
      </c>
      <c r="AD18" s="67">
        <v>1</v>
      </c>
      <c r="AE18" s="39"/>
      <c r="AF18" s="70">
        <f t="shared" si="0"/>
        <v>0.875</v>
      </c>
      <c r="AG18" s="40"/>
      <c r="AH18" s="42">
        <v>6</v>
      </c>
      <c r="AI18" s="42">
        <v>8</v>
      </c>
      <c r="AJ18" s="42">
        <v>9</v>
      </c>
      <c r="AK18" s="42">
        <f>3.5+3.5</f>
        <v>7</v>
      </c>
      <c r="AL18" s="42">
        <v>5</v>
      </c>
      <c r="AM18" s="42">
        <v>8</v>
      </c>
      <c r="AN18" s="42">
        <v>10</v>
      </c>
      <c r="AO18" s="42">
        <v>6.2</v>
      </c>
      <c r="AP18" s="42"/>
      <c r="AQ18" s="43">
        <f t="shared" si="1"/>
        <v>6.9249999999999998</v>
      </c>
    </row>
    <row r="19" spans="1:43" x14ac:dyDescent="0.25">
      <c r="A19" s="9">
        <v>15</v>
      </c>
      <c r="B19" s="34" t="s">
        <v>117</v>
      </c>
      <c r="C19" s="34" t="s">
        <v>61</v>
      </c>
      <c r="D19" s="34" t="s">
        <v>47</v>
      </c>
      <c r="E19" s="34"/>
      <c r="F19" s="34" t="s">
        <v>118</v>
      </c>
      <c r="G19" s="35" t="s">
        <v>119</v>
      </c>
      <c r="H19" s="36" t="s">
        <v>118</v>
      </c>
      <c r="I19" s="35" t="s">
        <v>110</v>
      </c>
      <c r="J19" s="35" t="s">
        <v>111</v>
      </c>
      <c r="K19" s="62" t="s">
        <v>120</v>
      </c>
      <c r="L19" s="63">
        <v>5</v>
      </c>
      <c r="M19" s="63">
        <v>5</v>
      </c>
      <c r="N19" s="64">
        <v>52</v>
      </c>
      <c r="O19" s="65">
        <v>0</v>
      </c>
      <c r="P19" s="39">
        <v>1</v>
      </c>
      <c r="Q19" s="39">
        <v>1</v>
      </c>
      <c r="R19" s="66">
        <v>1</v>
      </c>
      <c r="S19" s="67">
        <v>1</v>
      </c>
      <c r="T19" s="68">
        <v>1</v>
      </c>
      <c r="U19" s="68">
        <v>1</v>
      </c>
      <c r="V19" s="67">
        <v>1</v>
      </c>
      <c r="W19" s="67">
        <v>1</v>
      </c>
      <c r="X19" s="67">
        <v>1</v>
      </c>
      <c r="Y19" s="39">
        <v>1</v>
      </c>
      <c r="Z19" s="67">
        <v>1</v>
      </c>
      <c r="AA19" s="65">
        <v>0</v>
      </c>
      <c r="AB19" s="67">
        <v>1</v>
      </c>
      <c r="AC19" s="39">
        <v>1</v>
      </c>
      <c r="AD19" s="67">
        <v>1</v>
      </c>
      <c r="AE19" s="39"/>
      <c r="AF19" s="70">
        <f t="shared" si="0"/>
        <v>0.875</v>
      </c>
      <c r="AG19" s="40"/>
      <c r="AH19" s="42">
        <v>7</v>
      </c>
      <c r="AI19" s="42">
        <v>9</v>
      </c>
      <c r="AJ19" s="42">
        <v>9</v>
      </c>
      <c r="AK19" s="42">
        <f>4+2</f>
        <v>6</v>
      </c>
      <c r="AL19" s="42">
        <v>0</v>
      </c>
      <c r="AM19" s="42">
        <v>8</v>
      </c>
      <c r="AN19" s="42">
        <v>8</v>
      </c>
      <c r="AO19" s="42">
        <v>6.1</v>
      </c>
      <c r="AP19" s="42"/>
      <c r="AQ19" s="43">
        <f t="shared" si="1"/>
        <v>6.15</v>
      </c>
    </row>
    <row r="20" spans="1:43" x14ac:dyDescent="0.25">
      <c r="A20" s="9">
        <v>16</v>
      </c>
      <c r="B20" s="34" t="s">
        <v>121</v>
      </c>
      <c r="C20" s="34" t="s">
        <v>122</v>
      </c>
      <c r="D20" s="34" t="s">
        <v>47</v>
      </c>
      <c r="E20" s="34"/>
      <c r="F20" s="34" t="s">
        <v>123</v>
      </c>
      <c r="G20" s="35" t="s">
        <v>124</v>
      </c>
      <c r="H20" s="36" t="s">
        <v>123</v>
      </c>
      <c r="I20" s="35" t="s">
        <v>51</v>
      </c>
      <c r="J20" s="37" t="s">
        <v>52</v>
      </c>
      <c r="K20" s="62" t="s">
        <v>125</v>
      </c>
      <c r="L20" s="63">
        <v>2</v>
      </c>
      <c r="M20" s="71">
        <v>2</v>
      </c>
      <c r="N20" s="64">
        <v>22</v>
      </c>
      <c r="O20" s="39">
        <v>1</v>
      </c>
      <c r="P20" s="65">
        <v>0</v>
      </c>
      <c r="Q20" s="39">
        <v>1</v>
      </c>
      <c r="R20" s="66">
        <v>1</v>
      </c>
      <c r="S20" s="67">
        <v>1</v>
      </c>
      <c r="T20" s="67">
        <v>1</v>
      </c>
      <c r="U20" s="65">
        <v>0</v>
      </c>
      <c r="V20" s="65">
        <v>0</v>
      </c>
      <c r="W20" s="67">
        <v>1</v>
      </c>
      <c r="X20" s="39">
        <v>1</v>
      </c>
      <c r="Y20" s="39">
        <v>1</v>
      </c>
      <c r="Z20" s="67">
        <v>1</v>
      </c>
      <c r="AA20" s="65">
        <v>0</v>
      </c>
      <c r="AB20" s="67">
        <v>1</v>
      </c>
      <c r="AC20" s="39">
        <v>1</v>
      </c>
      <c r="AD20" s="39">
        <v>0</v>
      </c>
      <c r="AE20" s="39"/>
      <c r="AF20" s="70">
        <f t="shared" si="0"/>
        <v>0.6875</v>
      </c>
      <c r="AG20" s="40"/>
      <c r="AH20" s="41">
        <v>0</v>
      </c>
      <c r="AI20" s="42">
        <v>7</v>
      </c>
      <c r="AJ20" s="42">
        <v>8.5</v>
      </c>
      <c r="AK20" s="42">
        <f>2.5+1</f>
        <v>3.5</v>
      </c>
      <c r="AL20" s="42">
        <v>5</v>
      </c>
      <c r="AM20" s="42">
        <v>5</v>
      </c>
      <c r="AN20" s="42">
        <v>10</v>
      </c>
      <c r="AO20" s="42">
        <v>7.1</v>
      </c>
      <c r="AP20" s="42"/>
      <c r="AQ20" s="43">
        <f t="shared" si="1"/>
        <v>5.2750000000000004</v>
      </c>
    </row>
    <row r="21" spans="1:43" x14ac:dyDescent="0.25">
      <c r="A21" s="9">
        <v>17</v>
      </c>
      <c r="B21" s="34" t="s">
        <v>126</v>
      </c>
      <c r="C21" s="34" t="s">
        <v>46</v>
      </c>
      <c r="D21" s="34" t="s">
        <v>47</v>
      </c>
      <c r="E21" s="34"/>
      <c r="F21" s="34" t="s">
        <v>127</v>
      </c>
      <c r="G21" s="35" t="s">
        <v>128</v>
      </c>
      <c r="H21" s="36" t="s">
        <v>127</v>
      </c>
      <c r="I21" s="35" t="s">
        <v>93</v>
      </c>
      <c r="J21" s="35" t="s">
        <v>105</v>
      </c>
      <c r="K21" s="62" t="s">
        <v>129</v>
      </c>
      <c r="L21" s="63">
        <v>7</v>
      </c>
      <c r="M21" s="63">
        <v>6</v>
      </c>
      <c r="N21" s="64">
        <v>72</v>
      </c>
      <c r="O21" s="65">
        <v>0</v>
      </c>
      <c r="P21" s="65">
        <v>0</v>
      </c>
      <c r="Q21" s="68">
        <v>1</v>
      </c>
      <c r="R21" s="66">
        <v>1</v>
      </c>
      <c r="S21" s="67">
        <v>1</v>
      </c>
      <c r="T21" s="67">
        <v>1</v>
      </c>
      <c r="U21" s="67">
        <v>1</v>
      </c>
      <c r="V21" s="67">
        <v>1</v>
      </c>
      <c r="W21" s="67">
        <v>1</v>
      </c>
      <c r="X21" s="67">
        <v>1</v>
      </c>
      <c r="Y21" s="39">
        <v>1</v>
      </c>
      <c r="Z21" s="67">
        <v>1</v>
      </c>
      <c r="AA21" s="67">
        <v>1</v>
      </c>
      <c r="AB21" s="67">
        <v>1</v>
      </c>
      <c r="AC21" s="39">
        <v>1</v>
      </c>
      <c r="AD21" s="67">
        <v>1</v>
      </c>
      <c r="AE21" s="39"/>
      <c r="AF21" s="70">
        <f t="shared" si="0"/>
        <v>0.875</v>
      </c>
      <c r="AG21" s="40"/>
      <c r="AH21" s="41">
        <v>0</v>
      </c>
      <c r="AI21" s="42">
        <v>8</v>
      </c>
      <c r="AJ21" s="42">
        <v>9</v>
      </c>
      <c r="AK21" s="44">
        <f>1.5+2.5</f>
        <v>4</v>
      </c>
      <c r="AL21" s="42">
        <v>7</v>
      </c>
      <c r="AM21" s="42">
        <v>6</v>
      </c>
      <c r="AN21" s="42">
        <v>10</v>
      </c>
      <c r="AO21" s="42">
        <v>6.5</v>
      </c>
      <c r="AP21" s="42"/>
      <c r="AQ21" s="43">
        <f t="shared" si="1"/>
        <v>5.6875</v>
      </c>
    </row>
    <row r="22" spans="1:43" x14ac:dyDescent="0.25">
      <c r="B22" s="38"/>
      <c r="C22" s="38"/>
      <c r="D22" s="38"/>
      <c r="E22" s="38"/>
      <c r="F22" s="38"/>
      <c r="G22" s="50"/>
      <c r="H22" s="38"/>
      <c r="I22" s="50"/>
      <c r="J22" s="51" t="s">
        <v>130</v>
      </c>
      <c r="K22" s="52"/>
      <c r="L22" s="38"/>
      <c r="M22" s="38"/>
      <c r="N22" s="38"/>
      <c r="O22" s="53"/>
      <c r="P22" s="53"/>
      <c r="Q22" s="54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40"/>
      <c r="AG22" s="40"/>
      <c r="AH22" s="55"/>
      <c r="AI22" s="55"/>
      <c r="AJ22" s="55"/>
      <c r="AK22" s="56"/>
      <c r="AL22" s="55"/>
      <c r="AM22" s="55"/>
      <c r="AN22" s="55"/>
      <c r="AO22" s="55"/>
      <c r="AP22" s="55"/>
      <c r="AQ22" s="57"/>
    </row>
    <row r="23" spans="1:43" x14ac:dyDescent="0.25">
      <c r="B23" s="38"/>
      <c r="C23" s="38"/>
      <c r="D23" s="38"/>
      <c r="E23" s="38"/>
      <c r="F23" s="38"/>
      <c r="G23" s="50"/>
      <c r="H23" s="38"/>
      <c r="I23" s="50"/>
      <c r="J23" s="50"/>
      <c r="K23" s="52"/>
      <c r="L23" s="38"/>
      <c r="M23" s="38"/>
      <c r="N23" s="38"/>
      <c r="O23" s="53"/>
      <c r="P23" s="53"/>
      <c r="Q23" s="54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40"/>
      <c r="AG23" s="40"/>
      <c r="AH23" s="55"/>
      <c r="AI23" s="55"/>
      <c r="AJ23" s="55"/>
      <c r="AK23" s="56"/>
      <c r="AL23" s="55"/>
      <c r="AM23" s="55"/>
      <c r="AN23" s="55"/>
      <c r="AO23" s="55"/>
      <c r="AP23" s="55"/>
      <c r="AQ23" s="57"/>
    </row>
  </sheetData>
  <mergeCells count="1">
    <mergeCell ref="L2:M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ignoredErrors>
    <ignoredError sqref="AF5:AF21" formulaRange="1"/>
    <ignoredError sqref="AK1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2020-07-12T23:10:58Z</cp:lastPrinted>
  <dcterms:created xsi:type="dcterms:W3CDTF">2020-07-12T22:45:13Z</dcterms:created>
  <dcterms:modified xsi:type="dcterms:W3CDTF">2020-07-13T18:39:42Z</dcterms:modified>
</cp:coreProperties>
</file>