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0" i="1"/>
  <c r="E40"/>
  <c r="F40"/>
  <c r="C40"/>
  <c r="B40"/>
  <c r="G12"/>
  <c r="G8"/>
  <c r="G14"/>
  <c r="G11"/>
  <c r="G13"/>
  <c r="G15"/>
  <c r="G16"/>
  <c r="G3"/>
  <c r="J22"/>
  <c r="J23"/>
  <c r="J24"/>
  <c r="J25"/>
  <c r="J26"/>
  <c r="J27"/>
  <c r="J28"/>
  <c r="J21"/>
  <c r="I22"/>
  <c r="I23"/>
  <c r="H5" s="1"/>
  <c r="I24"/>
  <c r="H7" s="1"/>
  <c r="I25"/>
  <c r="I26"/>
  <c r="I27"/>
  <c r="H14" s="1"/>
  <c r="I28"/>
  <c r="H16" s="1"/>
  <c r="I21"/>
  <c r="H22"/>
  <c r="H23"/>
  <c r="G5" s="1"/>
  <c r="H24"/>
  <c r="G7" s="1"/>
  <c r="H25"/>
  <c r="H26"/>
  <c r="H27"/>
  <c r="H28"/>
  <c r="H21"/>
  <c r="E34"/>
  <c r="F34" s="1"/>
  <c r="E35"/>
  <c r="E36"/>
  <c r="E37"/>
  <c r="F37" s="1"/>
  <c r="E38"/>
  <c r="F38" s="1"/>
  <c r="E39"/>
  <c r="E32"/>
  <c r="F32" s="1"/>
  <c r="D39"/>
  <c r="D33"/>
  <c r="E33" s="1"/>
  <c r="F33" s="1"/>
  <c r="D34"/>
  <c r="D35"/>
  <c r="D36"/>
  <c r="D37"/>
  <c r="D38"/>
  <c r="D32"/>
  <c r="F35"/>
  <c r="F36"/>
  <c r="F39"/>
  <c r="H15"/>
  <c r="H13"/>
  <c r="H12"/>
  <c r="H11"/>
  <c r="H10"/>
  <c r="G10"/>
  <c r="H9"/>
  <c r="G9"/>
  <c r="H8"/>
  <c r="H6"/>
  <c r="G6"/>
  <c r="H4"/>
  <c r="G4"/>
  <c r="H3"/>
  <c r="L2" l="1"/>
  <c r="K2"/>
</calcChain>
</file>

<file path=xl/sharedStrings.xml><?xml version="1.0" encoding="utf-8"?>
<sst xmlns="http://schemas.openxmlformats.org/spreadsheetml/2006/main" count="115" uniqueCount="90">
  <si>
    <t>Cabeça</t>
  </si>
  <si>
    <t>X</t>
  </si>
  <si>
    <t>Y</t>
  </si>
  <si>
    <t>Braço direito</t>
  </si>
  <si>
    <t>Braço esquerdo</t>
  </si>
  <si>
    <t>Tronco</t>
  </si>
  <si>
    <t>Antebraço direito</t>
  </si>
  <si>
    <t>Antebraço esquerdo</t>
  </si>
  <si>
    <t>Mão direita</t>
  </si>
  <si>
    <t>Mão esquerda</t>
  </si>
  <si>
    <t>Coxa direita</t>
  </si>
  <si>
    <t>Coxa esquerda</t>
  </si>
  <si>
    <t xml:space="preserve">Perna direita </t>
  </si>
  <si>
    <t>Perna esquerda</t>
  </si>
  <si>
    <t>Pé direito</t>
  </si>
  <si>
    <t>Pé esquerdo</t>
  </si>
  <si>
    <t>Segment</t>
  </si>
  <si>
    <t>Males</t>
  </si>
  <si>
    <t>Females</t>
  </si>
  <si>
    <t>Average</t>
  </si>
  <si>
    <t>Upper Arm</t>
  </si>
  <si>
    <t>Forearm</t>
  </si>
  <si>
    <t>Hand</t>
  </si>
  <si>
    <t>Thigh</t>
  </si>
  <si>
    <t>Leg</t>
  </si>
  <si>
    <t>Foot</t>
  </si>
  <si>
    <t>Plagenhoef et al., 1983</t>
  </si>
  <si>
    <t>% Segment Length (from proximal ends)</t>
  </si>
  <si>
    <t>Head and Neck</t>
  </si>
  <si>
    <t>Trunk</t>
  </si>
  <si>
    <t>X proximal</t>
  </si>
  <si>
    <t>Y distal</t>
  </si>
  <si>
    <t>Y proximal</t>
  </si>
  <si>
    <t>X distal</t>
  </si>
  <si>
    <t>COM segementos</t>
  </si>
  <si>
    <t xml:space="preserve">Centro de Massa </t>
  </si>
  <si>
    <t xml:space="preserve">COM = </t>
  </si>
  <si>
    <t>Percentages of Total Body Weight</t>
  </si>
  <si>
    <t>Average %</t>
  </si>
  <si>
    <t>Plagenhoef et al. 1983 (37 Men, 100 Women)</t>
  </si>
  <si>
    <t>Clauser, 1969 (13 Male Cadavers)</t>
  </si>
  <si>
    <t>Dempster, 1955 (Eight Male Cadavers)</t>
  </si>
  <si>
    <t>Chandler et al., 1975 (Six Male Cadavers)</t>
  </si>
  <si>
    <t>Head, neck</t>
  </si>
  <si>
    <t>M 8.26</t>
  </si>
  <si>
    <t>M 7.30</t>
  </si>
  <si>
    <t>M 7.9</t>
  </si>
  <si>
    <t>M 7.35</t>
  </si>
  <si>
    <t>F 8.2</t>
  </si>
  <si>
    <t>M 46.8</t>
  </si>
  <si>
    <t>M 50.7</t>
  </si>
  <si>
    <t>M 51.1</t>
  </si>
  <si>
    <t>M 51.66</t>
  </si>
  <si>
    <t>F 45.22</t>
  </si>
  <si>
    <t>Whole trunk</t>
  </si>
  <si>
    <t>M 55.1</t>
  </si>
  <si>
    <t>F 53.2</t>
  </si>
  <si>
    <t>Upper arm</t>
  </si>
  <si>
    <t>M 3.25</t>
  </si>
  <si>
    <t>M 2.60</t>
  </si>
  <si>
    <t>M 2.70</t>
  </si>
  <si>
    <t>M 3.26</t>
  </si>
  <si>
    <t>F 2.90</t>
  </si>
  <si>
    <t>M 1.87</t>
  </si>
  <si>
    <t>M 1.60</t>
  </si>
  <si>
    <t>M 1.84</t>
  </si>
  <si>
    <t>F 1.57</t>
  </si>
  <si>
    <t>M 0.65</t>
  </si>
  <si>
    <t>M 0.70</t>
  </si>
  <si>
    <t>M 0.60</t>
  </si>
  <si>
    <t>M 0.67</t>
  </si>
  <si>
    <t>F 0.50</t>
  </si>
  <si>
    <t>M 10.50</t>
  </si>
  <si>
    <t>M 10.3</t>
  </si>
  <si>
    <t>M 9.70</t>
  </si>
  <si>
    <t>M 9.4</t>
  </si>
  <si>
    <t>F 11.75</t>
  </si>
  <si>
    <t>Lower Leg</t>
  </si>
  <si>
    <t>M 4.75</t>
  </si>
  <si>
    <t>M 4.30</t>
  </si>
  <si>
    <t>M 4.50</t>
  </si>
  <si>
    <t>M 4.01</t>
  </si>
  <si>
    <t>F 5.35</t>
  </si>
  <si>
    <t>M 1.43</t>
  </si>
  <si>
    <t>M 1.50</t>
  </si>
  <si>
    <t>M 1.40</t>
  </si>
  <si>
    <t>M 1.45</t>
  </si>
  <si>
    <t>F 1.33</t>
  </si>
  <si>
    <t>F, Female; M. Male.</t>
  </si>
  <si>
    <t>Total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</si>
</sst>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"/>
  </numFmts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7" borderId="2" xfId="0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3" fillId="0" borderId="0" xfId="0" applyFont="1"/>
    <xf numFmtId="2" fontId="2" fillId="9" borderId="2" xfId="0" applyNumberFormat="1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2" xfId="0" applyBorder="1"/>
    <xf numFmtId="0" fontId="1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165" fontId="2" fillId="9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left" vertical="center"/>
    </xf>
    <xf numFmtId="0" fontId="0" fillId="10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left"/>
    </xf>
    <xf numFmtId="0" fontId="0" fillId="11" borderId="2" xfId="0" applyFill="1" applyBorder="1" applyAlignment="1">
      <alignment horizontal="center" vertical="center"/>
    </xf>
    <xf numFmtId="166" fontId="0" fillId="10" borderId="2" xfId="0" applyNumberFormat="1" applyFill="1" applyBorder="1" applyAlignment="1">
      <alignment horizontal="center"/>
    </xf>
    <xf numFmtId="166" fontId="0" fillId="5" borderId="2" xfId="0" applyNumberFormat="1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6" borderId="2" xfId="0" applyNumberFormat="1" applyFill="1" applyBorder="1" applyAlignment="1">
      <alignment horizontal="center"/>
    </xf>
    <xf numFmtId="166" fontId="0" fillId="11" borderId="2" xfId="0" applyNumberFormat="1" applyFill="1" applyBorder="1" applyAlignment="1">
      <alignment horizontal="center"/>
    </xf>
    <xf numFmtId="166" fontId="0" fillId="8" borderId="2" xfId="0" applyNumberFormat="1" applyFill="1" applyBorder="1" applyAlignment="1">
      <alignment horizontal="center"/>
    </xf>
    <xf numFmtId="166" fontId="0" fillId="7" borderId="2" xfId="0" applyNumberFormat="1" applyFill="1" applyBorder="1" applyAlignment="1">
      <alignment horizontal="center"/>
    </xf>
    <xf numFmtId="0" fontId="4" fillId="0" borderId="0" xfId="0" applyFont="1"/>
    <xf numFmtId="0" fontId="5" fillId="12" borderId="0" xfId="0" applyFont="1" applyFill="1" applyBorder="1"/>
    <xf numFmtId="0" fontId="5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right"/>
    </xf>
    <xf numFmtId="166" fontId="5" fillId="12" borderId="0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0" fillId="3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/>
    <xf numFmtId="0" fontId="0" fillId="0" borderId="1" xfId="0" applyBorder="1" applyAlignment="1"/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2" fontId="2" fillId="9" borderId="5" xfId="0" applyNumberFormat="1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66"/>
      <color rgb="FFB2B2B2"/>
      <color rgb="FFCC0099"/>
      <color rgb="FF666699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A22" zoomScale="85" zoomScaleNormal="85" workbookViewId="0">
      <selection activeCell="B40" sqref="B40"/>
    </sheetView>
  </sheetViews>
  <sheetFormatPr defaultRowHeight="15"/>
  <cols>
    <col min="1" max="1" width="19.28515625" bestFit="1" customWidth="1"/>
    <col min="2" max="2" width="12.28515625" bestFit="1" customWidth="1"/>
    <col min="3" max="3" width="10.28515625" bestFit="1" customWidth="1"/>
    <col min="4" max="4" width="9" bestFit="1" customWidth="1"/>
    <col min="5" max="5" width="11.28515625" customWidth="1"/>
    <col min="6" max="6" width="10.5703125" customWidth="1"/>
    <col min="7" max="7" width="9.28515625" bestFit="1" customWidth="1"/>
    <col min="10" max="10" width="11.7109375" bestFit="1" customWidth="1"/>
    <col min="11" max="11" width="10.7109375" bestFit="1" customWidth="1"/>
    <col min="12" max="12" width="9" bestFit="1" customWidth="1"/>
  </cols>
  <sheetData>
    <row r="1" spans="1:12" ht="23.25">
      <c r="A1" s="48" t="s">
        <v>35</v>
      </c>
      <c r="B1" s="48"/>
      <c r="C1" s="48"/>
      <c r="D1" s="48"/>
      <c r="E1" s="48"/>
      <c r="F1" s="3"/>
      <c r="G1" s="49" t="s">
        <v>34</v>
      </c>
      <c r="H1" s="47"/>
      <c r="J1" s="42"/>
      <c r="K1" s="43" t="s">
        <v>1</v>
      </c>
      <c r="L1" s="43" t="s">
        <v>2</v>
      </c>
    </row>
    <row r="2" spans="1:12" ht="23.25">
      <c r="B2" s="2" t="s">
        <v>30</v>
      </c>
      <c r="C2" s="2" t="s">
        <v>32</v>
      </c>
      <c r="D2" s="2" t="s">
        <v>33</v>
      </c>
      <c r="E2" s="2" t="s">
        <v>31</v>
      </c>
      <c r="G2" s="2" t="s">
        <v>1</v>
      </c>
      <c r="H2" s="2" t="s">
        <v>2</v>
      </c>
      <c r="J2" s="44" t="s">
        <v>36</v>
      </c>
      <c r="K2" s="45">
        <f>((G3*D32/100)+(G4*D33/100)+(G5*D34/100)+(G6*D34/100)+(G7*D35/100)+(G8*D35/100)+(G9*D36/100)+(G10*D36/100)+(G11*D37/100)+(G12*D37/100)+(G13*D38/100)+(G14*D38/100)+(G15*D39/100)+(G16*D39/100))</f>
        <v>176.32272368842752</v>
      </c>
      <c r="L2" s="45">
        <f>((H3*E32/100)+(H4*E33/100)+(H5*E34/100)+(H6*E34/100)+(H7*E35/100)+(H8*E35/100)+(H9*E36/100)+(H10*E36/100)+(H11*E37/100)+(H12*E37/100)+(H13*E38/100)+(H14*E38/100)+(H15*E39/100)+(H16*E39/100))</f>
        <v>92.925883435497624</v>
      </c>
    </row>
    <row r="3" spans="1:12">
      <c r="A3" s="29" t="s">
        <v>0</v>
      </c>
      <c r="B3" s="30">
        <v>67.996233521657302</v>
      </c>
      <c r="C3" s="30">
        <v>100.86346516007499</v>
      </c>
      <c r="D3" s="30">
        <v>28.263653483992499</v>
      </c>
      <c r="E3" s="30">
        <v>148.852165725047</v>
      </c>
      <c r="G3" s="33">
        <f>B3+(H21/100)*(D3-B3)</f>
        <v>46.143314500941656</v>
      </c>
      <c r="H3" s="33">
        <f t="shared" ref="G3:H5" si="0">C3+(I21/100)*(E3-C3)</f>
        <v>127.25725047080959</v>
      </c>
      <c r="L3" s="1"/>
    </row>
    <row r="4" spans="1:12">
      <c r="A4" s="6" t="s">
        <v>5</v>
      </c>
      <c r="B4" s="24">
        <v>80.900000000000006</v>
      </c>
      <c r="C4" s="24">
        <v>93.64</v>
      </c>
      <c r="D4" s="24">
        <v>224.6</v>
      </c>
      <c r="E4" s="24">
        <v>61.65</v>
      </c>
      <c r="G4" s="34">
        <f t="shared" si="0"/>
        <v>140.89474999999999</v>
      </c>
      <c r="H4" s="34">
        <f t="shared" si="0"/>
        <v>80.284175000000005</v>
      </c>
    </row>
    <row r="5" spans="1:12">
      <c r="A5" s="4" t="s">
        <v>3</v>
      </c>
      <c r="B5" s="25">
        <v>96.89</v>
      </c>
      <c r="C5" s="25">
        <v>104</v>
      </c>
      <c r="D5" s="25">
        <v>146.4</v>
      </c>
      <c r="E5" s="25">
        <v>161.19999999999999</v>
      </c>
      <c r="G5" s="35">
        <f t="shared" si="0"/>
        <v>119.02097000000001</v>
      </c>
      <c r="H5" s="35">
        <f t="shared" si="0"/>
        <v>129.5684</v>
      </c>
    </row>
    <row r="6" spans="1:12">
      <c r="A6" s="5" t="s">
        <v>4</v>
      </c>
      <c r="B6" s="25">
        <v>64.900000000000006</v>
      </c>
      <c r="C6" s="25">
        <v>83.32</v>
      </c>
      <c r="D6" s="25">
        <v>119.1</v>
      </c>
      <c r="E6" s="25">
        <v>69.39</v>
      </c>
      <c r="G6" s="35">
        <f>B6+(H23/100)*(D6-B6)</f>
        <v>89.127399999999994</v>
      </c>
      <c r="H6" s="35">
        <f>C6+(I23/100)*(E6-C6)</f>
        <v>77.093289999999996</v>
      </c>
    </row>
    <row r="7" spans="1:12">
      <c r="A7" s="7" t="s">
        <v>6</v>
      </c>
      <c r="B7" s="23">
        <v>146.4</v>
      </c>
      <c r="C7" s="23">
        <v>161.19999999999999</v>
      </c>
      <c r="D7" s="23">
        <v>113.4</v>
      </c>
      <c r="E7" s="23">
        <v>194.8</v>
      </c>
      <c r="G7" s="36">
        <f>B7+(H24/100)*(D7-B7)</f>
        <v>132.14400000000001</v>
      </c>
      <c r="H7" s="36">
        <f>C7+(I24/100)*(E7-C7)</f>
        <v>175.71520000000001</v>
      </c>
      <c r="L7" s="41"/>
    </row>
    <row r="8" spans="1:12">
      <c r="A8" s="7" t="s">
        <v>7</v>
      </c>
      <c r="B8" s="23">
        <v>119.1</v>
      </c>
      <c r="C8" s="23">
        <v>69.39</v>
      </c>
      <c r="D8" s="23">
        <v>146.9</v>
      </c>
      <c r="E8" s="23">
        <v>34.81</v>
      </c>
      <c r="G8" s="36">
        <f>B8+(H24/100)*(D8-B8)</f>
        <v>131.1096</v>
      </c>
      <c r="H8" s="36">
        <f>C8+(I24/100)*(E8-C8)</f>
        <v>54.451439999999998</v>
      </c>
    </row>
    <row r="9" spans="1:12">
      <c r="A9" s="8" t="s">
        <v>8</v>
      </c>
      <c r="B9" s="26">
        <v>113.4</v>
      </c>
      <c r="C9" s="26">
        <v>194.8</v>
      </c>
      <c r="D9" s="26">
        <v>97.92</v>
      </c>
      <c r="E9" s="26">
        <v>226.8</v>
      </c>
      <c r="G9" s="37">
        <f>B9+(H25/100)*(D9-B9)</f>
        <v>106.15536</v>
      </c>
      <c r="H9" s="37">
        <f>C9+(I25/100)*(E9-C9)</f>
        <v>209.77600000000001</v>
      </c>
    </row>
    <row r="10" spans="1:12">
      <c r="A10" s="8" t="s">
        <v>9</v>
      </c>
      <c r="B10" s="26">
        <v>146.9</v>
      </c>
      <c r="C10" s="26">
        <v>34.81</v>
      </c>
      <c r="D10" s="26">
        <v>157.30000000000001</v>
      </c>
      <c r="E10" s="26">
        <v>20.88</v>
      </c>
      <c r="G10" s="37">
        <f>B10+(H25/100)*(D10-B10)</f>
        <v>151.7672</v>
      </c>
      <c r="H10" s="37">
        <f>C10+(I25/100)*(E10-C10)</f>
        <v>28.290760000000002</v>
      </c>
    </row>
    <row r="11" spans="1:12">
      <c r="A11" s="9" t="s">
        <v>10</v>
      </c>
      <c r="B11" s="27">
        <v>230</v>
      </c>
      <c r="C11" s="27">
        <v>52.87</v>
      </c>
      <c r="D11" s="27">
        <v>359.5</v>
      </c>
      <c r="E11" s="27">
        <v>62.68</v>
      </c>
      <c r="G11" s="40">
        <f>B11+(H26/100)*(D11-B11)</f>
        <v>285.74975000000001</v>
      </c>
      <c r="H11" s="40">
        <f>C11+(I26/100)*(E11-C11)</f>
        <v>57.093204999999998</v>
      </c>
    </row>
    <row r="12" spans="1:12">
      <c r="A12" s="9" t="s">
        <v>11</v>
      </c>
      <c r="B12" s="27">
        <v>219.2</v>
      </c>
      <c r="C12" s="27">
        <v>70.42</v>
      </c>
      <c r="D12" s="27">
        <v>283.2</v>
      </c>
      <c r="E12" s="27">
        <v>101.4</v>
      </c>
      <c r="G12" s="40">
        <f>B12+(H26/100)*(D12-B12)</f>
        <v>246.75199999999998</v>
      </c>
      <c r="H12" s="40">
        <f>C12+(I26/100)*(E12-C12)</f>
        <v>83.756889999999999</v>
      </c>
    </row>
    <row r="13" spans="1:12">
      <c r="A13" s="31" t="s">
        <v>12</v>
      </c>
      <c r="B13" s="32">
        <v>359.5</v>
      </c>
      <c r="C13" s="32">
        <v>62.68</v>
      </c>
      <c r="D13" s="32">
        <v>266.10000000000002</v>
      </c>
      <c r="E13" s="32">
        <v>153</v>
      </c>
      <c r="G13" s="38">
        <f>B13+(H27/100)*(D13-B13)</f>
        <v>319.66489999999999</v>
      </c>
      <c r="H13" s="38">
        <f>C13+(I27/100)*(E13-C13)</f>
        <v>101.20148</v>
      </c>
    </row>
    <row r="14" spans="1:12">
      <c r="A14" s="31" t="s">
        <v>13</v>
      </c>
      <c r="B14" s="32">
        <v>283.2</v>
      </c>
      <c r="C14" s="32">
        <v>101.4</v>
      </c>
      <c r="D14" s="32">
        <v>225.9</v>
      </c>
      <c r="E14" s="32">
        <v>202</v>
      </c>
      <c r="G14" s="38">
        <f>B14+(H27/100)*(D14-B14)</f>
        <v>258.76155</v>
      </c>
      <c r="H14" s="38">
        <f>C14+(I27/100)*(E14-C14)</f>
        <v>144.30590000000001</v>
      </c>
    </row>
    <row r="15" spans="1:12">
      <c r="A15" s="10" t="s">
        <v>14</v>
      </c>
      <c r="B15" s="28">
        <v>266.10000000000002</v>
      </c>
      <c r="C15" s="28">
        <v>153</v>
      </c>
      <c r="D15" s="28">
        <v>277.5</v>
      </c>
      <c r="E15" s="28">
        <v>216.4</v>
      </c>
      <c r="G15" s="39">
        <f>B15+(H28/100)*(D15-B15)</f>
        <v>271.8</v>
      </c>
      <c r="H15" s="39">
        <f>C15+(I28/100)*(E15-C15)</f>
        <v>184.7</v>
      </c>
    </row>
    <row r="16" spans="1:12">
      <c r="A16" s="10" t="s">
        <v>15</v>
      </c>
      <c r="B16" s="28">
        <v>225.9</v>
      </c>
      <c r="C16" s="28">
        <v>202</v>
      </c>
      <c r="D16" s="28">
        <v>221.3</v>
      </c>
      <c r="E16" s="28">
        <v>263.89999999999998</v>
      </c>
      <c r="G16" s="39">
        <f>B16+(H28/100)*(D16-B16)</f>
        <v>223.60000000000002</v>
      </c>
      <c r="H16" s="39">
        <f>C16+(I28/100)*(E16-C16)</f>
        <v>232.95</v>
      </c>
    </row>
    <row r="19" spans="1:11">
      <c r="E19" s="50" t="s">
        <v>27</v>
      </c>
      <c r="F19" s="51"/>
      <c r="G19" s="51"/>
      <c r="H19" s="51"/>
    </row>
    <row r="20" spans="1:11">
      <c r="E20" s="17" t="s">
        <v>16</v>
      </c>
      <c r="F20" s="17" t="s">
        <v>17</v>
      </c>
      <c r="G20" s="17" t="s">
        <v>18</v>
      </c>
      <c r="H20" s="17" t="s">
        <v>19</v>
      </c>
      <c r="I20" s="17" t="s">
        <v>19</v>
      </c>
      <c r="J20" s="16" t="s">
        <v>38</v>
      </c>
    </row>
    <row r="21" spans="1:11" ht="25.5">
      <c r="E21" s="12" t="s">
        <v>28</v>
      </c>
      <c r="F21" s="12">
        <v>55</v>
      </c>
      <c r="G21" s="12">
        <v>55</v>
      </c>
      <c r="H21" s="12">
        <f>AVERAGE(F21:G21)</f>
        <v>55</v>
      </c>
      <c r="I21" s="12">
        <f>H21</f>
        <v>55</v>
      </c>
      <c r="J21" s="22">
        <f>I21/100</f>
        <v>0.55000000000000004</v>
      </c>
    </row>
    <row r="22" spans="1:11">
      <c r="E22" s="12" t="s">
        <v>29</v>
      </c>
      <c r="F22" s="12">
        <v>44.5</v>
      </c>
      <c r="G22" s="12">
        <v>39</v>
      </c>
      <c r="H22" s="12">
        <f t="shared" ref="H22:H28" si="1">AVERAGE(F22:G22)</f>
        <v>41.75</v>
      </c>
      <c r="I22" s="12">
        <f t="shared" ref="I22:I28" si="2">H22</f>
        <v>41.75</v>
      </c>
      <c r="J22" s="22">
        <f t="shared" ref="J22:J28" si="3">I22/100</f>
        <v>0.41749999999999998</v>
      </c>
    </row>
    <row r="23" spans="1:11">
      <c r="E23" s="12" t="s">
        <v>20</v>
      </c>
      <c r="F23" s="12">
        <v>43.6</v>
      </c>
      <c r="G23" s="12">
        <v>45.8</v>
      </c>
      <c r="H23" s="12">
        <f t="shared" si="1"/>
        <v>44.7</v>
      </c>
      <c r="I23" s="12">
        <f t="shared" si="2"/>
        <v>44.7</v>
      </c>
      <c r="J23" s="22">
        <f t="shared" si="3"/>
        <v>0.44700000000000001</v>
      </c>
    </row>
    <row r="24" spans="1:11">
      <c r="E24" s="12" t="s">
        <v>21</v>
      </c>
      <c r="F24" s="12">
        <v>43</v>
      </c>
      <c r="G24" s="12">
        <v>43.4</v>
      </c>
      <c r="H24" s="12">
        <f t="shared" si="1"/>
        <v>43.2</v>
      </c>
      <c r="I24" s="12">
        <f t="shared" si="2"/>
        <v>43.2</v>
      </c>
      <c r="J24" s="22">
        <f t="shared" si="3"/>
        <v>0.43200000000000005</v>
      </c>
    </row>
    <row r="25" spans="1:11">
      <c r="E25" s="12" t="s">
        <v>22</v>
      </c>
      <c r="F25" s="12">
        <v>46.8</v>
      </c>
      <c r="G25" s="12">
        <v>46.8</v>
      </c>
      <c r="H25" s="12">
        <f t="shared" si="1"/>
        <v>46.8</v>
      </c>
      <c r="I25" s="12">
        <f t="shared" si="2"/>
        <v>46.8</v>
      </c>
      <c r="J25" s="22">
        <f t="shared" si="3"/>
        <v>0.46799999999999997</v>
      </c>
    </row>
    <row r="26" spans="1:11">
      <c r="E26" s="12" t="s">
        <v>23</v>
      </c>
      <c r="F26" s="12">
        <v>43.3</v>
      </c>
      <c r="G26" s="12">
        <v>42.8</v>
      </c>
      <c r="H26" s="12">
        <f t="shared" si="1"/>
        <v>43.05</v>
      </c>
      <c r="I26" s="12">
        <f t="shared" si="2"/>
        <v>43.05</v>
      </c>
      <c r="J26" s="22">
        <f t="shared" si="3"/>
        <v>0.43049999999999999</v>
      </c>
    </row>
    <row r="27" spans="1:11">
      <c r="E27" s="12" t="s">
        <v>24</v>
      </c>
      <c r="F27" s="12">
        <v>43.4</v>
      </c>
      <c r="G27" s="12">
        <v>41.9</v>
      </c>
      <c r="H27" s="12">
        <f t="shared" si="1"/>
        <v>42.65</v>
      </c>
      <c r="I27" s="12">
        <f t="shared" si="2"/>
        <v>42.65</v>
      </c>
      <c r="J27" s="22">
        <f t="shared" si="3"/>
        <v>0.42649999999999999</v>
      </c>
    </row>
    <row r="28" spans="1:11">
      <c r="E28" s="12" t="s">
        <v>25</v>
      </c>
      <c r="F28" s="12">
        <v>50</v>
      </c>
      <c r="G28" s="12">
        <v>50</v>
      </c>
      <c r="H28" s="12">
        <f t="shared" si="1"/>
        <v>50</v>
      </c>
      <c r="I28" s="12">
        <f t="shared" si="2"/>
        <v>50</v>
      </c>
      <c r="J28" s="22">
        <f t="shared" si="3"/>
        <v>0.5</v>
      </c>
    </row>
    <row r="29" spans="1:11">
      <c r="A29" s="46" t="s">
        <v>37</v>
      </c>
      <c r="B29" s="47"/>
      <c r="K29" s="11" t="s">
        <v>26</v>
      </c>
    </row>
    <row r="31" spans="1:11">
      <c r="A31" s="15" t="s">
        <v>16</v>
      </c>
      <c r="B31" s="15" t="s">
        <v>17</v>
      </c>
      <c r="C31" s="16" t="s">
        <v>18</v>
      </c>
      <c r="D31" s="16" t="s">
        <v>19</v>
      </c>
      <c r="E31" s="16" t="s">
        <v>19</v>
      </c>
      <c r="F31" s="16" t="s">
        <v>38</v>
      </c>
    </row>
    <row r="32" spans="1:11">
      <c r="A32" s="12" t="s">
        <v>28</v>
      </c>
      <c r="B32" s="14">
        <v>8.26</v>
      </c>
      <c r="C32" s="13">
        <v>8.1999999999999993</v>
      </c>
      <c r="D32" s="13">
        <f>AVERAGE(B32:C32)</f>
        <v>8.23</v>
      </c>
      <c r="E32" s="13">
        <f>D32</f>
        <v>8.23</v>
      </c>
      <c r="F32" s="18">
        <f>E32/100</f>
        <v>8.2299999999999998E-2</v>
      </c>
    </row>
    <row r="33" spans="1:7">
      <c r="A33" s="12" t="s">
        <v>29</v>
      </c>
      <c r="B33" s="14">
        <v>46.8</v>
      </c>
      <c r="C33" s="13">
        <v>45.22</v>
      </c>
      <c r="D33" s="13">
        <f t="shared" ref="D33:D39" si="4">AVERAGE(B33:C33)</f>
        <v>46.01</v>
      </c>
      <c r="E33" s="13">
        <f t="shared" ref="E33:E39" si="5">D33</f>
        <v>46.01</v>
      </c>
      <c r="F33" s="18">
        <f t="shared" ref="F33:F39" si="6">E33/100</f>
        <v>0.46009999999999995</v>
      </c>
    </row>
    <row r="34" spans="1:7">
      <c r="A34" s="12" t="s">
        <v>20</v>
      </c>
      <c r="B34" s="14">
        <v>3.25</v>
      </c>
      <c r="C34" s="13">
        <v>2.9</v>
      </c>
      <c r="D34" s="13">
        <f t="shared" si="4"/>
        <v>3.0750000000000002</v>
      </c>
      <c r="E34" s="13">
        <f t="shared" si="5"/>
        <v>3.0750000000000002</v>
      </c>
      <c r="F34" s="18">
        <f t="shared" si="6"/>
        <v>3.0750000000000003E-2</v>
      </c>
    </row>
    <row r="35" spans="1:7">
      <c r="A35" s="12" t="s">
        <v>21</v>
      </c>
      <c r="B35" s="14">
        <v>1.87</v>
      </c>
      <c r="C35" s="13">
        <v>1.57</v>
      </c>
      <c r="D35" s="13">
        <f t="shared" si="4"/>
        <v>1.7200000000000002</v>
      </c>
      <c r="E35" s="13">
        <f t="shared" si="5"/>
        <v>1.7200000000000002</v>
      </c>
      <c r="F35" s="18">
        <f t="shared" si="6"/>
        <v>1.7200000000000003E-2</v>
      </c>
    </row>
    <row r="36" spans="1:7">
      <c r="A36" s="12" t="s">
        <v>22</v>
      </c>
      <c r="B36" s="14">
        <v>0.65</v>
      </c>
      <c r="C36" s="13">
        <v>0.5</v>
      </c>
      <c r="D36" s="13">
        <f t="shared" si="4"/>
        <v>0.57499999999999996</v>
      </c>
      <c r="E36" s="13">
        <f t="shared" si="5"/>
        <v>0.57499999999999996</v>
      </c>
      <c r="F36" s="18">
        <f t="shared" si="6"/>
        <v>5.7499999999999999E-3</v>
      </c>
    </row>
    <row r="37" spans="1:7">
      <c r="A37" s="12" t="s">
        <v>23</v>
      </c>
      <c r="B37" s="14">
        <v>10.5</v>
      </c>
      <c r="C37" s="13">
        <v>11.75</v>
      </c>
      <c r="D37" s="13">
        <f t="shared" si="4"/>
        <v>11.125</v>
      </c>
      <c r="E37" s="13">
        <f t="shared" si="5"/>
        <v>11.125</v>
      </c>
      <c r="F37" s="18">
        <f t="shared" si="6"/>
        <v>0.11125</v>
      </c>
    </row>
    <row r="38" spans="1:7">
      <c r="A38" s="12" t="s">
        <v>24</v>
      </c>
      <c r="B38" s="14">
        <v>4.75</v>
      </c>
      <c r="C38" s="13">
        <v>5.35</v>
      </c>
      <c r="D38" s="13">
        <f t="shared" si="4"/>
        <v>5.05</v>
      </c>
      <c r="E38" s="13">
        <f t="shared" si="5"/>
        <v>5.05</v>
      </c>
      <c r="F38" s="18">
        <f t="shared" si="6"/>
        <v>5.0499999999999996E-2</v>
      </c>
    </row>
    <row r="39" spans="1:7">
      <c r="A39" s="12" t="s">
        <v>25</v>
      </c>
      <c r="B39" s="14">
        <v>1.43</v>
      </c>
      <c r="C39" s="13">
        <v>1.33</v>
      </c>
      <c r="D39" s="13">
        <f t="shared" si="4"/>
        <v>1.38</v>
      </c>
      <c r="E39" s="13">
        <f t="shared" si="5"/>
        <v>1.38</v>
      </c>
      <c r="F39" s="18">
        <f t="shared" si="6"/>
        <v>1.38E-2</v>
      </c>
    </row>
    <row r="40" spans="1:7">
      <c r="A40" s="54" t="s">
        <v>89</v>
      </c>
      <c r="B40" s="55">
        <f>B32+B33+2*B34+2*B35+2*B36+2*B37+2*B38+2*B39</f>
        <v>99.96</v>
      </c>
      <c r="C40" s="55">
        <f>C32+C33+2*C34+2*C35+2*C36+2*C37+2*C38+2*C39</f>
        <v>100.22</v>
      </c>
      <c r="D40" s="55">
        <f t="shared" ref="D40:F40" si="7">D32+D33+2*D34+2*D35+2*D36+2*D37+2*D38+2*D39</f>
        <v>100.08999999999999</v>
      </c>
      <c r="E40" s="55">
        <f t="shared" si="7"/>
        <v>100.08999999999999</v>
      </c>
      <c r="F40" s="55">
        <f t="shared" si="7"/>
        <v>1.0008999999999999</v>
      </c>
      <c r="G40" s="11" t="s">
        <v>26</v>
      </c>
    </row>
  </sheetData>
  <mergeCells count="4">
    <mergeCell ref="A29:B29"/>
    <mergeCell ref="A1:E1"/>
    <mergeCell ref="G1:H1"/>
    <mergeCell ref="E19:H19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XFD1048576"/>
    </sheetView>
  </sheetViews>
  <sheetFormatPr defaultRowHeight="15"/>
  <cols>
    <col min="1" max="1" width="12" bestFit="1" customWidth="1"/>
    <col min="2" max="2" width="20.85546875" bestFit="1" customWidth="1"/>
    <col min="3" max="3" width="12.5703125" bestFit="1" customWidth="1"/>
    <col min="4" max="4" width="22.85546875" customWidth="1"/>
    <col min="5" max="5" width="19.7109375" customWidth="1"/>
  </cols>
  <sheetData>
    <row r="1" spans="1:5" s="19" customFormat="1" ht="45.75" thickBot="1">
      <c r="A1" s="20" t="s">
        <v>16</v>
      </c>
      <c r="B1" s="20" t="s">
        <v>39</v>
      </c>
      <c r="C1" s="20" t="s">
        <v>40</v>
      </c>
      <c r="D1" s="20" t="s">
        <v>41</v>
      </c>
      <c r="E1" s="20" t="s">
        <v>42</v>
      </c>
    </row>
    <row r="2" spans="1:5">
      <c r="A2" s="53" t="s">
        <v>43</v>
      </c>
      <c r="B2" s="21" t="s">
        <v>44</v>
      </c>
      <c r="C2" s="53" t="s">
        <v>45</v>
      </c>
      <c r="D2" s="53" t="s">
        <v>46</v>
      </c>
      <c r="E2" s="53" t="s">
        <v>47</v>
      </c>
    </row>
    <row r="3" spans="1:5">
      <c r="A3" s="52"/>
      <c r="B3" s="21" t="s">
        <v>48</v>
      </c>
      <c r="C3" s="52"/>
      <c r="D3" s="52"/>
      <c r="E3" s="52"/>
    </row>
    <row r="4" spans="1:5">
      <c r="A4" s="52" t="s">
        <v>29</v>
      </c>
      <c r="B4" s="21" t="s">
        <v>49</v>
      </c>
      <c r="C4" s="52" t="s">
        <v>50</v>
      </c>
      <c r="D4" s="52" t="s">
        <v>51</v>
      </c>
      <c r="E4" s="52" t="s">
        <v>52</v>
      </c>
    </row>
    <row r="5" spans="1:5">
      <c r="A5" s="52"/>
      <c r="B5" s="21" t="s">
        <v>53</v>
      </c>
      <c r="C5" s="52"/>
      <c r="D5" s="52"/>
      <c r="E5" s="52"/>
    </row>
    <row r="6" spans="1:5">
      <c r="A6" s="52" t="s">
        <v>54</v>
      </c>
      <c r="B6" s="21" t="s">
        <v>55</v>
      </c>
      <c r="C6" s="52"/>
      <c r="D6" s="52"/>
      <c r="E6" s="52"/>
    </row>
    <row r="7" spans="1:5">
      <c r="A7" s="52"/>
      <c r="B7" s="21" t="s">
        <v>56</v>
      </c>
      <c r="C7" s="52"/>
      <c r="D7" s="52"/>
      <c r="E7" s="52"/>
    </row>
    <row r="8" spans="1:5">
      <c r="A8" s="52" t="s">
        <v>57</v>
      </c>
      <c r="B8" s="21" t="s">
        <v>58</v>
      </c>
      <c r="C8" s="52" t="s">
        <v>59</v>
      </c>
      <c r="D8" s="52" t="s">
        <v>60</v>
      </c>
      <c r="E8" s="52" t="s">
        <v>61</v>
      </c>
    </row>
    <row r="9" spans="1:5">
      <c r="A9" s="52"/>
      <c r="B9" s="21" t="s">
        <v>62</v>
      </c>
      <c r="C9" s="52"/>
      <c r="D9" s="52"/>
      <c r="E9" s="52"/>
    </row>
    <row r="10" spans="1:5">
      <c r="A10" s="52" t="s">
        <v>21</v>
      </c>
      <c r="B10" s="21" t="s">
        <v>63</v>
      </c>
      <c r="C10" s="52" t="s">
        <v>64</v>
      </c>
      <c r="D10" s="52" t="s">
        <v>64</v>
      </c>
      <c r="E10" s="52" t="s">
        <v>65</v>
      </c>
    </row>
    <row r="11" spans="1:5">
      <c r="A11" s="52"/>
      <c r="B11" s="21" t="s">
        <v>66</v>
      </c>
      <c r="C11" s="52"/>
      <c r="D11" s="52"/>
      <c r="E11" s="52"/>
    </row>
    <row r="12" spans="1:5">
      <c r="A12" s="52" t="s">
        <v>22</v>
      </c>
      <c r="B12" s="21" t="s">
        <v>67</v>
      </c>
      <c r="C12" s="52" t="s">
        <v>68</v>
      </c>
      <c r="D12" s="52" t="s">
        <v>69</v>
      </c>
      <c r="E12" s="52" t="s">
        <v>70</v>
      </c>
    </row>
    <row r="13" spans="1:5">
      <c r="A13" s="52"/>
      <c r="B13" s="21" t="s">
        <v>71</v>
      </c>
      <c r="C13" s="52"/>
      <c r="D13" s="52"/>
      <c r="E13" s="52"/>
    </row>
    <row r="14" spans="1:5">
      <c r="A14" s="52" t="s">
        <v>23</v>
      </c>
      <c r="B14" s="21" t="s">
        <v>72</v>
      </c>
      <c r="C14" s="52" t="s">
        <v>73</v>
      </c>
      <c r="D14" s="52" t="s">
        <v>74</v>
      </c>
      <c r="E14" s="52" t="s">
        <v>75</v>
      </c>
    </row>
    <row r="15" spans="1:5">
      <c r="A15" s="52"/>
      <c r="B15" s="21" t="s">
        <v>76</v>
      </c>
      <c r="C15" s="52"/>
      <c r="D15" s="52"/>
      <c r="E15" s="52"/>
    </row>
    <row r="16" spans="1:5">
      <c r="A16" s="52" t="s">
        <v>77</v>
      </c>
      <c r="B16" s="21" t="s">
        <v>78</v>
      </c>
      <c r="C16" s="52" t="s">
        <v>79</v>
      </c>
      <c r="D16" s="52" t="s">
        <v>80</v>
      </c>
      <c r="E16" s="52" t="s">
        <v>81</v>
      </c>
    </row>
    <row r="17" spans="1:5">
      <c r="A17" s="52"/>
      <c r="B17" s="21" t="s">
        <v>82</v>
      </c>
      <c r="C17" s="52"/>
      <c r="D17" s="52"/>
      <c r="E17" s="52"/>
    </row>
    <row r="18" spans="1:5">
      <c r="A18" s="52" t="s">
        <v>25</v>
      </c>
      <c r="B18" s="21" t="s">
        <v>83</v>
      </c>
      <c r="C18" s="52" t="s">
        <v>84</v>
      </c>
      <c r="D18" s="52" t="s">
        <v>85</v>
      </c>
      <c r="E18" s="52" t="s">
        <v>86</v>
      </c>
    </row>
    <row r="19" spans="1:5">
      <c r="A19" s="52"/>
      <c r="B19" s="21" t="s">
        <v>87</v>
      </c>
      <c r="C19" s="52"/>
      <c r="D19" s="52"/>
      <c r="E19" s="52"/>
    </row>
    <row r="20" spans="1:5">
      <c r="A20" s="52" t="s">
        <v>88</v>
      </c>
      <c r="B20" s="52"/>
      <c r="C20" s="52"/>
      <c r="D20" s="52"/>
      <c r="E20" s="52"/>
    </row>
  </sheetData>
  <mergeCells count="35">
    <mergeCell ref="A6:A7"/>
    <mergeCell ref="C6:E7"/>
    <mergeCell ref="A8:A9"/>
    <mergeCell ref="C8:C9"/>
    <mergeCell ref="D8:D9"/>
    <mergeCell ref="E8:E9"/>
    <mergeCell ref="A2:A3"/>
    <mergeCell ref="C2:C3"/>
    <mergeCell ref="D2:D3"/>
    <mergeCell ref="E2:E3"/>
    <mergeCell ref="A4:A5"/>
    <mergeCell ref="C4:C5"/>
    <mergeCell ref="D4:D5"/>
    <mergeCell ref="E4:E5"/>
    <mergeCell ref="C10:C11"/>
    <mergeCell ref="D10:D11"/>
    <mergeCell ref="E10:E11"/>
    <mergeCell ref="A12:A13"/>
    <mergeCell ref="C12:C13"/>
    <mergeCell ref="D12:D13"/>
    <mergeCell ref="E12:E13"/>
    <mergeCell ref="A10:A11"/>
    <mergeCell ref="A14:A15"/>
    <mergeCell ref="C14:C15"/>
    <mergeCell ref="D14:D15"/>
    <mergeCell ref="E14:E15"/>
    <mergeCell ref="A16:A17"/>
    <mergeCell ref="C16:C17"/>
    <mergeCell ref="D16:D17"/>
    <mergeCell ref="E16:E17"/>
    <mergeCell ref="A18:A19"/>
    <mergeCell ref="C18:C19"/>
    <mergeCell ref="D18:D19"/>
    <mergeCell ref="E18:E19"/>
    <mergeCell ref="A20:E20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Preto</dc:creator>
  <cp:lastModifiedBy>Preto</cp:lastModifiedBy>
  <dcterms:created xsi:type="dcterms:W3CDTF">2012-08-03T01:47:05Z</dcterms:created>
  <dcterms:modified xsi:type="dcterms:W3CDTF">2012-08-14T20:23:43Z</dcterms:modified>
</cp:coreProperties>
</file>