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s_2020\Alimentação de não ruminantes\"/>
    </mc:Choice>
  </mc:AlternateContent>
  <xr:revisionPtr revIDLastSave="0" documentId="13_ncr:1_{CEED11A6-AE85-444E-A6E6-B14EAFF0E9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grama" sheetId="28" r:id="rId1"/>
    <sheet name="Exigência" sheetId="32" r:id="rId2"/>
    <sheet name="Rações 1" sheetId="34" r:id="rId3"/>
    <sheet name="Rações 2" sheetId="29" r:id="rId4"/>
  </sheets>
  <definedNames>
    <definedName name="solver_adj" localSheetId="0" hidden="1">Programa!$N$5:$N$18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Programa!$C$23:$J$23</definedName>
    <definedName name="solver_lhs2" localSheetId="0" hidden="1">Programa!$C$23:$J$23</definedName>
    <definedName name="solver_lhs3" localSheetId="0" hidden="1">Programa!$N$19</definedName>
    <definedName name="solver_lhs4" localSheetId="0" hidden="1">Programa!$N$5:$N$18</definedName>
    <definedName name="solver_lhs5" localSheetId="0" hidden="1">Programa!$N$5:$N$18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Programa!$B$21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1</definedName>
    <definedName name="solver_rel5" localSheetId="0" hidden="1">3</definedName>
    <definedName name="solver_rhs1" localSheetId="0" hidden="1">Programa!$C$25:$J$25</definedName>
    <definedName name="solver_rhs2" localSheetId="0" hidden="1">Programa!$C$24:$J$24</definedName>
    <definedName name="solver_rhs3" localSheetId="0" hidden="1">1</definedName>
    <definedName name="solver_rhs4" localSheetId="0" hidden="1">Programa!$P$5:$P$18</definedName>
    <definedName name="solver_rhs5" localSheetId="0" hidden="1">Programa!$O$5:$O$18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60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34" l="1"/>
  <c r="L11" i="34"/>
  <c r="K11" i="34"/>
  <c r="I11" i="34"/>
  <c r="H11" i="34"/>
  <c r="G11" i="34"/>
  <c r="E11" i="34"/>
  <c r="D11" i="34"/>
  <c r="C11" i="34"/>
  <c r="N19" i="28"/>
  <c r="C14" i="29" l="1"/>
  <c r="D14" i="29"/>
  <c r="E14" i="29"/>
  <c r="F14" i="29"/>
  <c r="G14" i="29"/>
  <c r="H14" i="29"/>
  <c r="I14" i="29"/>
  <c r="C23" i="28" l="1"/>
  <c r="H23" i="28"/>
  <c r="B21" i="28" l="1"/>
  <c r="D23" i="28" l="1"/>
  <c r="J23" i="28"/>
  <c r="K23" i="28"/>
  <c r="I23" i="28"/>
  <c r="L23" i="28" l="1"/>
  <c r="M23" i="28" l="1"/>
  <c r="G23" i="28"/>
  <c r="F23" i="28"/>
  <c r="E23" i="28"/>
</calcChain>
</file>

<file path=xl/sharedStrings.xml><?xml version="1.0" encoding="utf-8"?>
<sst xmlns="http://schemas.openxmlformats.org/spreadsheetml/2006/main" count="118" uniqueCount="87">
  <si>
    <t>Mínimo</t>
  </si>
  <si>
    <t>Máximo</t>
  </si>
  <si>
    <t>Total</t>
  </si>
  <si>
    <t>Ingredientes</t>
  </si>
  <si>
    <t>Ração</t>
  </si>
  <si>
    <t>Exigência nutricional</t>
  </si>
  <si>
    <t>PB</t>
  </si>
  <si>
    <t>Ca</t>
  </si>
  <si>
    <t>Na</t>
  </si>
  <si>
    <t>Composição na matéria natural</t>
  </si>
  <si>
    <t xml:space="preserve">Ingredientes </t>
  </si>
  <si>
    <t>Preço</t>
  </si>
  <si>
    <t xml:space="preserve">     Mínimo</t>
  </si>
  <si>
    <t xml:space="preserve">     Máximo</t>
  </si>
  <si>
    <t>(%)</t>
  </si>
  <si>
    <t>(kcal/kg)</t>
  </si>
  <si>
    <t>Preço (reais/kg)</t>
  </si>
  <si>
    <t>(reais/kg)</t>
  </si>
  <si>
    <t>Pd</t>
  </si>
  <si>
    <t>Milho, grão 7,86</t>
  </si>
  <si>
    <t>Óleo de soja</t>
  </si>
  <si>
    <t>Fosfato bicálcico</t>
  </si>
  <si>
    <t>Calcário calcítico</t>
  </si>
  <si>
    <t>Sal comum</t>
  </si>
  <si>
    <t>DL-metionina</t>
  </si>
  <si>
    <t>Farelo de soja, 45</t>
  </si>
  <si>
    <t>L-HCl-lisina</t>
  </si>
  <si>
    <t>Nutrientes</t>
  </si>
  <si>
    <t>EM (kcal/kg)</t>
  </si>
  <si>
    <t>PB (%)</t>
  </si>
  <si>
    <t>Ca (%)</t>
  </si>
  <si>
    <t>Pd (%)</t>
  </si>
  <si>
    <t>Na (%)</t>
  </si>
  <si>
    <t>Adatado de Rostagno et al. (2017)</t>
  </si>
  <si>
    <t>Farelo de trigo</t>
  </si>
  <si>
    <t>Premix c fitase (5 kg/ton)</t>
  </si>
  <si>
    <t>Programa Nutricional para Suínos Fêmeas</t>
  </si>
  <si>
    <t>Pre-inicial</t>
  </si>
  <si>
    <t>Inicial 1</t>
  </si>
  <si>
    <t>Inicial 2</t>
  </si>
  <si>
    <t>Crescimento 1</t>
  </si>
  <si>
    <t>Crescimento 2</t>
  </si>
  <si>
    <t>Terminação 1</t>
  </si>
  <si>
    <t>Terminação 2</t>
  </si>
  <si>
    <t>Lis d (%)</t>
  </si>
  <si>
    <t>Met d (%)</t>
  </si>
  <si>
    <t>Lactação</t>
  </si>
  <si>
    <t>Gestação 1</t>
  </si>
  <si>
    <t>Gestação 2</t>
  </si>
  <si>
    <t>de 7 dias até 1 semana após o desmame</t>
  </si>
  <si>
    <t>de 1 semana após o desmame até 48 dias</t>
  </si>
  <si>
    <t>de 0 a 85 dias de gestação</t>
  </si>
  <si>
    <t>de 86 dias de gestação até o parto</t>
  </si>
  <si>
    <t>do parto até o desmame</t>
  </si>
  <si>
    <t>de 49 a 70 dias de idade</t>
  </si>
  <si>
    <t>de 92 a 110 dias de idade</t>
  </si>
  <si>
    <t>de 141 dias de idade até o abate</t>
  </si>
  <si>
    <t>de 71 a 91 dias de idade</t>
  </si>
  <si>
    <t>de 111 a 140 dias de idade</t>
  </si>
  <si>
    <t>EM sui</t>
  </si>
  <si>
    <t>Lis d sui</t>
  </si>
  <si>
    <t>M d sui</t>
  </si>
  <si>
    <t>Cresc 1</t>
  </si>
  <si>
    <t>Term 1</t>
  </si>
  <si>
    <t>Term 2</t>
  </si>
  <si>
    <t>Gest 1</t>
  </si>
  <si>
    <t>Gest 2</t>
  </si>
  <si>
    <t>Cresc 2</t>
  </si>
  <si>
    <t>Acúcar</t>
  </si>
  <si>
    <t>Núcleo Pré-Inicial (600 kg/ton)</t>
  </si>
  <si>
    <t>TOTAL</t>
  </si>
  <si>
    <t>Preço (R$/kg)</t>
  </si>
  <si>
    <t>Lis d sui (%)</t>
  </si>
  <si>
    <t>M d sui (%)</t>
  </si>
  <si>
    <t>EM sui (kcal/kg)</t>
  </si>
  <si>
    <t>Núcleo Inicial 1 (450 kg/ton)</t>
  </si>
  <si>
    <t>Núcleo Inicial 2 (300 kg/ton)</t>
  </si>
  <si>
    <t>Pré-Inicial</t>
  </si>
  <si>
    <t>Exigência Nutricional Calculada</t>
  </si>
  <si>
    <t>Proteína bruta (%)</t>
  </si>
  <si>
    <t>Enegia metabolizável (kcal/kg)</t>
  </si>
  <si>
    <t>Cálcio (%)</t>
  </si>
  <si>
    <t>Fósforo disponível (%)</t>
  </si>
  <si>
    <t>Sódio (%)</t>
  </si>
  <si>
    <t>Lisina digestível (%)</t>
  </si>
  <si>
    <t>Metionina digestível (%)</t>
  </si>
  <si>
    <t>Acúcar cristal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</si>
</sst>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"/>
    <numFmt numFmtId="166" formatCode="0.0000"/>
    <numFmt numFmtId="167" formatCode="0.0000000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2" fontId="0" fillId="0" borderId="11" xfId="0" applyNumberFormat="1" applyBorder="1"/>
    <xf numFmtId="2" fontId="0" fillId="0" borderId="12" xfId="0" applyNumberFormat="1" applyBorder="1"/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15" xfId="0" applyNumberFormat="1" applyBorder="1"/>
    <xf numFmtId="2" fontId="0" fillId="0" borderId="16" xfId="0" applyNumberFormat="1" applyBorder="1"/>
    <xf numFmtId="0" fontId="0" fillId="0" borderId="8" xfId="0" applyBorder="1"/>
    <xf numFmtId="0" fontId="0" fillId="0" borderId="9" xfId="0" applyBorder="1"/>
    <xf numFmtId="2" fontId="0" fillId="0" borderId="14" xfId="0" applyNumberFormat="1" applyBorder="1"/>
    <xf numFmtId="0" fontId="0" fillId="0" borderId="19" xfId="0" applyBorder="1"/>
    <xf numFmtId="2" fontId="0" fillId="0" borderId="2" xfId="0" applyNumberFormat="1" applyBorder="1"/>
    <xf numFmtId="1" fontId="0" fillId="0" borderId="15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2" borderId="5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2" fontId="0" fillId="0" borderId="22" xfId="0" applyNumberFormat="1" applyBorder="1"/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1" fontId="0" fillId="3" borderId="27" xfId="0" applyNumberFormat="1" applyFill="1" applyBorder="1"/>
    <xf numFmtId="2" fontId="0" fillId="3" borderId="27" xfId="0" applyNumberFormat="1" applyFill="1" applyBorder="1"/>
    <xf numFmtId="1" fontId="0" fillId="3" borderId="22" xfId="0" applyNumberFormat="1" applyFill="1" applyBorder="1"/>
    <xf numFmtId="2" fontId="0" fillId="3" borderId="22" xfId="0" applyNumberFormat="1" applyFill="1" applyBorder="1"/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" fontId="0" fillId="0" borderId="22" xfId="0" applyNumberFormat="1" applyFill="1" applyBorder="1"/>
    <xf numFmtId="2" fontId="0" fillId="0" borderId="27" xfId="0" applyNumberFormat="1" applyFill="1" applyBorder="1"/>
    <xf numFmtId="2" fontId="0" fillId="0" borderId="22" xfId="0" applyNumberFormat="1" applyFill="1" applyBorder="1"/>
    <xf numFmtId="0" fontId="1" fillId="0" borderId="0" xfId="0" applyFont="1"/>
    <xf numFmtId="165" fontId="1" fillId="2" borderId="4" xfId="0" applyNumberFormat="1" applyFont="1" applyFill="1" applyBorder="1"/>
    <xf numFmtId="167" fontId="0" fillId="0" borderId="0" xfId="0" applyNumberFormat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2" fontId="1" fillId="2" borderId="13" xfId="0" applyNumberFormat="1" applyFont="1" applyFill="1" applyBorder="1"/>
    <xf numFmtId="2" fontId="0" fillId="0" borderId="33" xfId="0" applyNumberFormat="1" applyBorder="1"/>
    <xf numFmtId="2" fontId="0" fillId="0" borderId="34" xfId="0" applyNumberFormat="1" applyBorder="1"/>
    <xf numFmtId="165" fontId="1" fillId="2" borderId="5" xfId="0" applyNumberFormat="1" applyFont="1" applyFill="1" applyBorder="1"/>
    <xf numFmtId="165" fontId="0" fillId="0" borderId="16" xfId="0" applyNumberFormat="1" applyBorder="1"/>
    <xf numFmtId="0" fontId="1" fillId="0" borderId="5" xfId="0" applyFont="1" applyBorder="1"/>
    <xf numFmtId="0" fontId="0" fillId="0" borderId="21" xfId="0" applyBorder="1"/>
    <xf numFmtId="0" fontId="0" fillId="0" borderId="36" xfId="0" applyBorder="1"/>
    <xf numFmtId="2" fontId="0" fillId="0" borderId="7" xfId="0" applyNumberFormat="1" applyBorder="1"/>
    <xf numFmtId="2" fontId="0" fillId="0" borderId="36" xfId="0" applyNumberFormat="1" applyBorder="1"/>
    <xf numFmtId="168" fontId="0" fillId="0" borderId="7" xfId="0" applyNumberFormat="1" applyBorder="1"/>
    <xf numFmtId="168" fontId="0" fillId="0" borderId="1" xfId="0" applyNumberFormat="1" applyBorder="1"/>
    <xf numFmtId="168" fontId="0" fillId="0" borderId="36" xfId="0" applyNumberFormat="1" applyBorder="1"/>
    <xf numFmtId="2" fontId="0" fillId="0" borderId="35" xfId="0" applyNumberFormat="1" applyBorder="1"/>
    <xf numFmtId="2" fontId="0" fillId="0" borderId="9" xfId="0" applyNumberFormat="1" applyBorder="1"/>
    <xf numFmtId="2" fontId="0" fillId="0" borderId="17" xfId="0" applyNumberFormat="1" applyBorder="1"/>
    <xf numFmtId="0" fontId="0" fillId="0" borderId="10" xfId="0" applyBorder="1"/>
    <xf numFmtId="168" fontId="0" fillId="0" borderId="11" xfId="0" applyNumberFormat="1" applyBorder="1"/>
    <xf numFmtId="166" fontId="0" fillId="0" borderId="0" xfId="0" applyNumberFormat="1"/>
    <xf numFmtId="0" fontId="0" fillId="0" borderId="37" xfId="0" applyBorder="1"/>
    <xf numFmtId="168" fontId="0" fillId="0" borderId="38" xfId="0" applyNumberFormat="1" applyBorder="1"/>
    <xf numFmtId="0" fontId="0" fillId="0" borderId="38" xfId="0" applyBorder="1"/>
    <xf numFmtId="2" fontId="0" fillId="0" borderId="38" xfId="0" applyNumberFormat="1" applyBorder="1"/>
    <xf numFmtId="2" fontId="0" fillId="0" borderId="39" xfId="0" applyNumberFormat="1" applyBorder="1"/>
    <xf numFmtId="0" fontId="0" fillId="0" borderId="14" xfId="0" applyBorder="1"/>
    <xf numFmtId="165" fontId="0" fillId="0" borderId="1" xfId="0" applyNumberFormat="1" applyBorder="1"/>
    <xf numFmtId="165" fontId="0" fillId="0" borderId="9" xfId="0" applyNumberForma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0" fillId="0" borderId="20" xfId="0" applyBorder="1"/>
    <xf numFmtId="165" fontId="0" fillId="0" borderId="15" xfId="0" applyNumberFormat="1" applyBorder="1"/>
    <xf numFmtId="0" fontId="0" fillId="0" borderId="2" xfId="0" applyBorder="1"/>
    <xf numFmtId="0" fontId="0" fillId="0" borderId="16" xfId="0" applyBorder="1"/>
    <xf numFmtId="9" fontId="1" fillId="2" borderId="32" xfId="1" applyFont="1" applyFill="1" applyBorder="1"/>
    <xf numFmtId="10" fontId="1" fillId="0" borderId="40" xfId="1" applyNumberFormat="1" applyFont="1" applyFill="1" applyBorder="1"/>
    <xf numFmtId="10" fontId="1" fillId="0" borderId="19" xfId="1" applyNumberFormat="1" applyFont="1" applyFill="1" applyBorder="1"/>
    <xf numFmtId="10" fontId="1" fillId="0" borderId="19" xfId="1" applyNumberFormat="1" applyFont="1" applyBorder="1"/>
    <xf numFmtId="10" fontId="1" fillId="0" borderId="41" xfId="1" applyNumberFormat="1" applyFont="1" applyBorder="1"/>
    <xf numFmtId="10" fontId="0" fillId="0" borderId="0" xfId="0" applyNumberFormat="1"/>
    <xf numFmtId="0" fontId="1" fillId="0" borderId="1" xfId="0" applyFont="1" applyBorder="1"/>
    <xf numFmtId="9" fontId="1" fillId="0" borderId="1" xfId="1" applyFont="1" applyBorder="1"/>
    <xf numFmtId="0" fontId="0" fillId="0" borderId="1" xfId="0" applyFont="1" applyBorder="1"/>
    <xf numFmtId="0" fontId="1" fillId="0" borderId="22" xfId="0" applyFont="1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" xfId="0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Border="1"/>
    <xf numFmtId="10" fontId="0" fillId="0" borderId="1" xfId="1" applyNumberFormat="1" applyFont="1" applyBorder="1"/>
    <xf numFmtId="2" fontId="1" fillId="0" borderId="1" xfId="0" applyNumberFormat="1" applyFont="1" applyBorder="1"/>
    <xf numFmtId="2" fontId="0" fillId="0" borderId="46" xfId="0" applyNumberFormat="1" applyBorder="1"/>
    <xf numFmtId="165" fontId="0" fillId="0" borderId="4" xfId="0" applyNumberFormat="1" applyBorder="1"/>
    <xf numFmtId="0" fontId="0" fillId="0" borderId="4" xfId="0" applyBorder="1"/>
    <xf numFmtId="2" fontId="0" fillId="0" borderId="4" xfId="0" applyNumberFormat="1" applyBorder="1"/>
    <xf numFmtId="2" fontId="0" fillId="0" borderId="5" xfId="0" applyNumberFormat="1" applyBorder="1"/>
    <xf numFmtId="2" fontId="1" fillId="0" borderId="7" xfId="0" applyNumberFormat="1" applyFont="1" applyBorder="1"/>
    <xf numFmtId="2" fontId="1" fillId="0" borderId="35" xfId="0" applyNumberFormat="1" applyFont="1" applyBorder="1"/>
    <xf numFmtId="0" fontId="1" fillId="0" borderId="26" xfId="0" quotePrefix="1" applyFont="1" applyBorder="1" applyAlignment="1">
      <alignment horizontal="left"/>
    </xf>
    <xf numFmtId="0" fontId="1" fillId="0" borderId="13" xfId="0" quotePrefix="1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8" xfId="0" quotePrefix="1" applyFont="1" applyBorder="1" applyAlignment="1">
      <alignment horizontal="left"/>
    </xf>
    <xf numFmtId="0" fontId="1" fillId="0" borderId="47" xfId="0" quotePrefix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zoomScale="145" zoomScaleNormal="145" workbookViewId="0">
      <selection activeCell="N18" sqref="N18"/>
    </sheetView>
  </sheetViews>
  <sheetFormatPr defaultRowHeight="15" x14ac:dyDescent="0.25"/>
  <cols>
    <col min="1" max="1" width="28.42578125" bestFit="1" customWidth="1"/>
    <col min="2" max="3" width="10.28515625" bestFit="1" customWidth="1"/>
    <col min="4" max="4" width="10.5703125" bestFit="1" customWidth="1"/>
    <col min="5" max="5" width="8" customWidth="1"/>
    <col min="6" max="6" width="8.5703125" bestFit="1" customWidth="1"/>
    <col min="7" max="7" width="8.140625" customWidth="1"/>
    <col min="8" max="8" width="10.140625" bestFit="1" customWidth="1"/>
    <col min="9" max="9" width="12.7109375" bestFit="1" customWidth="1"/>
    <col min="10" max="10" width="12.5703125" hidden="1" customWidth="1"/>
    <col min="11" max="13" width="7.140625" hidden="1" customWidth="1"/>
    <col min="14" max="14" width="9.7109375" bestFit="1" customWidth="1"/>
    <col min="15" max="16" width="10.140625" bestFit="1" customWidth="1"/>
  </cols>
  <sheetData>
    <row r="1" spans="1:18" ht="15.75" thickBot="1" x14ac:dyDescent="0.3"/>
    <row r="2" spans="1:18" ht="15.75" thickBot="1" x14ac:dyDescent="0.3">
      <c r="A2" s="121" t="s">
        <v>3</v>
      </c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06" t="s">
        <v>10</v>
      </c>
      <c r="P2" s="107"/>
    </row>
    <row r="3" spans="1:18" x14ac:dyDescent="0.25">
      <c r="A3" s="122"/>
      <c r="B3" s="9" t="s">
        <v>11</v>
      </c>
      <c r="C3" s="8" t="s">
        <v>6</v>
      </c>
      <c r="D3" s="8" t="s">
        <v>59</v>
      </c>
      <c r="E3" s="8" t="s">
        <v>7</v>
      </c>
      <c r="F3" s="8" t="s">
        <v>18</v>
      </c>
      <c r="G3" s="8" t="s">
        <v>8</v>
      </c>
      <c r="H3" s="8" t="s">
        <v>60</v>
      </c>
      <c r="I3" s="23" t="s">
        <v>61</v>
      </c>
      <c r="J3" s="35"/>
      <c r="K3" s="29"/>
      <c r="L3" s="29"/>
      <c r="M3" s="29"/>
      <c r="N3" s="111" t="s">
        <v>4</v>
      </c>
      <c r="O3" s="112" t="s">
        <v>0</v>
      </c>
      <c r="P3" s="114" t="s">
        <v>1</v>
      </c>
    </row>
    <row r="4" spans="1:18" ht="15.75" thickBot="1" x14ac:dyDescent="0.3">
      <c r="A4" s="123"/>
      <c r="B4" s="18" t="s">
        <v>17</v>
      </c>
      <c r="C4" s="19" t="s">
        <v>14</v>
      </c>
      <c r="D4" s="19" t="s">
        <v>15</v>
      </c>
      <c r="E4" s="19" t="s">
        <v>14</v>
      </c>
      <c r="F4" s="19" t="s">
        <v>14</v>
      </c>
      <c r="G4" s="19" t="s">
        <v>14</v>
      </c>
      <c r="H4" s="19" t="s">
        <v>14</v>
      </c>
      <c r="I4" s="24" t="s">
        <v>14</v>
      </c>
      <c r="J4" s="36"/>
      <c r="K4" s="30"/>
      <c r="L4" s="30"/>
      <c r="M4" s="30"/>
      <c r="N4" s="111"/>
      <c r="O4" s="113"/>
      <c r="P4" s="115"/>
    </row>
    <row r="5" spans="1:18" x14ac:dyDescent="0.25">
      <c r="A5" s="15" t="s">
        <v>19</v>
      </c>
      <c r="B5" s="16">
        <v>0.6</v>
      </c>
      <c r="C5" s="10">
        <v>7.86</v>
      </c>
      <c r="D5" s="17">
        <v>3360</v>
      </c>
      <c r="E5" s="10">
        <v>0.02</v>
      </c>
      <c r="F5" s="10">
        <v>0.06</v>
      </c>
      <c r="G5" s="10">
        <v>0.01</v>
      </c>
      <c r="H5" s="10">
        <v>0.18</v>
      </c>
      <c r="I5" s="25">
        <v>0.14000000000000001</v>
      </c>
      <c r="J5" s="38"/>
      <c r="K5" s="31"/>
      <c r="L5" s="31"/>
      <c r="M5" s="32"/>
      <c r="N5" s="81">
        <v>0.50649677127250314</v>
      </c>
      <c r="O5" s="78">
        <v>0</v>
      </c>
      <c r="P5" s="79">
        <v>1</v>
      </c>
      <c r="R5" s="85"/>
    </row>
    <row r="6" spans="1:18" x14ac:dyDescent="0.25">
      <c r="A6" s="15" t="s">
        <v>25</v>
      </c>
      <c r="B6" s="14">
        <v>1.17</v>
      </c>
      <c r="C6" s="27">
        <v>45.4</v>
      </c>
      <c r="D6" s="2">
        <v>3180</v>
      </c>
      <c r="E6" s="27">
        <v>0.34</v>
      </c>
      <c r="F6" s="27">
        <v>0.19</v>
      </c>
      <c r="G6" s="27">
        <v>0.02</v>
      </c>
      <c r="H6" s="27">
        <v>2.52</v>
      </c>
      <c r="I6" s="28">
        <v>0.56000000000000005</v>
      </c>
      <c r="J6" s="39"/>
      <c r="K6" s="33"/>
      <c r="L6" s="33"/>
      <c r="M6" s="34"/>
      <c r="N6" s="82">
        <v>0.37234677322525678</v>
      </c>
      <c r="O6" s="70">
        <v>0</v>
      </c>
      <c r="P6" s="13">
        <v>1</v>
      </c>
      <c r="R6" s="85"/>
    </row>
    <row r="7" spans="1:18" x14ac:dyDescent="0.25">
      <c r="A7" s="15" t="s">
        <v>20</v>
      </c>
      <c r="B7" s="14">
        <v>2.8</v>
      </c>
      <c r="C7" s="27"/>
      <c r="D7" s="2">
        <v>8300</v>
      </c>
      <c r="E7" s="27"/>
      <c r="F7" s="27"/>
      <c r="G7" s="27"/>
      <c r="H7" s="27"/>
      <c r="I7" s="28"/>
      <c r="J7" s="37"/>
      <c r="K7" s="33"/>
      <c r="L7" s="33"/>
      <c r="M7" s="34"/>
      <c r="N7" s="83">
        <v>3.8197966265019215E-2</v>
      </c>
      <c r="O7" s="70">
        <v>0</v>
      </c>
      <c r="P7" s="13">
        <v>1</v>
      </c>
      <c r="R7" s="85"/>
    </row>
    <row r="8" spans="1:18" x14ac:dyDescent="0.25">
      <c r="A8" s="15" t="s">
        <v>21</v>
      </c>
      <c r="B8" s="14">
        <v>3</v>
      </c>
      <c r="C8" s="27"/>
      <c r="D8" s="2"/>
      <c r="E8" s="27">
        <v>24.5</v>
      </c>
      <c r="F8" s="27">
        <v>18.5</v>
      </c>
      <c r="G8" s="27"/>
      <c r="H8" s="27"/>
      <c r="I8" s="28"/>
      <c r="J8" s="37"/>
      <c r="K8" s="33"/>
      <c r="L8" s="33"/>
      <c r="M8" s="34"/>
      <c r="N8" s="83">
        <v>1.7506178746532489E-2</v>
      </c>
      <c r="O8" s="70">
        <v>0</v>
      </c>
      <c r="P8" s="13">
        <v>1</v>
      </c>
    </row>
    <row r="9" spans="1:18" x14ac:dyDescent="0.25">
      <c r="A9" s="15" t="s">
        <v>22</v>
      </c>
      <c r="B9" s="14">
        <v>0.5</v>
      </c>
      <c r="C9" s="27"/>
      <c r="D9" s="2"/>
      <c r="E9" s="27">
        <v>37.700000000000003</v>
      </c>
      <c r="F9" s="27"/>
      <c r="G9" s="27"/>
      <c r="H9" s="27"/>
      <c r="I9" s="28"/>
      <c r="J9" s="37"/>
      <c r="K9" s="33"/>
      <c r="L9" s="33"/>
      <c r="M9" s="34"/>
      <c r="N9" s="83">
        <v>4.6252196919871784E-3</v>
      </c>
      <c r="O9" s="70">
        <v>0</v>
      </c>
      <c r="P9" s="13">
        <v>1</v>
      </c>
    </row>
    <row r="10" spans="1:18" x14ac:dyDescent="0.25">
      <c r="A10" s="15" t="s">
        <v>23</v>
      </c>
      <c r="B10" s="14">
        <v>0.45</v>
      </c>
      <c r="C10" s="27"/>
      <c r="D10" s="1"/>
      <c r="E10" s="27"/>
      <c r="F10" s="27"/>
      <c r="G10" s="27">
        <v>39.700000000000003</v>
      </c>
      <c r="H10" s="27"/>
      <c r="I10" s="28"/>
      <c r="J10" s="37"/>
      <c r="K10" s="33"/>
      <c r="L10" s="33"/>
      <c r="M10" s="34"/>
      <c r="N10" s="83">
        <v>4.7213626403720356E-3</v>
      </c>
      <c r="O10" s="70">
        <v>0</v>
      </c>
      <c r="P10" s="13">
        <v>1</v>
      </c>
    </row>
    <row r="11" spans="1:18" x14ac:dyDescent="0.25">
      <c r="A11" s="15" t="s">
        <v>24</v>
      </c>
      <c r="B11" s="14">
        <v>20</v>
      </c>
      <c r="C11" s="27">
        <v>58.67</v>
      </c>
      <c r="D11" s="1">
        <v>5477</v>
      </c>
      <c r="E11" s="27"/>
      <c r="F11" s="27"/>
      <c r="G11" s="27"/>
      <c r="H11" s="27"/>
      <c r="I11" s="28">
        <v>98</v>
      </c>
      <c r="J11" s="39"/>
      <c r="K11" s="33"/>
      <c r="L11" s="33"/>
      <c r="M11" s="34"/>
      <c r="N11" s="83">
        <v>2.0230876546638491E-4</v>
      </c>
      <c r="O11" s="70">
        <v>0</v>
      </c>
      <c r="P11" s="13">
        <v>1</v>
      </c>
    </row>
    <row r="12" spans="1:18" x14ac:dyDescent="0.25">
      <c r="A12" s="15" t="s">
        <v>26</v>
      </c>
      <c r="B12" s="14">
        <v>15</v>
      </c>
      <c r="C12" s="27">
        <v>85.81</v>
      </c>
      <c r="D12" s="1">
        <v>4546</v>
      </c>
      <c r="E12" s="27"/>
      <c r="F12" s="27"/>
      <c r="G12" s="27"/>
      <c r="H12" s="27">
        <v>78</v>
      </c>
      <c r="I12" s="28"/>
      <c r="J12" s="37"/>
      <c r="K12" s="33"/>
      <c r="L12" s="33"/>
      <c r="M12" s="34"/>
      <c r="N12" s="83">
        <v>9.0341939286285621E-4</v>
      </c>
      <c r="O12" s="70">
        <v>0</v>
      </c>
      <c r="P12" s="13">
        <v>1</v>
      </c>
    </row>
    <row r="13" spans="1:18" x14ac:dyDescent="0.25">
      <c r="A13" s="15" t="s">
        <v>35</v>
      </c>
      <c r="B13" s="14">
        <v>15</v>
      </c>
      <c r="C13" s="27">
        <v>5</v>
      </c>
      <c r="D13" s="2">
        <v>1000</v>
      </c>
      <c r="E13" s="27">
        <v>2</v>
      </c>
      <c r="F13" s="27">
        <v>1</v>
      </c>
      <c r="G13" s="27">
        <v>0.01</v>
      </c>
      <c r="H13" s="27">
        <v>0.01</v>
      </c>
      <c r="I13" s="28">
        <v>0.15</v>
      </c>
      <c r="J13" s="37"/>
      <c r="K13" s="33"/>
      <c r="L13" s="33"/>
      <c r="M13" s="34"/>
      <c r="N13" s="83">
        <v>5.0000000000000001E-3</v>
      </c>
      <c r="O13" s="70">
        <v>5.0000000000000001E-3</v>
      </c>
      <c r="P13" s="13">
        <v>5.0000000000000001E-3</v>
      </c>
    </row>
    <row r="14" spans="1:18" x14ac:dyDescent="0.25">
      <c r="A14" s="33" t="s">
        <v>69</v>
      </c>
      <c r="B14" s="34">
        <v>8</v>
      </c>
      <c r="C14" s="34">
        <v>24</v>
      </c>
      <c r="D14" s="33">
        <v>3150</v>
      </c>
      <c r="E14" s="34">
        <v>1.6072487178751</v>
      </c>
      <c r="F14" s="34">
        <v>0.8</v>
      </c>
      <c r="G14" s="34">
        <v>0.3550508386693671</v>
      </c>
      <c r="H14" s="34">
        <v>1.8</v>
      </c>
      <c r="I14" s="34">
        <v>0.5</v>
      </c>
      <c r="J14" s="34"/>
      <c r="K14" s="33"/>
      <c r="L14" s="33"/>
      <c r="M14" s="33"/>
      <c r="N14" s="83">
        <v>0</v>
      </c>
      <c r="O14" s="70">
        <v>0</v>
      </c>
      <c r="P14" s="13">
        <v>0</v>
      </c>
    </row>
    <row r="15" spans="1:18" x14ac:dyDescent="0.25">
      <c r="A15" s="33" t="s">
        <v>75</v>
      </c>
      <c r="B15" s="34">
        <v>7</v>
      </c>
      <c r="C15" s="34">
        <v>26</v>
      </c>
      <c r="D15" s="33">
        <v>3050</v>
      </c>
      <c r="E15" s="34">
        <v>1.963839971536057</v>
      </c>
      <c r="F15" s="34">
        <v>0.91309012562901715</v>
      </c>
      <c r="G15" s="34">
        <v>0.49470375884408424</v>
      </c>
      <c r="H15" s="34">
        <v>2.2000000000000002</v>
      </c>
      <c r="I15" s="34">
        <v>0.55000000000000004</v>
      </c>
      <c r="J15" s="34"/>
      <c r="K15" s="33"/>
      <c r="L15" s="33"/>
      <c r="M15" s="33"/>
      <c r="N15" s="83">
        <v>0</v>
      </c>
      <c r="O15" s="70">
        <v>0</v>
      </c>
      <c r="P15" s="13">
        <v>0</v>
      </c>
    </row>
    <row r="16" spans="1:18" x14ac:dyDescent="0.25">
      <c r="A16" s="33" t="s">
        <v>76</v>
      </c>
      <c r="B16" s="34">
        <v>5</v>
      </c>
      <c r="C16" s="34">
        <v>28</v>
      </c>
      <c r="D16" s="33">
        <v>2800</v>
      </c>
      <c r="E16" s="34">
        <v>2.1</v>
      </c>
      <c r="F16" s="34">
        <v>1.0482075764500094</v>
      </c>
      <c r="G16" s="34">
        <v>0.63435667901880144</v>
      </c>
      <c r="H16" s="34">
        <v>2.2999999999999998</v>
      </c>
      <c r="I16" s="34">
        <v>0.6</v>
      </c>
      <c r="J16" s="34"/>
      <c r="K16" s="33"/>
      <c r="L16" s="33"/>
      <c r="M16" s="33"/>
      <c r="N16" s="83">
        <v>0</v>
      </c>
      <c r="O16" s="70">
        <v>0</v>
      </c>
      <c r="P16" s="13">
        <v>0</v>
      </c>
    </row>
    <row r="17" spans="1:16" x14ac:dyDescent="0.25">
      <c r="A17" s="33" t="s">
        <v>34</v>
      </c>
      <c r="B17" s="34">
        <v>0.5</v>
      </c>
      <c r="C17" s="34">
        <v>15.1</v>
      </c>
      <c r="D17" s="33">
        <v>2370</v>
      </c>
      <c r="E17" s="34">
        <v>0.14000000000000001</v>
      </c>
      <c r="F17" s="34">
        <v>0.49</v>
      </c>
      <c r="G17" s="34">
        <v>0.02</v>
      </c>
      <c r="H17" s="34">
        <v>0.43</v>
      </c>
      <c r="I17" s="34">
        <v>0.18</v>
      </c>
      <c r="J17" s="34"/>
      <c r="K17" s="33"/>
      <c r="L17" s="33"/>
      <c r="M17" s="33"/>
      <c r="N17" s="83">
        <v>0</v>
      </c>
      <c r="O17" s="70">
        <v>0</v>
      </c>
      <c r="P17" s="13">
        <v>1</v>
      </c>
    </row>
    <row r="18" spans="1:16" ht="15.75" thickBot="1" x14ac:dyDescent="0.3">
      <c r="A18" s="33" t="s">
        <v>86</v>
      </c>
      <c r="B18" s="34">
        <v>3</v>
      </c>
      <c r="C18" s="34"/>
      <c r="D18" s="33">
        <v>3737</v>
      </c>
      <c r="E18" s="34"/>
      <c r="F18" s="34"/>
      <c r="G18" s="34"/>
      <c r="H18" s="34"/>
      <c r="I18" s="34"/>
      <c r="J18" s="34"/>
      <c r="K18" s="33"/>
      <c r="L18" s="33"/>
      <c r="M18" s="33"/>
      <c r="N18" s="84">
        <v>0.05</v>
      </c>
      <c r="O18" s="70">
        <v>0.05</v>
      </c>
      <c r="P18" s="13">
        <v>0.05</v>
      </c>
    </row>
    <row r="19" spans="1:16" ht="15.75" thickBot="1" x14ac:dyDescent="0.3">
      <c r="A19" s="116" t="s">
        <v>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80">
        <f>SUM(N5:N18)</f>
        <v>1</v>
      </c>
      <c r="O19" s="119"/>
      <c r="P19" s="120"/>
    </row>
    <row r="20" spans="1:16" ht="15.75" thickBot="1" x14ac:dyDescent="0.3">
      <c r="C20" s="42"/>
    </row>
    <row r="21" spans="1:16" ht="15.75" thickBot="1" x14ac:dyDescent="0.3">
      <c r="A21" s="7" t="s">
        <v>16</v>
      </c>
      <c r="B21" s="20">
        <f>SUMPRODUCT(B5:B18,N5:N18)</f>
        <v>1.1460513184551351</v>
      </c>
    </row>
    <row r="22" spans="1:16" ht="15.75" thickBot="1" x14ac:dyDescent="0.3">
      <c r="O22" s="64"/>
    </row>
    <row r="23" spans="1:16" ht="15.75" thickBot="1" x14ac:dyDescent="0.3">
      <c r="A23" s="124" t="s">
        <v>5</v>
      </c>
      <c r="B23" s="125"/>
      <c r="C23" s="41">
        <f>SUMPRODUCT(C5:C18,$N$5:$N$18)</f>
        <v>21.000000000000004</v>
      </c>
      <c r="D23" s="41">
        <f t="shared" ref="D23:J23" si="0">SUMPRODUCT(D5:D18,$N$5:$N$18)</f>
        <v>3400.0000000000009</v>
      </c>
      <c r="E23" s="41">
        <f t="shared" si="0"/>
        <v>0.75</v>
      </c>
      <c r="F23" s="41">
        <f t="shared" si="0"/>
        <v>0.43000000000000005</v>
      </c>
      <c r="G23" s="41">
        <f t="shared" si="0"/>
        <v>0.19999999999999998</v>
      </c>
      <c r="H23" s="41">
        <f>SUMPRODUCT(H5:H18,$N$5:$N$18)</f>
        <v>1.1000000000000005</v>
      </c>
      <c r="I23" s="41">
        <f t="shared" si="0"/>
        <v>0.3</v>
      </c>
      <c r="J23" s="49">
        <f t="shared" si="0"/>
        <v>0</v>
      </c>
      <c r="K23" s="46">
        <f t="shared" ref="K23:M23" si="1">SUMPRODUCT(K5:K18,$N$5:$N$18)</f>
        <v>0</v>
      </c>
      <c r="L23" s="21">
        <f t="shared" si="1"/>
        <v>0</v>
      </c>
      <c r="M23" s="22">
        <f t="shared" si="1"/>
        <v>0</v>
      </c>
      <c r="O23" s="64"/>
    </row>
    <row r="24" spans="1:16" ht="15.75" thickBot="1" x14ac:dyDescent="0.3">
      <c r="A24" s="126" t="s">
        <v>12</v>
      </c>
      <c r="B24" s="127"/>
      <c r="C24" s="57">
        <v>21</v>
      </c>
      <c r="D24" s="1">
        <v>3400</v>
      </c>
      <c r="E24" s="27">
        <v>0.75</v>
      </c>
      <c r="F24" s="27">
        <v>0.43</v>
      </c>
      <c r="G24" s="27">
        <v>0.2</v>
      </c>
      <c r="H24" s="27">
        <v>1.1000000000000001</v>
      </c>
      <c r="I24" s="60">
        <v>0.3</v>
      </c>
      <c r="J24" s="50">
        <v>0</v>
      </c>
      <c r="K24" s="47">
        <v>0</v>
      </c>
      <c r="L24" s="25">
        <v>0</v>
      </c>
      <c r="M24" s="11">
        <v>0</v>
      </c>
    </row>
    <row r="25" spans="1:16" ht="15.75" thickBot="1" x14ac:dyDescent="0.3">
      <c r="A25" s="104" t="s">
        <v>13</v>
      </c>
      <c r="B25" s="105"/>
      <c r="C25" s="98">
        <v>100</v>
      </c>
      <c r="D25" s="99">
        <v>10000</v>
      </c>
      <c r="E25" s="100">
        <v>100</v>
      </c>
      <c r="F25" s="98">
        <v>100</v>
      </c>
      <c r="G25" s="100">
        <v>100</v>
      </c>
      <c r="H25" s="100">
        <v>100</v>
      </c>
      <c r="I25" s="101">
        <v>100</v>
      </c>
      <c r="J25" s="97">
        <v>100</v>
      </c>
      <c r="K25" s="48">
        <v>100</v>
      </c>
      <c r="L25" s="26">
        <v>100</v>
      </c>
      <c r="M25" s="6">
        <v>100</v>
      </c>
      <c r="O25" s="3"/>
    </row>
  </sheetData>
  <mergeCells count="11">
    <mergeCell ref="A25:B25"/>
    <mergeCell ref="O2:P2"/>
    <mergeCell ref="B2:N2"/>
    <mergeCell ref="N3:N4"/>
    <mergeCell ref="O3:O4"/>
    <mergeCell ref="P3:P4"/>
    <mergeCell ref="A19:M19"/>
    <mergeCell ref="O19:P19"/>
    <mergeCell ref="A2:A4"/>
    <mergeCell ref="A23:B23"/>
    <mergeCell ref="A24:B2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6"/>
  <sheetViews>
    <sheetView zoomScale="220" zoomScaleNormal="220" workbookViewId="0">
      <selection activeCell="C14" sqref="C14:I14"/>
    </sheetView>
  </sheetViews>
  <sheetFormatPr defaultRowHeight="15" x14ac:dyDescent="0.25"/>
  <cols>
    <col min="1" max="1" width="3.85546875" customWidth="1"/>
    <col min="2" max="2" width="15.85546875" customWidth="1"/>
    <col min="3" max="3" width="8.85546875" customWidth="1"/>
    <col min="4" max="4" width="12" bestFit="1" customWidth="1"/>
    <col min="5" max="5" width="6.5703125" bestFit="1" customWidth="1"/>
    <col min="6" max="6" width="6.7109375" bestFit="1" customWidth="1"/>
    <col min="7" max="7" width="6.85546875" bestFit="1" customWidth="1"/>
    <col min="8" max="8" width="8.28515625" bestFit="1" customWidth="1"/>
    <col min="9" max="9" width="9.7109375" bestFit="1" customWidth="1"/>
  </cols>
  <sheetData>
    <row r="1" spans="2:10" ht="15.75" thickBot="1" x14ac:dyDescent="0.3"/>
    <row r="2" spans="2:10" ht="15.75" thickBot="1" x14ac:dyDescent="0.3">
      <c r="B2" s="128" t="s">
        <v>36</v>
      </c>
      <c r="C2" s="129"/>
      <c r="D2" s="129"/>
      <c r="E2" s="129"/>
      <c r="F2" s="129"/>
      <c r="G2" s="129"/>
      <c r="H2" s="129"/>
      <c r="I2" s="130"/>
    </row>
    <row r="3" spans="2:10" ht="15.75" thickBot="1" x14ac:dyDescent="0.3"/>
    <row r="4" spans="2:10" s="40" customFormat="1" ht="15.75" thickBot="1" x14ac:dyDescent="0.3">
      <c r="B4" s="7" t="s">
        <v>27</v>
      </c>
      <c r="C4" s="43" t="s">
        <v>29</v>
      </c>
      <c r="D4" s="43" t="s">
        <v>28</v>
      </c>
      <c r="E4" s="43" t="s">
        <v>30</v>
      </c>
      <c r="F4" s="43" t="s">
        <v>31</v>
      </c>
      <c r="G4" s="43" t="s">
        <v>32</v>
      </c>
      <c r="H4" s="43" t="s">
        <v>44</v>
      </c>
      <c r="I4" s="51" t="s">
        <v>45</v>
      </c>
    </row>
    <row r="5" spans="2:10" x14ac:dyDescent="0.25">
      <c r="B5" s="44" t="s">
        <v>37</v>
      </c>
      <c r="C5" s="56">
        <v>21.5</v>
      </c>
      <c r="D5" s="45">
        <v>3400</v>
      </c>
      <c r="E5" s="54">
        <v>1.07</v>
      </c>
      <c r="F5" s="54">
        <v>0.53</v>
      </c>
      <c r="G5" s="54">
        <v>0.22</v>
      </c>
      <c r="H5" s="54">
        <v>1.45</v>
      </c>
      <c r="I5" s="59">
        <v>0.41</v>
      </c>
      <c r="J5" t="s">
        <v>49</v>
      </c>
    </row>
    <row r="6" spans="2:10" x14ac:dyDescent="0.25">
      <c r="B6" s="12" t="s">
        <v>38</v>
      </c>
      <c r="C6" s="57">
        <v>20</v>
      </c>
      <c r="D6" s="1">
        <v>3375</v>
      </c>
      <c r="E6" s="27">
        <v>0.97</v>
      </c>
      <c r="F6" s="27">
        <v>0.48</v>
      </c>
      <c r="G6" s="27">
        <v>0.21</v>
      </c>
      <c r="H6" s="27">
        <v>1.35</v>
      </c>
      <c r="I6" s="60">
        <v>0.38</v>
      </c>
      <c r="J6" t="s">
        <v>50</v>
      </c>
    </row>
    <row r="7" spans="2:10" x14ac:dyDescent="0.25">
      <c r="B7" s="12" t="s">
        <v>39</v>
      </c>
      <c r="C7" s="57">
        <v>18</v>
      </c>
      <c r="D7" s="1">
        <v>3250</v>
      </c>
      <c r="E7" s="27">
        <v>0.79</v>
      </c>
      <c r="F7" s="27">
        <v>0.39</v>
      </c>
      <c r="G7" s="27">
        <v>0.2</v>
      </c>
      <c r="H7" s="27">
        <v>1.1000000000000001</v>
      </c>
      <c r="I7" s="60">
        <v>0.32</v>
      </c>
      <c r="J7" t="s">
        <v>54</v>
      </c>
    </row>
    <row r="8" spans="2:10" x14ac:dyDescent="0.25">
      <c r="B8" s="12" t="s">
        <v>40</v>
      </c>
      <c r="C8" s="57">
        <v>15</v>
      </c>
      <c r="D8" s="1">
        <v>3250</v>
      </c>
      <c r="E8" s="27">
        <v>0.66</v>
      </c>
      <c r="F8" s="27">
        <v>0.33</v>
      </c>
      <c r="G8" s="27">
        <v>0.19</v>
      </c>
      <c r="H8" s="27">
        <v>0.97</v>
      </c>
      <c r="I8" s="60">
        <v>0.28999999999999998</v>
      </c>
      <c r="J8" t="s">
        <v>57</v>
      </c>
    </row>
    <row r="9" spans="2:10" x14ac:dyDescent="0.25">
      <c r="B9" s="12" t="s">
        <v>41</v>
      </c>
      <c r="C9" s="57">
        <v>13</v>
      </c>
      <c r="D9" s="1">
        <v>3250</v>
      </c>
      <c r="E9" s="27">
        <v>0.57999999999999996</v>
      </c>
      <c r="F9" s="27">
        <v>0.28999999999999998</v>
      </c>
      <c r="G9" s="27">
        <v>0.17</v>
      </c>
      <c r="H9" s="27">
        <v>0.88</v>
      </c>
      <c r="I9" s="60">
        <v>0.26</v>
      </c>
      <c r="J9" t="s">
        <v>55</v>
      </c>
    </row>
    <row r="10" spans="2:10" x14ac:dyDescent="0.25">
      <c r="B10" s="12" t="s">
        <v>42</v>
      </c>
      <c r="C10" s="57">
        <v>12</v>
      </c>
      <c r="D10" s="1">
        <v>3250</v>
      </c>
      <c r="E10" s="27">
        <v>0.52</v>
      </c>
      <c r="F10" s="27">
        <v>0.26</v>
      </c>
      <c r="G10" s="27">
        <v>0.16</v>
      </c>
      <c r="H10" s="27">
        <v>0.8</v>
      </c>
      <c r="I10" s="60">
        <v>0.24</v>
      </c>
      <c r="J10" t="s">
        <v>58</v>
      </c>
    </row>
    <row r="11" spans="2:10" ht="15.75" thickBot="1" x14ac:dyDescent="0.3">
      <c r="B11" s="52" t="s">
        <v>43</v>
      </c>
      <c r="C11" s="58">
        <v>11</v>
      </c>
      <c r="D11" s="53">
        <v>3250</v>
      </c>
      <c r="E11" s="55">
        <v>0.5</v>
      </c>
      <c r="F11" s="55">
        <v>0.24</v>
      </c>
      <c r="G11" s="55">
        <v>0.15</v>
      </c>
      <c r="H11" s="55">
        <v>0.74</v>
      </c>
      <c r="I11" s="61">
        <v>0.22</v>
      </c>
      <c r="J11" t="s">
        <v>56</v>
      </c>
    </row>
    <row r="12" spans="2:10" x14ac:dyDescent="0.25">
      <c r="B12" s="65" t="s">
        <v>47</v>
      </c>
      <c r="C12" s="66">
        <v>10</v>
      </c>
      <c r="D12" s="67">
        <v>3150</v>
      </c>
      <c r="E12" s="68">
        <v>0.75</v>
      </c>
      <c r="F12" s="68">
        <v>0.4</v>
      </c>
      <c r="G12" s="68">
        <v>0.18</v>
      </c>
      <c r="H12" s="68">
        <v>0.43</v>
      </c>
      <c r="I12" s="69">
        <v>0.15</v>
      </c>
      <c r="J12" t="s">
        <v>51</v>
      </c>
    </row>
    <row r="13" spans="2:10" x14ac:dyDescent="0.25">
      <c r="B13" s="12" t="s">
        <v>48</v>
      </c>
      <c r="C13" s="57">
        <v>15</v>
      </c>
      <c r="D13" s="1">
        <v>3150</v>
      </c>
      <c r="E13" s="27">
        <v>0.75</v>
      </c>
      <c r="F13" s="27">
        <v>0.4</v>
      </c>
      <c r="G13" s="27">
        <v>0.18</v>
      </c>
      <c r="H13" s="27">
        <v>0.68</v>
      </c>
      <c r="I13" s="60">
        <v>0.24</v>
      </c>
      <c r="J13" t="s">
        <v>52</v>
      </c>
    </row>
    <row r="14" spans="2:10" ht="15.75" thickBot="1" x14ac:dyDescent="0.3">
      <c r="B14" s="62" t="s">
        <v>46</v>
      </c>
      <c r="C14" s="63">
        <v>21</v>
      </c>
      <c r="D14" s="4">
        <v>3400</v>
      </c>
      <c r="E14" s="5">
        <v>0.75</v>
      </c>
      <c r="F14" s="5">
        <v>0.43</v>
      </c>
      <c r="G14" s="5">
        <v>0.2</v>
      </c>
      <c r="H14" s="5">
        <v>1.1000000000000001</v>
      </c>
      <c r="I14" s="6">
        <v>0.3</v>
      </c>
      <c r="J14" t="s">
        <v>53</v>
      </c>
    </row>
    <row r="16" spans="2:10" x14ac:dyDescent="0.25">
      <c r="B16" t="s">
        <v>33</v>
      </c>
    </row>
  </sheetData>
  <mergeCells count="1">
    <mergeCell ref="B2:I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880A-D4F9-493F-BA8E-048D826244DE}">
  <dimension ref="B2:M20"/>
  <sheetViews>
    <sheetView zoomScale="175" zoomScaleNormal="175" workbookViewId="0">
      <selection activeCell="K4" sqref="K4"/>
    </sheetView>
  </sheetViews>
  <sheetFormatPr defaultRowHeight="15" x14ac:dyDescent="0.25"/>
  <cols>
    <col min="2" max="2" width="29.85546875" customWidth="1"/>
    <col min="6" max="6" width="2.42578125" customWidth="1"/>
    <col min="7" max="9" width="9.140625" customWidth="1"/>
    <col min="10" max="10" width="1.5703125" customWidth="1"/>
    <col min="11" max="13" width="9.140625" customWidth="1"/>
  </cols>
  <sheetData>
    <row r="2" spans="2:13" x14ac:dyDescent="0.25">
      <c r="C2" s="89" t="s">
        <v>77</v>
      </c>
      <c r="D2" s="90"/>
      <c r="E2" s="91"/>
      <c r="G2" s="89" t="s">
        <v>38</v>
      </c>
      <c r="H2" s="90"/>
      <c r="I2" s="91"/>
      <c r="K2" s="89" t="s">
        <v>39</v>
      </c>
      <c r="L2" s="90"/>
      <c r="M2" s="91"/>
    </row>
    <row r="3" spans="2:13" x14ac:dyDescent="0.25">
      <c r="B3" s="86"/>
      <c r="C3" s="86">
        <v>1</v>
      </c>
      <c r="D3" s="86">
        <v>2</v>
      </c>
      <c r="E3" s="86">
        <v>3</v>
      </c>
      <c r="G3" s="92">
        <v>1</v>
      </c>
      <c r="H3" s="92">
        <v>2</v>
      </c>
      <c r="I3" s="92">
        <v>3</v>
      </c>
      <c r="K3" s="92">
        <v>1</v>
      </c>
      <c r="L3" s="92">
        <v>2</v>
      </c>
      <c r="M3" s="92">
        <v>3</v>
      </c>
    </row>
    <row r="4" spans="2:13" x14ac:dyDescent="0.25">
      <c r="B4" s="1" t="s">
        <v>19</v>
      </c>
      <c r="C4" s="95">
        <v>0.2</v>
      </c>
      <c r="D4" s="95">
        <v>0.24</v>
      </c>
      <c r="E4" s="95">
        <v>0.28000000000000003</v>
      </c>
      <c r="G4" s="95">
        <v>0.35</v>
      </c>
      <c r="H4" s="95">
        <v>0.39</v>
      </c>
      <c r="I4" s="95">
        <v>0.44</v>
      </c>
      <c r="K4" s="95">
        <v>0.54</v>
      </c>
      <c r="L4" s="95">
        <v>0.56000000000000005</v>
      </c>
      <c r="M4" s="95">
        <v>0.59</v>
      </c>
    </row>
    <row r="5" spans="2:13" x14ac:dyDescent="0.25">
      <c r="B5" s="1" t="s">
        <v>25</v>
      </c>
      <c r="C5" s="95">
        <v>0.12</v>
      </c>
      <c r="D5" s="95">
        <v>0.12</v>
      </c>
      <c r="E5" s="95">
        <v>0.12</v>
      </c>
      <c r="G5" s="95">
        <v>0.11</v>
      </c>
      <c r="H5" s="95">
        <v>0.11</v>
      </c>
      <c r="I5" s="95">
        <v>0.11</v>
      </c>
      <c r="K5" s="95">
        <v>0.11</v>
      </c>
      <c r="L5" s="95">
        <v>0.11</v>
      </c>
      <c r="M5" s="95">
        <v>0.11</v>
      </c>
    </row>
    <row r="6" spans="2:13" x14ac:dyDescent="0.25">
      <c r="B6" s="1" t="s">
        <v>20</v>
      </c>
      <c r="C6" s="95">
        <v>0.03</v>
      </c>
      <c r="D6" s="95">
        <v>0.01</v>
      </c>
      <c r="E6" s="95"/>
      <c r="G6" s="95">
        <v>3.5000000000000003E-2</v>
      </c>
      <c r="H6" s="95">
        <v>0.02</v>
      </c>
      <c r="I6" s="1"/>
      <c r="K6" s="95">
        <v>0.02</v>
      </c>
      <c r="L6" s="95">
        <v>0.01</v>
      </c>
      <c r="M6" s="1"/>
    </row>
    <row r="7" spans="2:13" x14ac:dyDescent="0.25">
      <c r="B7" s="1" t="s">
        <v>69</v>
      </c>
      <c r="C7" s="95">
        <v>0.6</v>
      </c>
      <c r="D7" s="95">
        <v>0.6</v>
      </c>
      <c r="E7" s="95">
        <v>0.6</v>
      </c>
      <c r="G7" s="1"/>
      <c r="H7" s="1"/>
      <c r="I7" s="95"/>
      <c r="K7" s="1"/>
      <c r="L7" s="1"/>
      <c r="M7" s="95"/>
    </row>
    <row r="8" spans="2:13" x14ac:dyDescent="0.25">
      <c r="B8" s="1" t="s">
        <v>75</v>
      </c>
      <c r="C8" s="95"/>
      <c r="D8" s="85"/>
      <c r="E8" s="95"/>
      <c r="G8" s="95">
        <v>0.45</v>
      </c>
      <c r="H8" s="95">
        <v>0.45</v>
      </c>
      <c r="I8" s="95">
        <v>0.45</v>
      </c>
      <c r="K8" s="95"/>
      <c r="L8" s="95"/>
      <c r="M8" s="95"/>
    </row>
    <row r="9" spans="2:13" x14ac:dyDescent="0.25">
      <c r="B9" s="1" t="s">
        <v>76</v>
      </c>
      <c r="C9" s="95"/>
      <c r="D9" s="95"/>
      <c r="E9" s="95"/>
      <c r="G9" s="95"/>
      <c r="H9" s="95"/>
      <c r="I9" s="95"/>
      <c r="K9" s="95">
        <v>0.3</v>
      </c>
      <c r="L9" s="95">
        <v>0.3</v>
      </c>
      <c r="M9" s="95">
        <v>0.3</v>
      </c>
    </row>
    <row r="10" spans="2:13" x14ac:dyDescent="0.25">
      <c r="B10" s="1" t="s">
        <v>86</v>
      </c>
      <c r="C10" s="95">
        <v>0.05</v>
      </c>
      <c r="D10" s="95">
        <v>0.03</v>
      </c>
      <c r="E10" s="95"/>
      <c r="G10" s="95">
        <v>0.05</v>
      </c>
      <c r="H10" s="95">
        <v>0.03</v>
      </c>
      <c r="I10" s="95"/>
      <c r="K10" s="95">
        <v>0.03</v>
      </c>
      <c r="L10" s="95">
        <v>1.4999999999999999E-2</v>
      </c>
      <c r="M10" s="95"/>
    </row>
    <row r="11" spans="2:13" x14ac:dyDescent="0.25">
      <c r="B11" s="86" t="s">
        <v>2</v>
      </c>
      <c r="C11" s="87">
        <f>SUM(C4:C10)</f>
        <v>1</v>
      </c>
      <c r="D11" s="87">
        <f>SUM(D4:D10)</f>
        <v>1</v>
      </c>
      <c r="E11" s="87">
        <f>SUM(E4:E10)</f>
        <v>1</v>
      </c>
      <c r="G11" s="87">
        <f t="shared" ref="G11:I11" si="0">SUM(G4:G10)</f>
        <v>0.99500000000000011</v>
      </c>
      <c r="H11" s="87">
        <f>SUM(H4:H10)</f>
        <v>1</v>
      </c>
      <c r="I11" s="87">
        <f t="shared" si="0"/>
        <v>1</v>
      </c>
      <c r="K11" s="87">
        <f t="shared" ref="K11" si="1">SUM(K4:K10)</f>
        <v>1</v>
      </c>
      <c r="L11" s="87">
        <f>SUM(L4:L10)</f>
        <v>0.995</v>
      </c>
      <c r="M11" s="87">
        <f t="shared" ref="M11" si="2">SUM(M4:M10)</f>
        <v>1</v>
      </c>
    </row>
    <row r="12" spans="2:13" x14ac:dyDescent="0.25">
      <c r="B12" s="86" t="s">
        <v>78</v>
      </c>
      <c r="C12" s="87"/>
      <c r="D12" s="87"/>
      <c r="E12" s="87"/>
      <c r="G12" s="1"/>
      <c r="H12" s="1"/>
      <c r="I12" s="1"/>
      <c r="K12" s="1"/>
      <c r="L12" s="1"/>
      <c r="M12" s="1"/>
    </row>
    <row r="13" spans="2:13" x14ac:dyDescent="0.25">
      <c r="B13" s="88" t="s">
        <v>79</v>
      </c>
      <c r="C13" s="57">
        <v>21.419999999999998</v>
      </c>
      <c r="D13" s="57">
        <v>21.734399999999997</v>
      </c>
      <c r="E13" s="57">
        <v>22.0488</v>
      </c>
      <c r="G13" s="27">
        <v>19.445</v>
      </c>
      <c r="H13" s="27">
        <v>19.759399999999999</v>
      </c>
      <c r="I13" s="27">
        <v>20.1524</v>
      </c>
      <c r="K13" s="27">
        <v>17.638400000000001</v>
      </c>
      <c r="L13" s="27">
        <v>17.7956</v>
      </c>
      <c r="M13" s="27">
        <v>18.031399999999998</v>
      </c>
    </row>
    <row r="14" spans="2:13" x14ac:dyDescent="0.25">
      <c r="B14" s="88" t="s">
        <v>80</v>
      </c>
      <c r="C14" s="2">
        <v>3379.45</v>
      </c>
      <c r="D14" s="2">
        <v>3273.11</v>
      </c>
      <c r="E14" s="2">
        <v>3212.4</v>
      </c>
      <c r="G14" s="2">
        <v>3375.65</v>
      </c>
      <c r="H14" s="2">
        <v>3310.81</v>
      </c>
      <c r="I14" s="2">
        <v>3200.7</v>
      </c>
      <c r="K14" s="2">
        <v>3282.3100000000004</v>
      </c>
      <c r="L14" s="2">
        <v>3210.4549999999999</v>
      </c>
      <c r="M14" s="2">
        <v>3172.2</v>
      </c>
    </row>
    <row r="15" spans="2:13" x14ac:dyDescent="0.25">
      <c r="B15" s="88" t="s">
        <v>81</v>
      </c>
      <c r="C15" s="27">
        <v>1.00914923072506</v>
      </c>
      <c r="D15" s="27">
        <v>1.0099492307250599</v>
      </c>
      <c r="E15" s="27">
        <v>1.0107492307250601</v>
      </c>
      <c r="G15" s="27">
        <v>0.92812798719122569</v>
      </c>
      <c r="H15" s="27">
        <v>0.92892798719122571</v>
      </c>
      <c r="I15" s="27">
        <v>0.92992798719122571</v>
      </c>
      <c r="K15" s="27">
        <v>0.67820000000000003</v>
      </c>
      <c r="L15" s="27">
        <v>0.67859999999999998</v>
      </c>
      <c r="M15" s="27">
        <v>0.67920000000000003</v>
      </c>
    </row>
    <row r="16" spans="2:13" x14ac:dyDescent="0.25">
      <c r="B16" s="88" t="s">
        <v>82</v>
      </c>
      <c r="C16" s="27">
        <v>0.51479999999999992</v>
      </c>
      <c r="D16" s="27">
        <v>0.51719999999999999</v>
      </c>
      <c r="E16" s="27">
        <v>0.51959999999999995</v>
      </c>
      <c r="G16" s="27">
        <v>0.45279055653305772</v>
      </c>
      <c r="H16" s="27">
        <v>0.45519055653305773</v>
      </c>
      <c r="I16" s="27">
        <v>0.45819055653305774</v>
      </c>
      <c r="K16" s="27">
        <v>0.3677622729350028</v>
      </c>
      <c r="L16" s="27">
        <v>0.36896227293500278</v>
      </c>
      <c r="M16" s="27">
        <v>0.3707622729350028</v>
      </c>
    </row>
    <row r="17" spans="2:13" x14ac:dyDescent="0.25">
      <c r="B17" s="88" t="s">
        <v>83</v>
      </c>
      <c r="C17" s="27">
        <v>0.21743050320162025</v>
      </c>
      <c r="D17" s="27">
        <v>0.21783050320162026</v>
      </c>
      <c r="E17" s="27">
        <v>0.21823050320162027</v>
      </c>
      <c r="G17" s="27">
        <v>0.22831669147983794</v>
      </c>
      <c r="H17" s="27">
        <v>0.22871669147983792</v>
      </c>
      <c r="I17" s="27">
        <v>0.22921669147983792</v>
      </c>
      <c r="K17" s="27">
        <v>0.19790700370564043</v>
      </c>
      <c r="L17" s="27">
        <v>0.19810700370564044</v>
      </c>
      <c r="M17" s="27">
        <v>0.19840700370564043</v>
      </c>
    </row>
    <row r="18" spans="2:13" x14ac:dyDescent="0.25">
      <c r="B18" s="88" t="s">
        <v>84</v>
      </c>
      <c r="C18" s="27">
        <v>1.4184000000000001</v>
      </c>
      <c r="D18" s="27">
        <v>1.4256000000000002</v>
      </c>
      <c r="E18" s="27">
        <v>1.4328000000000001</v>
      </c>
      <c r="G18" s="27">
        <v>1.3302</v>
      </c>
      <c r="H18" s="27">
        <v>1.3374000000000001</v>
      </c>
      <c r="I18" s="27">
        <v>1.3464</v>
      </c>
      <c r="K18" s="27">
        <v>1.0644</v>
      </c>
      <c r="L18" s="27">
        <v>1.0680000000000001</v>
      </c>
      <c r="M18" s="27">
        <v>1.0733999999999999</v>
      </c>
    </row>
    <row r="19" spans="2:13" x14ac:dyDescent="0.25">
      <c r="B19" s="88" t="s">
        <v>85</v>
      </c>
      <c r="C19" s="27">
        <v>0.3952</v>
      </c>
      <c r="D19" s="27">
        <v>0.40079999999999999</v>
      </c>
      <c r="E19" s="27">
        <v>0.40639999999999998</v>
      </c>
      <c r="G19" s="27">
        <v>0.35810000000000003</v>
      </c>
      <c r="H19" s="27">
        <v>0.36370000000000002</v>
      </c>
      <c r="I19" s="27">
        <v>0.37070000000000003</v>
      </c>
      <c r="K19" s="27">
        <v>0.31720000000000004</v>
      </c>
      <c r="L19" s="27">
        <v>0.32</v>
      </c>
      <c r="M19" s="27">
        <v>0.32420000000000004</v>
      </c>
    </row>
    <row r="20" spans="2:13" x14ac:dyDescent="0.25">
      <c r="B20" s="92" t="s">
        <v>71</v>
      </c>
      <c r="C20" s="93">
        <v>5.29</v>
      </c>
      <c r="D20" s="94">
        <v>5.2</v>
      </c>
      <c r="E20" s="94">
        <v>5.1100000000000003</v>
      </c>
      <c r="G20" s="96">
        <v>3.74</v>
      </c>
      <c r="H20" s="96">
        <v>3.66</v>
      </c>
      <c r="I20" s="96">
        <v>3.54</v>
      </c>
      <c r="K20" s="96">
        <v>2.1</v>
      </c>
      <c r="L20" s="96">
        <v>2.04</v>
      </c>
      <c r="M20" s="96">
        <v>1.98</v>
      </c>
    </row>
  </sheetData>
  <pageMargins left="0.511811024" right="0.511811024" top="0.78740157499999996" bottom="0.78740157499999996" header="0.31496062000000002" footer="0.31496062000000002"/>
  <ignoredErrors>
    <ignoredError sqref="C11:E11 G11:I11 K11:M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3"/>
  <sheetViews>
    <sheetView zoomScale="145" zoomScaleNormal="145" workbookViewId="0">
      <selection activeCell="F16" sqref="F16"/>
    </sheetView>
  </sheetViews>
  <sheetFormatPr defaultRowHeight="15" x14ac:dyDescent="0.25"/>
  <cols>
    <col min="1" max="1" width="3.7109375" customWidth="1"/>
    <col min="2" max="2" width="23.5703125" bestFit="1" customWidth="1"/>
  </cols>
  <sheetData>
    <row r="1" spans="2:9" ht="15.75" thickBot="1" x14ac:dyDescent="0.3"/>
    <row r="2" spans="2:9" ht="15.75" thickBot="1" x14ac:dyDescent="0.3">
      <c r="B2" s="7"/>
      <c r="C2" s="43" t="s">
        <v>62</v>
      </c>
      <c r="D2" s="43" t="s">
        <v>67</v>
      </c>
      <c r="E2" s="43" t="s">
        <v>63</v>
      </c>
      <c r="F2" s="43" t="s">
        <v>64</v>
      </c>
      <c r="G2" s="43" t="s">
        <v>65</v>
      </c>
      <c r="H2" s="43" t="s">
        <v>66</v>
      </c>
      <c r="I2" s="51" t="s">
        <v>46</v>
      </c>
    </row>
    <row r="3" spans="2:9" x14ac:dyDescent="0.25">
      <c r="B3" s="76" t="s">
        <v>19</v>
      </c>
      <c r="C3" s="77">
        <v>77.805253455259447</v>
      </c>
      <c r="D3" s="77">
        <v>82.870958904071159</v>
      </c>
      <c r="E3" s="77">
        <v>84.777700740088562</v>
      </c>
      <c r="F3" s="77">
        <v>86.893222231778651</v>
      </c>
      <c r="G3" s="77">
        <v>77.351993305943211</v>
      </c>
      <c r="H3" s="77">
        <v>63.65540369502213</v>
      </c>
      <c r="I3" s="50">
        <v>50.649677127250314</v>
      </c>
    </row>
    <row r="4" spans="2:9" x14ac:dyDescent="0.25">
      <c r="B4" s="12" t="s">
        <v>25</v>
      </c>
      <c r="C4" s="71">
        <v>18.534185889334758</v>
      </c>
      <c r="D4" s="71">
        <v>12.793088051058078</v>
      </c>
      <c r="E4" s="71">
        <v>9.8969499583344049</v>
      </c>
      <c r="F4" s="71">
        <v>7.055025228171524</v>
      </c>
      <c r="G4" s="71">
        <v>3.2403038835239992</v>
      </c>
      <c r="H4" s="71">
        <v>16.745193747722169</v>
      </c>
      <c r="I4" s="72">
        <v>37.234677322525677</v>
      </c>
    </row>
    <row r="5" spans="2:9" x14ac:dyDescent="0.25">
      <c r="B5" s="12" t="s">
        <v>20</v>
      </c>
      <c r="C5" s="71">
        <v>0.19195434650767709</v>
      </c>
      <c r="D5" s="71">
        <v>0</v>
      </c>
      <c r="E5" s="71">
        <v>0</v>
      </c>
      <c r="F5" s="71">
        <v>0</v>
      </c>
      <c r="G5" s="71">
        <v>0.95188029078906744</v>
      </c>
      <c r="H5" s="71">
        <v>1.3487047521129818</v>
      </c>
      <c r="I5" s="72">
        <v>3.8197966265019216</v>
      </c>
    </row>
    <row r="6" spans="2:9" x14ac:dyDescent="0.25">
      <c r="B6" s="12" t="s">
        <v>21</v>
      </c>
      <c r="C6" s="71">
        <v>1.3140642958762614</v>
      </c>
      <c r="D6" s="71">
        <v>1.110986753644374</v>
      </c>
      <c r="E6" s="71">
        <v>0.93948731078182213</v>
      </c>
      <c r="F6" s="71">
        <v>0.83189070757715289</v>
      </c>
      <c r="G6" s="71">
        <v>1.4536877115553446</v>
      </c>
      <c r="H6" s="71">
        <v>1.359410214390891</v>
      </c>
      <c r="I6" s="72">
        <v>1.750617874653249</v>
      </c>
    </row>
    <row r="7" spans="2:9" x14ac:dyDescent="0.25">
      <c r="B7" s="12" t="s">
        <v>22</v>
      </c>
      <c r="C7" s="71">
        <v>0.66174261218972374</v>
      </c>
      <c r="D7" s="71">
        <v>0.62648232798269798</v>
      </c>
      <c r="E7" s="71">
        <v>0.59927814614768593</v>
      </c>
      <c r="F7" s="71">
        <v>0.63760054918489695</v>
      </c>
      <c r="G7" s="71">
        <v>0.89219914802061062</v>
      </c>
      <c r="H7" s="71">
        <v>0.83893835011398332</v>
      </c>
      <c r="I7" s="72">
        <v>0.46252196919871785</v>
      </c>
    </row>
    <row r="8" spans="2:9" x14ac:dyDescent="0.25">
      <c r="B8" s="12" t="s">
        <v>23</v>
      </c>
      <c r="C8" s="71">
        <v>0.44952805409724705</v>
      </c>
      <c r="D8" s="71">
        <v>0.40020737277525337</v>
      </c>
      <c r="E8" s="71">
        <v>0.37537146519821807</v>
      </c>
      <c r="F8" s="71">
        <v>0.35066645186742051</v>
      </c>
      <c r="G8" s="71">
        <v>0.42460135993123532</v>
      </c>
      <c r="H8" s="71">
        <v>0.42124791153892405</v>
      </c>
      <c r="I8" s="72">
        <v>0.47213626403720355</v>
      </c>
    </row>
    <row r="9" spans="2:9" x14ac:dyDescent="0.25">
      <c r="B9" s="12" t="s">
        <v>24</v>
      </c>
      <c r="C9" s="71">
        <v>7.8093065492206237E-2</v>
      </c>
      <c r="D9" s="71">
        <v>7.1011968244820797E-2</v>
      </c>
      <c r="E9" s="71">
        <v>6.214794381787616E-2</v>
      </c>
      <c r="F9" s="71">
        <v>5.3444413815666378E-2</v>
      </c>
      <c r="G9" s="71">
        <v>0</v>
      </c>
      <c r="H9" s="71">
        <v>2.9958520244616149E-2</v>
      </c>
      <c r="I9" s="72">
        <v>2.023087654663849E-2</v>
      </c>
    </row>
    <row r="10" spans="2:9" x14ac:dyDescent="0.25">
      <c r="B10" s="12" t="s">
        <v>26</v>
      </c>
      <c r="C10" s="71">
        <v>0.4651782812426884</v>
      </c>
      <c r="D10" s="71">
        <v>0.51746708419549636</v>
      </c>
      <c r="E10" s="71">
        <v>0.4972231824733766</v>
      </c>
      <c r="F10" s="71">
        <v>0.5026937184957786</v>
      </c>
      <c r="G10" s="71">
        <v>0.18533430023653383</v>
      </c>
      <c r="H10" s="71">
        <v>0.10114280885430851</v>
      </c>
      <c r="I10" s="72">
        <v>9.0341939286285616E-2</v>
      </c>
    </row>
    <row r="11" spans="2:9" x14ac:dyDescent="0.25">
      <c r="B11" s="12" t="s">
        <v>35</v>
      </c>
      <c r="C11" s="71">
        <v>0.5</v>
      </c>
      <c r="D11" s="71">
        <v>0.5</v>
      </c>
      <c r="E11" s="71">
        <v>0.5</v>
      </c>
      <c r="F11" s="71">
        <v>0.5</v>
      </c>
      <c r="G11" s="71">
        <v>0.5</v>
      </c>
      <c r="H11" s="71">
        <v>0.5</v>
      </c>
      <c r="I11" s="72">
        <v>0.5</v>
      </c>
    </row>
    <row r="12" spans="2:9" x14ac:dyDescent="0.25">
      <c r="B12" s="12" t="s">
        <v>34</v>
      </c>
      <c r="C12" s="71">
        <v>0</v>
      </c>
      <c r="D12" s="71">
        <v>1.1097975380281191</v>
      </c>
      <c r="E12" s="71">
        <v>2.3518412531580584</v>
      </c>
      <c r="F12" s="71">
        <v>3.1754566991089148</v>
      </c>
      <c r="G12" s="71">
        <v>15</v>
      </c>
      <c r="H12" s="71">
        <v>15</v>
      </c>
      <c r="I12" s="72">
        <v>0</v>
      </c>
    </row>
    <row r="13" spans="2:9" ht="15.75" thickBot="1" x14ac:dyDescent="0.3">
      <c r="B13" s="12" t="s">
        <v>68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2">
        <v>5</v>
      </c>
    </row>
    <row r="14" spans="2:9" ht="15.75" thickBot="1" x14ac:dyDescent="0.3">
      <c r="B14" s="7" t="s">
        <v>70</v>
      </c>
      <c r="C14" s="43">
        <f t="shared" ref="C14:I14" si="0">SUM(C3:C13)</f>
        <v>100.00000000000001</v>
      </c>
      <c r="D14" s="43">
        <f t="shared" si="0"/>
        <v>100</v>
      </c>
      <c r="E14" s="43">
        <f t="shared" si="0"/>
        <v>100</v>
      </c>
      <c r="F14" s="43">
        <f t="shared" si="0"/>
        <v>100.00000000000003</v>
      </c>
      <c r="G14" s="43">
        <f t="shared" si="0"/>
        <v>99.999999999999986</v>
      </c>
      <c r="H14" s="43">
        <f t="shared" si="0"/>
        <v>100</v>
      </c>
      <c r="I14" s="51">
        <f t="shared" si="0"/>
        <v>100.00000000000001</v>
      </c>
    </row>
    <row r="15" spans="2:9" ht="15.75" thickBot="1" x14ac:dyDescent="0.3"/>
    <row r="16" spans="2:9" x14ac:dyDescent="0.25">
      <c r="B16" s="73" t="s">
        <v>71</v>
      </c>
      <c r="C16" s="102">
        <v>0.89420509080450683</v>
      </c>
      <c r="D16" s="102">
        <v>0.85753927501696892</v>
      </c>
      <c r="E16" s="102">
        <v>0.83110297300100089</v>
      </c>
      <c r="F16" s="102">
        <v>0.81059607559996583</v>
      </c>
      <c r="G16" s="102">
        <v>0.7564586416569179</v>
      </c>
      <c r="H16" s="102">
        <v>0.83365066123893694</v>
      </c>
      <c r="I16" s="103">
        <v>1.1460513184551351</v>
      </c>
    </row>
    <row r="17" spans="2:9" x14ac:dyDescent="0.25">
      <c r="B17" s="74" t="s">
        <v>29</v>
      </c>
      <c r="C17" s="1">
        <v>15</v>
      </c>
      <c r="D17" s="1">
        <v>13</v>
      </c>
      <c r="E17" s="1">
        <v>12</v>
      </c>
      <c r="F17" s="1">
        <v>11</v>
      </c>
      <c r="G17" s="1">
        <v>10</v>
      </c>
      <c r="H17" s="1">
        <v>15</v>
      </c>
      <c r="I17" s="13">
        <v>21</v>
      </c>
    </row>
    <row r="18" spans="2:9" x14ac:dyDescent="0.25">
      <c r="B18" s="74" t="s">
        <v>74</v>
      </c>
      <c r="C18" s="1">
        <v>3250</v>
      </c>
      <c r="D18" s="1">
        <v>3250</v>
      </c>
      <c r="E18" s="1">
        <v>3250</v>
      </c>
      <c r="F18" s="1">
        <v>3250</v>
      </c>
      <c r="G18" s="1">
        <v>3150</v>
      </c>
      <c r="H18" s="1">
        <v>3150</v>
      </c>
      <c r="I18" s="13">
        <v>3400</v>
      </c>
    </row>
    <row r="19" spans="2:9" x14ac:dyDescent="0.25">
      <c r="B19" s="74" t="s">
        <v>30</v>
      </c>
      <c r="C19" s="27">
        <v>0.66</v>
      </c>
      <c r="D19" s="27">
        <v>0.57999999999999996</v>
      </c>
      <c r="E19" s="27">
        <v>0.52</v>
      </c>
      <c r="F19" s="27">
        <v>0.5</v>
      </c>
      <c r="G19" s="27">
        <v>0.75</v>
      </c>
      <c r="H19" s="27">
        <v>0.75</v>
      </c>
      <c r="I19" s="60">
        <v>0.75</v>
      </c>
    </row>
    <row r="20" spans="2:9" x14ac:dyDescent="0.25">
      <c r="B20" s="74" t="s">
        <v>31</v>
      </c>
      <c r="C20" s="27">
        <v>0.33</v>
      </c>
      <c r="D20" s="27">
        <v>0.28999999999999998</v>
      </c>
      <c r="E20" s="27">
        <v>0.26</v>
      </c>
      <c r="F20" s="27">
        <v>0.24</v>
      </c>
      <c r="G20" s="27">
        <v>0.4</v>
      </c>
      <c r="H20" s="27">
        <v>0.4</v>
      </c>
      <c r="I20" s="60">
        <v>0.43</v>
      </c>
    </row>
    <row r="21" spans="2:9" x14ac:dyDescent="0.25">
      <c r="B21" s="74" t="s">
        <v>32</v>
      </c>
      <c r="C21" s="27">
        <v>0.19</v>
      </c>
      <c r="D21" s="27">
        <v>0.17</v>
      </c>
      <c r="E21" s="27">
        <v>0.16</v>
      </c>
      <c r="F21" s="27">
        <v>0.15</v>
      </c>
      <c r="G21" s="27">
        <v>0.18</v>
      </c>
      <c r="H21" s="27">
        <v>0.18</v>
      </c>
      <c r="I21" s="60">
        <v>0.2</v>
      </c>
    </row>
    <row r="22" spans="2:9" x14ac:dyDescent="0.25">
      <c r="B22" s="74" t="s">
        <v>72</v>
      </c>
      <c r="C22" s="27">
        <v>0.97</v>
      </c>
      <c r="D22" s="27">
        <v>0.88</v>
      </c>
      <c r="E22" s="27">
        <v>0.8</v>
      </c>
      <c r="F22" s="27">
        <v>0.74</v>
      </c>
      <c r="G22" s="27">
        <v>0.43</v>
      </c>
      <c r="H22" s="27">
        <v>0.68</v>
      </c>
      <c r="I22" s="60">
        <v>1.1000000000000001</v>
      </c>
    </row>
    <row r="23" spans="2:9" ht="15.75" thickBot="1" x14ac:dyDescent="0.3">
      <c r="B23" s="75" t="s">
        <v>73</v>
      </c>
      <c r="C23" s="5">
        <v>0.28999999999999998</v>
      </c>
      <c r="D23" s="5">
        <v>0.26</v>
      </c>
      <c r="E23" s="5">
        <v>0.24</v>
      </c>
      <c r="F23" s="5">
        <v>0.22</v>
      </c>
      <c r="G23" s="5">
        <v>0.15</v>
      </c>
      <c r="H23" s="5">
        <v>0.24</v>
      </c>
      <c r="I23" s="6">
        <v>0.3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Programa</vt:lpstr>
      <vt:lpstr>Exigência</vt:lpstr>
      <vt:lpstr>Rações 1</vt:lpstr>
      <vt:lpstr>Rações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Emygdio de Faria Filho</dc:creator>
  <cp:lastModifiedBy>Daniel Emygdio de Faria Filho</cp:lastModifiedBy>
  <dcterms:created xsi:type="dcterms:W3CDTF">2018-03-08T12:12:02Z</dcterms:created>
  <dcterms:modified xsi:type="dcterms:W3CDTF">2020-06-25T13:17:32Z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687d70d5-8ca9-493f-a821-93d2916cc4b2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