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00" activeTab="0"/>
  </bookViews>
  <sheets>
    <sheet name="1.1. QUESTÕES" sheetId="1" r:id="rId1"/>
    <sheet name="1.2. Modelo" sheetId="2" r:id="rId2"/>
    <sheet name="FINANÇAS PRO 3362 2019 cronogra" sheetId="3" r:id="rId3"/>
  </sheets>
  <definedNames>
    <definedName name="_Toc417809258" localSheetId="1">'1.2. Modelo'!$M$6</definedName>
    <definedName name="_Toc417809259" localSheetId="1">'1.2. Modelo'!$M$11</definedName>
    <definedName name="_Toc417809260" localSheetId="1">'1.2. Modelo'!$M$16</definedName>
    <definedName name="_Toc417809261" localSheetId="1">'1.2. Modelo'!$M$21</definedName>
  </definedNames>
  <calcPr fullCalcOnLoad="1"/>
</workbook>
</file>

<file path=xl/sharedStrings.xml><?xml version="1.0" encoding="utf-8"?>
<sst xmlns="http://schemas.openxmlformats.org/spreadsheetml/2006/main" count="99" uniqueCount="96">
  <si>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</si>
  <si>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</si>
  <si>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</si>
  <si>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</si>
  <si>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</si>
  <si>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</si>
  <si>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</si>
  <si>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</si>
  <si>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</si>
  <si>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</si>
  <si>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</si>
  <si>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</si>
  <si>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</si>
  <si>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</si>
  <si>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</si>
  <si>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</si>
  <si>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</si>
  <si>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</si>
  <si>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</si>
  <si>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</si>
  <si>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</si>
  <si>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</si>
  <si>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</si>
  <si>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</si>
  <si>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</si>
  <si>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</si>
  <si>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</si>
  <si>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</si>
  <si>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</si>
  <si>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</si>
  <si>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</si>
  <si>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</si>
  <si>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</si>
  <si>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</si>
  <si>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</si>
  <si>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</si>
  <si>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</si>
  <si>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</si>
  <si>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</si>
  <si>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</si>
  <si>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</si>
  <si>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</si>
  <si>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</si>
  <si>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</si>
  <si>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</si>
  <si>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</si>
  <si>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</si>
  <si>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</si>
  <si>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</si>
  <si>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</si>
  <si>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</si>
  <si>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</si>
  <si>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</si>
  <si>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</si>
  <si>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</si>
  <si>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</si>
  <si>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</si>
  <si>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</si>
  <si>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</si>
  <si>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</si>
  <si>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</si>
  <si>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</si>
  <si>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</si>
  <si>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</si>
  <si>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</si>
  <si>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</si>
  <si>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</si>
  <si>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</si>
  <si>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</si>
  <si>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 xml:space="preserve">ANÁLISES </t>
  </si>
  <si>
    <t>E AS DEPRECIAÇÕES"?</t>
  </si>
  <si>
    <t>FINANÇAS PRO 3362 2019</t>
  </si>
  <si>
    <t>syllabus</t>
  </si>
  <si>
    <t>NOVEMBRO</t>
  </si>
  <si>
    <t>05</t>
  </si>
  <si>
    <t>INTRODUÇÃO</t>
  </si>
  <si>
    <t>07</t>
  </si>
  <si>
    <t>FINANÇAS DA FIRMA</t>
  </si>
  <si>
    <t>DEMONSTRATIVOS FINANCEIROS</t>
  </si>
  <si>
    <t>10</t>
  </si>
  <si>
    <t>ESTUDO DE CASO</t>
  </si>
  <si>
    <t>SOLUÇÃO</t>
  </si>
  <si>
    <t>12</t>
  </si>
  <si>
    <t>INDICADORES/CAPITAL DE GIRO</t>
  </si>
  <si>
    <t>INDICADORES/CICLOS OPERACIONAL E FINANCEIRO</t>
  </si>
  <si>
    <t>19</t>
  </si>
  <si>
    <t>FINANÇAS CORPORATIVAS</t>
  </si>
  <si>
    <t>21</t>
  </si>
  <si>
    <t>SISTEMA FINANCEIRO</t>
  </si>
  <si>
    <t>26</t>
  </si>
  <si>
    <t>RISCO E RETORNO</t>
  </si>
  <si>
    <t>28</t>
  </si>
  <si>
    <t>PRECIFICAÇÃO DE AÇÕES</t>
  </si>
  <si>
    <t>DEZEMBRO</t>
  </si>
  <si>
    <t>03</t>
  </si>
  <si>
    <t>PROVA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</si>
</sst>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59" applyFont="1" applyAlignment="1">
      <alignment/>
    </xf>
    <xf numFmtId="3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83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top" wrapText="1"/>
    </xf>
    <xf numFmtId="1" fontId="8" fillId="0" borderId="13" xfId="59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left" vertical="top" wrapText="1"/>
    </xf>
    <xf numFmtId="1" fontId="8" fillId="0" borderId="15" xfId="59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6" xfId="0" applyFont="1" applyBorder="1" applyAlignment="1">
      <alignment horizontal="left" indent="3"/>
    </xf>
    <xf numFmtId="0" fontId="11" fillId="0" borderId="16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6" xfId="0" applyNumberFormat="1" applyBorder="1" applyAlignment="1" quotePrefix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 textRotation="4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tabSelected="1" zoomScalePageLayoutView="0" workbookViewId="0" topLeftCell="A4">
      <selection activeCell="J36" sqref="J36"/>
    </sheetView>
  </sheetViews>
  <sheetFormatPr defaultColWidth="8.8515625" defaultRowHeight="12.75"/>
  <sheetData>
    <row r="36" ht="12.75">
      <c r="A36" s="6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7"/>
  <sheetViews>
    <sheetView zoomScale="110" zoomScaleNormal="110" zoomScalePageLayoutView="0" workbookViewId="0" topLeftCell="A1">
      <selection activeCell="J29" sqref="J29"/>
    </sheetView>
  </sheetViews>
  <sheetFormatPr defaultColWidth="9.140625" defaultRowHeight="12.75"/>
  <cols>
    <col min="1" max="1" width="5.00390625" style="2" customWidth="1"/>
    <col min="2" max="2" width="36.140625" style="2" customWidth="1"/>
    <col min="3" max="3" width="6.7109375" style="2" bestFit="1" customWidth="1"/>
    <col min="4" max="4" width="8.8515625" style="2" bestFit="1" customWidth="1"/>
    <col min="5" max="5" width="9.140625" style="2" customWidth="1"/>
    <col min="6" max="6" width="1.421875" style="2" customWidth="1"/>
    <col min="7" max="7" width="26.7109375" style="2" bestFit="1" customWidth="1"/>
    <col min="8" max="8" width="6.00390625" style="3" bestFit="1" customWidth="1"/>
    <col min="9" max="9" width="22.7109375" style="2" bestFit="1" customWidth="1"/>
    <col min="10" max="10" width="8.8515625" style="2" bestFit="1" customWidth="1"/>
    <col min="11" max="20" width="9.140625" style="2" customWidth="1"/>
    <col min="21" max="21" width="55.8515625" style="2" customWidth="1"/>
    <col min="22" max="16384" width="9.140625" style="2" customWidth="1"/>
  </cols>
  <sheetData>
    <row r="1" ht="12.75">
      <c r="U1" s="36" t="s">
        <v>69</v>
      </c>
    </row>
    <row r="2" spans="13:21" ht="15.75">
      <c r="M2" s="38" t="s">
        <v>66</v>
      </c>
      <c r="N2" s="37"/>
      <c r="O2" s="37"/>
      <c r="P2" s="37"/>
      <c r="Q2" s="37"/>
      <c r="R2" s="37"/>
      <c r="S2" s="37"/>
      <c r="T2" s="37"/>
      <c r="U2" s="37"/>
    </row>
    <row r="3" spans="12:21" ht="15.75">
      <c r="L3" s="16"/>
      <c r="M3" s="39" t="s">
        <v>68</v>
      </c>
      <c r="N3" s="37"/>
      <c r="O3" s="37"/>
      <c r="P3" s="37"/>
      <c r="Q3" s="37"/>
      <c r="R3" s="37"/>
      <c r="S3" s="37"/>
      <c r="T3" s="37"/>
      <c r="U3" s="37"/>
    </row>
    <row r="4" spans="7:21" ht="12.75">
      <c r="G4" s="6" t="s">
        <v>56</v>
      </c>
      <c r="L4" s="16"/>
      <c r="M4" s="36" t="s">
        <v>67</v>
      </c>
      <c r="N4" s="37"/>
      <c r="O4" s="37"/>
      <c r="P4" s="37"/>
      <c r="Q4" s="37"/>
      <c r="R4" s="37"/>
      <c r="S4" s="37"/>
      <c r="T4" s="37"/>
      <c r="U4" s="37"/>
    </row>
    <row r="5" spans="4:21" ht="13.5" thickBot="1">
      <c r="D5" s="35">
        <v>1000</v>
      </c>
      <c r="J5" s="35">
        <v>1000</v>
      </c>
      <c r="M5" s="36" t="s">
        <v>63</v>
      </c>
      <c r="N5" s="37"/>
      <c r="O5" s="37"/>
      <c r="P5" s="37"/>
      <c r="Q5" s="37"/>
      <c r="R5" s="37"/>
      <c r="S5" s="37"/>
      <c r="T5" s="37"/>
      <c r="U5" s="37"/>
    </row>
    <row r="6" spans="2:21" ht="22.5" thickBot="1">
      <c r="B6" s="51" t="s">
        <v>38</v>
      </c>
      <c r="C6" s="52"/>
      <c r="D6" s="53"/>
      <c r="G6" s="24" t="s">
        <v>16</v>
      </c>
      <c r="H6" s="24"/>
      <c r="I6" s="24" t="s">
        <v>17</v>
      </c>
      <c r="J6" s="25"/>
      <c r="M6" s="38" t="s">
        <v>59</v>
      </c>
      <c r="N6" s="37"/>
      <c r="O6" s="37"/>
      <c r="P6" s="37"/>
      <c r="Q6" s="37"/>
      <c r="R6" s="37"/>
      <c r="S6" s="37"/>
      <c r="T6" s="37"/>
      <c r="U6" s="37"/>
    </row>
    <row r="7" spans="2:21" ht="15.75">
      <c r="B7" s="26"/>
      <c r="C7" s="27" t="s">
        <v>0</v>
      </c>
      <c r="D7" s="28" t="s">
        <v>14</v>
      </c>
      <c r="G7" s="7" t="s">
        <v>18</v>
      </c>
      <c r="H7" s="15">
        <f>SUM(H8:H11)</f>
        <v>2600</v>
      </c>
      <c r="I7" s="7" t="s">
        <v>18</v>
      </c>
      <c r="J7" s="19">
        <f>SUM(J8:J11)</f>
        <v>1500</v>
      </c>
      <c r="M7" s="39" t="s">
        <v>41</v>
      </c>
      <c r="N7" s="37"/>
      <c r="O7" s="37"/>
      <c r="P7" s="37"/>
      <c r="Q7" s="37"/>
      <c r="R7" s="37"/>
      <c r="S7" s="37"/>
      <c r="T7" s="37"/>
      <c r="U7" s="37"/>
    </row>
    <row r="8" spans="2:21" ht="15.75">
      <c r="B8" s="29" t="s">
        <v>1</v>
      </c>
      <c r="C8" s="30">
        <v>8400</v>
      </c>
      <c r="D8" s="31">
        <v>100</v>
      </c>
      <c r="G8" s="8" t="s">
        <v>21</v>
      </c>
      <c r="H8" s="3">
        <v>80</v>
      </c>
      <c r="I8" s="8" t="s">
        <v>30</v>
      </c>
      <c r="J8" s="17">
        <v>500</v>
      </c>
      <c r="M8" s="39" t="s">
        <v>42</v>
      </c>
      <c r="N8" s="37"/>
      <c r="O8" s="37"/>
      <c r="P8" s="37"/>
      <c r="Q8" s="37"/>
      <c r="R8" s="37"/>
      <c r="S8" s="37"/>
      <c r="T8" s="37"/>
      <c r="U8" s="37"/>
    </row>
    <row r="9" spans="2:21" ht="15.75">
      <c r="B9" s="29" t="s">
        <v>2</v>
      </c>
      <c r="C9" s="27">
        <v>500</v>
      </c>
      <c r="D9" s="31">
        <f>C9/$C$8*100</f>
        <v>5.952380952380952</v>
      </c>
      <c r="G9" s="8" t="s">
        <v>22</v>
      </c>
      <c r="H9" s="3">
        <v>120</v>
      </c>
      <c r="I9" s="8" t="s">
        <v>31</v>
      </c>
      <c r="J9" s="17">
        <v>300</v>
      </c>
      <c r="M9" s="39" t="s">
        <v>57</v>
      </c>
      <c r="N9" s="37"/>
      <c r="O9" s="37"/>
      <c r="P9" s="37"/>
      <c r="Q9" s="37"/>
      <c r="R9" s="37"/>
      <c r="S9" s="37"/>
      <c r="T9" s="37"/>
      <c r="U9" s="37"/>
    </row>
    <row r="10" spans="2:21" ht="15.75">
      <c r="B10" s="29" t="s">
        <v>3</v>
      </c>
      <c r="C10" s="27">
        <v>1000</v>
      </c>
      <c r="D10" s="31">
        <f aca="true" t="shared" si="0" ref="D10:D20">C10/$C$8*100</f>
        <v>11.904761904761903</v>
      </c>
      <c r="G10" s="8" t="s">
        <v>23</v>
      </c>
      <c r="H10" s="3">
        <v>1200</v>
      </c>
      <c r="I10" s="8" t="s">
        <v>32</v>
      </c>
      <c r="J10" s="17">
        <v>200</v>
      </c>
      <c r="M10" s="39" t="s">
        <v>43</v>
      </c>
      <c r="N10" s="37"/>
      <c r="O10" s="37"/>
      <c r="P10" s="37"/>
      <c r="Q10" s="37"/>
      <c r="R10" s="37"/>
      <c r="S10" s="37"/>
      <c r="T10" s="37"/>
      <c r="U10" s="37"/>
    </row>
    <row r="11" spans="2:21" ht="15.75">
      <c r="B11" s="29" t="s">
        <v>4</v>
      </c>
      <c r="C11" s="30">
        <f>C8-C9-C10</f>
        <v>6900</v>
      </c>
      <c r="D11" s="31">
        <f t="shared" si="0"/>
        <v>82.14285714285714</v>
      </c>
      <c r="G11" s="8" t="s">
        <v>24</v>
      </c>
      <c r="H11" s="1">
        <v>1200</v>
      </c>
      <c r="I11" s="8" t="s">
        <v>33</v>
      </c>
      <c r="J11" s="18">
        <v>500</v>
      </c>
      <c r="M11" s="38" t="s">
        <v>60</v>
      </c>
      <c r="N11" s="37"/>
      <c r="O11" s="37"/>
      <c r="P11" s="37"/>
      <c r="Q11" s="37"/>
      <c r="R11" s="37"/>
      <c r="S11" s="37"/>
      <c r="T11" s="37"/>
      <c r="U11" s="37"/>
    </row>
    <row r="12" spans="2:21" ht="16.5" customHeight="1">
      <c r="B12" s="29" t="s">
        <v>5</v>
      </c>
      <c r="C12" s="30">
        <v>2500</v>
      </c>
      <c r="D12" s="31">
        <f t="shared" si="0"/>
        <v>29.761904761904763</v>
      </c>
      <c r="E12" s="6" t="s">
        <v>15</v>
      </c>
      <c r="G12" s="9"/>
      <c r="I12" s="9"/>
      <c r="J12" s="17"/>
      <c r="M12" s="39" t="s">
        <v>44</v>
      </c>
      <c r="N12" s="37"/>
      <c r="O12" s="37"/>
      <c r="P12" s="37"/>
      <c r="Q12" s="37"/>
      <c r="R12" s="37"/>
      <c r="S12" s="37"/>
      <c r="T12" s="37"/>
      <c r="U12" s="37"/>
    </row>
    <row r="13" spans="2:21" ht="15.75">
      <c r="B13" s="29" t="s">
        <v>6</v>
      </c>
      <c r="C13" s="30">
        <f>C11-C12</f>
        <v>4400</v>
      </c>
      <c r="D13" s="31">
        <f t="shared" si="0"/>
        <v>52.38095238095239</v>
      </c>
      <c r="G13" s="7"/>
      <c r="H13" s="13"/>
      <c r="I13" s="7"/>
      <c r="J13" s="17"/>
      <c r="M13" s="39" t="s">
        <v>45</v>
      </c>
      <c r="N13" s="37"/>
      <c r="O13" s="37"/>
      <c r="P13" s="37"/>
      <c r="Q13" s="37"/>
      <c r="R13" s="37"/>
      <c r="S13" s="37"/>
      <c r="T13" s="37"/>
      <c r="U13" s="37"/>
    </row>
    <row r="14" spans="2:21" ht="15.75">
      <c r="B14" s="29" t="s">
        <v>7</v>
      </c>
      <c r="C14" s="30">
        <f>SUM(C15:C17)</f>
        <v>1100</v>
      </c>
      <c r="D14" s="31">
        <f t="shared" si="0"/>
        <v>13.095238095238097</v>
      </c>
      <c r="G14" s="7" t="s">
        <v>19</v>
      </c>
      <c r="H14" s="13">
        <f>H15+H18</f>
        <v>3300</v>
      </c>
      <c r="I14" s="7" t="s">
        <v>20</v>
      </c>
      <c r="J14" s="17">
        <f>H20-J7</f>
        <v>4400</v>
      </c>
      <c r="M14" s="39" t="s">
        <v>46</v>
      </c>
      <c r="N14" s="37"/>
      <c r="O14" s="37"/>
      <c r="P14" s="37"/>
      <c r="Q14" s="37"/>
      <c r="R14" s="37"/>
      <c r="S14" s="37"/>
      <c r="T14" s="37"/>
      <c r="U14" s="37"/>
    </row>
    <row r="15" spans="2:21" ht="15.75">
      <c r="B15" s="32" t="s">
        <v>8</v>
      </c>
      <c r="C15" s="30">
        <v>200</v>
      </c>
      <c r="D15" s="31">
        <f t="shared" si="0"/>
        <v>2.380952380952381</v>
      </c>
      <c r="E15" s="6" t="s">
        <v>15</v>
      </c>
      <c r="G15" s="8" t="s">
        <v>25</v>
      </c>
      <c r="H15" s="3">
        <f>SUM(H16:H17)</f>
        <v>2800</v>
      </c>
      <c r="I15" s="12"/>
      <c r="J15" s="17"/>
      <c r="M15" s="39" t="s">
        <v>47</v>
      </c>
      <c r="N15" s="37"/>
      <c r="O15" s="37"/>
      <c r="P15" s="37"/>
      <c r="Q15" s="37"/>
      <c r="R15" s="37"/>
      <c r="S15" s="37"/>
      <c r="T15" s="37"/>
      <c r="U15" s="37"/>
    </row>
    <row r="16" spans="2:21" ht="15" customHeight="1">
      <c r="B16" s="32" t="s">
        <v>9</v>
      </c>
      <c r="C16" s="27">
        <v>400</v>
      </c>
      <c r="D16" s="31">
        <f t="shared" si="0"/>
        <v>4.761904761904762</v>
      </c>
      <c r="E16" s="6" t="s">
        <v>15</v>
      </c>
      <c r="G16" s="10" t="s">
        <v>26</v>
      </c>
      <c r="H16" s="3">
        <v>3000</v>
      </c>
      <c r="I16" s="8" t="s">
        <v>34</v>
      </c>
      <c r="J16" s="17">
        <v>1890</v>
      </c>
      <c r="M16" s="38" t="s">
        <v>61</v>
      </c>
      <c r="N16" s="37"/>
      <c r="O16" s="37"/>
      <c r="P16" s="37"/>
      <c r="Q16" s="37"/>
      <c r="R16" s="37"/>
      <c r="S16" s="37"/>
      <c r="T16" s="37"/>
      <c r="U16" s="37"/>
    </row>
    <row r="17" spans="2:21" ht="15" customHeight="1">
      <c r="B17" s="32" t="s">
        <v>10</v>
      </c>
      <c r="C17" s="27">
        <v>500</v>
      </c>
      <c r="D17" s="31">
        <f t="shared" si="0"/>
        <v>5.952380952380952</v>
      </c>
      <c r="G17" s="10" t="s">
        <v>27</v>
      </c>
      <c r="H17" s="3">
        <f>-200</f>
        <v>-200</v>
      </c>
      <c r="I17" s="8" t="s">
        <v>35</v>
      </c>
      <c r="J17" s="17">
        <v>200</v>
      </c>
      <c r="M17" s="39" t="s">
        <v>48</v>
      </c>
      <c r="N17" s="37"/>
      <c r="O17" s="37"/>
      <c r="P17" s="37"/>
      <c r="Q17" s="37"/>
      <c r="R17" s="37"/>
      <c r="S17" s="37"/>
      <c r="T17" s="37"/>
      <c r="U17" s="37"/>
    </row>
    <row r="18" spans="2:21" ht="15.75">
      <c r="B18" s="29" t="s">
        <v>11</v>
      </c>
      <c r="C18" s="30">
        <f>C13-C14</f>
        <v>3300</v>
      </c>
      <c r="D18" s="31">
        <f t="shared" si="0"/>
        <v>39.285714285714285</v>
      </c>
      <c r="G18" s="8" t="s">
        <v>28</v>
      </c>
      <c r="H18" s="14">
        <v>500</v>
      </c>
      <c r="I18" s="8" t="s">
        <v>36</v>
      </c>
      <c r="J18" s="17">
        <f>C20</f>
        <v>2310</v>
      </c>
      <c r="K18" s="20"/>
      <c r="M18" s="39" t="s">
        <v>49</v>
      </c>
      <c r="N18" s="37"/>
      <c r="O18" s="37"/>
      <c r="P18" s="37"/>
      <c r="Q18" s="37"/>
      <c r="R18" s="37"/>
      <c r="S18" s="37"/>
      <c r="T18" s="37"/>
      <c r="U18" s="37"/>
    </row>
    <row r="19" spans="2:21" ht="15.75">
      <c r="B19" s="29" t="s">
        <v>12</v>
      </c>
      <c r="C19" s="27">
        <f>0.3*C18</f>
        <v>990</v>
      </c>
      <c r="D19" s="31">
        <f t="shared" si="0"/>
        <v>11.785714285714285</v>
      </c>
      <c r="G19" s="11"/>
      <c r="I19" s="9"/>
      <c r="J19" s="17"/>
      <c r="M19" s="39" t="s">
        <v>50</v>
      </c>
      <c r="N19" s="37"/>
      <c r="O19" s="37"/>
      <c r="P19" s="37"/>
      <c r="Q19" s="37"/>
      <c r="R19" s="37"/>
      <c r="S19" s="37"/>
      <c r="T19" s="37"/>
      <c r="U19" s="37"/>
    </row>
    <row r="20" spans="2:21" ht="25.5" customHeight="1" thickBot="1">
      <c r="B20" s="33" t="s">
        <v>13</v>
      </c>
      <c r="C20" s="5">
        <f>C18-C19</f>
        <v>2310</v>
      </c>
      <c r="D20" s="34">
        <f t="shared" si="0"/>
        <v>27.500000000000004</v>
      </c>
      <c r="G20" s="21" t="s">
        <v>29</v>
      </c>
      <c r="H20" s="23">
        <f>H7+H14</f>
        <v>5900</v>
      </c>
      <c r="I20" s="21" t="s">
        <v>37</v>
      </c>
      <c r="J20" s="22">
        <f>J7+J14</f>
        <v>5900</v>
      </c>
      <c r="M20" s="39" t="s">
        <v>51</v>
      </c>
      <c r="N20" s="37"/>
      <c r="O20" s="37"/>
      <c r="P20" s="37"/>
      <c r="Q20" s="37"/>
      <c r="R20" s="37"/>
      <c r="S20" s="37"/>
      <c r="T20" s="37"/>
      <c r="U20" s="37"/>
    </row>
    <row r="21" spans="2:21" ht="20.25" customHeight="1">
      <c r="B21" s="6"/>
      <c r="M21" s="38" t="s">
        <v>62</v>
      </c>
      <c r="N21" s="37"/>
      <c r="O21" s="37"/>
      <c r="P21" s="37"/>
      <c r="Q21" s="37"/>
      <c r="R21" s="37"/>
      <c r="S21" s="37"/>
      <c r="T21" s="37"/>
      <c r="U21" s="37"/>
    </row>
    <row r="22" spans="2:21" ht="15.75">
      <c r="B22" s="40" t="s">
        <v>70</v>
      </c>
      <c r="C22" s="4"/>
      <c r="M22" s="39" t="s">
        <v>52</v>
      </c>
      <c r="N22" s="37"/>
      <c r="O22" s="37"/>
      <c r="P22" s="37"/>
      <c r="Q22" s="37"/>
      <c r="R22" s="37"/>
      <c r="S22" s="37"/>
      <c r="T22" s="37"/>
      <c r="U22" s="37"/>
    </row>
    <row r="23" spans="9:21" ht="15.75">
      <c r="I23" s="6" t="s">
        <v>39</v>
      </c>
      <c r="J23" s="4">
        <f>J18/H14</f>
        <v>0.7</v>
      </c>
      <c r="M23" s="39" t="s">
        <v>53</v>
      </c>
      <c r="N23" s="37"/>
      <c r="O23" s="37"/>
      <c r="P23" s="37"/>
      <c r="Q23" s="37"/>
      <c r="R23" s="37"/>
      <c r="S23" s="37"/>
      <c r="T23" s="37"/>
      <c r="U23" s="37"/>
    </row>
    <row r="24" spans="9:21" ht="15.75">
      <c r="I24" s="6" t="s">
        <v>40</v>
      </c>
      <c r="J24" s="4">
        <f>J18/J14</f>
        <v>0.525</v>
      </c>
      <c r="M24" s="39" t="s">
        <v>54</v>
      </c>
      <c r="N24" s="37"/>
      <c r="O24" s="37"/>
      <c r="P24" s="37"/>
      <c r="Q24" s="37"/>
      <c r="R24" s="37"/>
      <c r="S24" s="37"/>
      <c r="T24" s="37"/>
      <c r="U24" s="37"/>
    </row>
    <row r="25" spans="13:21" ht="15.75">
      <c r="M25" s="39" t="s">
        <v>64</v>
      </c>
      <c r="N25" s="37"/>
      <c r="O25" s="37"/>
      <c r="P25" s="37"/>
      <c r="Q25" s="37"/>
      <c r="R25" s="37"/>
      <c r="S25" s="37"/>
      <c r="T25" s="37"/>
      <c r="U25" s="37"/>
    </row>
    <row r="26" spans="13:21" ht="15.75">
      <c r="M26" s="39" t="s">
        <v>65</v>
      </c>
      <c r="N26" s="37"/>
      <c r="O26" s="37"/>
      <c r="P26" s="37"/>
      <c r="Q26" s="37"/>
      <c r="R26" s="37"/>
      <c r="S26" s="37"/>
      <c r="T26" s="37"/>
      <c r="U26" s="37"/>
    </row>
    <row r="27" spans="12:21" ht="12.75">
      <c r="L27" s="6" t="s">
        <v>58</v>
      </c>
      <c r="U27" s="37"/>
    </row>
  </sheetData>
  <sheetProtection/>
  <mergeCells count="1"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L22" sqref="L22"/>
    </sheetView>
  </sheetViews>
  <sheetFormatPr defaultColWidth="11.421875" defaultRowHeight="12.75"/>
  <cols>
    <col min="5" max="5" width="25.28125" style="0" customWidth="1"/>
  </cols>
  <sheetData>
    <row r="1" ht="12.75">
      <c r="A1" t="s">
        <v>71</v>
      </c>
    </row>
    <row r="2" ht="13.5" thickBot="1"/>
    <row r="3" spans="2:5" ht="15.75">
      <c r="B3" s="41"/>
      <c r="C3" s="42"/>
      <c r="D3" s="54" t="s">
        <v>72</v>
      </c>
      <c r="E3" s="55"/>
    </row>
    <row r="4" spans="2:5" ht="12.75">
      <c r="B4" s="56" t="s">
        <v>73</v>
      </c>
      <c r="C4" s="43" t="s">
        <v>74</v>
      </c>
      <c r="D4" s="44" t="s">
        <v>75</v>
      </c>
      <c r="E4" s="45"/>
    </row>
    <row r="5" spans="2:6" ht="12.75">
      <c r="B5" s="56"/>
      <c r="C5" s="43" t="s">
        <v>76</v>
      </c>
      <c r="D5" s="44" t="s">
        <v>77</v>
      </c>
      <c r="E5" s="45"/>
      <c r="F5" t="s">
        <v>78</v>
      </c>
    </row>
    <row r="6" spans="2:6" ht="12.75">
      <c r="B6" s="56"/>
      <c r="C6" s="46" t="s">
        <v>79</v>
      </c>
      <c r="D6" s="44" t="s">
        <v>80</v>
      </c>
      <c r="E6" s="45"/>
      <c r="F6" t="s">
        <v>81</v>
      </c>
    </row>
    <row r="7" spans="2:6" ht="12.75">
      <c r="B7" s="56"/>
      <c r="C7" s="46" t="s">
        <v>82</v>
      </c>
      <c r="D7" s="44" t="s">
        <v>83</v>
      </c>
      <c r="E7" s="45"/>
      <c r="F7" t="s">
        <v>84</v>
      </c>
    </row>
    <row r="8" spans="2:5" ht="12.75">
      <c r="B8" s="56"/>
      <c r="C8" s="46" t="s">
        <v>85</v>
      </c>
      <c r="D8" s="44" t="s">
        <v>86</v>
      </c>
      <c r="E8" s="45"/>
    </row>
    <row r="9" spans="2:5" ht="12.75">
      <c r="B9" s="56"/>
      <c r="C9" s="46" t="s">
        <v>87</v>
      </c>
      <c r="D9" s="44" t="s">
        <v>88</v>
      </c>
      <c r="E9" s="45"/>
    </row>
    <row r="10" spans="2:5" ht="12.75">
      <c r="B10" s="56"/>
      <c r="C10" s="46" t="s">
        <v>89</v>
      </c>
      <c r="D10" s="44" t="s">
        <v>90</v>
      </c>
      <c r="E10" s="45"/>
    </row>
    <row r="11" spans="2:5" ht="12.75">
      <c r="B11" s="56"/>
      <c r="C11" s="46" t="s">
        <v>91</v>
      </c>
      <c r="D11" s="44" t="s">
        <v>92</v>
      </c>
      <c r="E11" s="45"/>
    </row>
    <row r="12" spans="2:5" ht="13.5" thickBot="1">
      <c r="B12" s="47" t="s">
        <v>93</v>
      </c>
      <c r="C12" s="48" t="s">
        <v>94</v>
      </c>
      <c r="D12" s="49" t="s">
        <v>95</v>
      </c>
      <c r="E12" s="50"/>
    </row>
  </sheetData>
  <sheetProtection/>
  <mergeCells count="2">
    <mergeCell ref="D3:E3"/>
    <mergeCell ref="B4:B1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2020-06-03T17:30:40Z</dcterms:modified>
  <cp:category/>
  <cp:version/>
  <cp:contentType/>
  <cp:contentStatus/>
</cp:coreProperties>
</file>