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autoCompressPictures="0"/>
  <bookViews>
    <workbookView xWindow="880" yWindow="880" windowWidth="24720" windowHeight="13120"/>
  </bookViews>
  <sheets>
    <sheet name="Enunciado" sheetId="1" r:id="rId1"/>
    <sheet name="Gastos Militares" sheetId="2" r:id="rId2"/>
    <sheet name="Cambio_oficial" sheetId="3" r:id="rId3"/>
    <sheet name="Taxa de conversão_PPP" sheetId="6" r:id="rId4"/>
    <sheet name="GDP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6" i="1" l="1"/>
  <c r="F36" i="1"/>
  <c r="G36" i="1"/>
  <c r="H36" i="1"/>
  <c r="I36" i="1"/>
  <c r="J36" i="1"/>
  <c r="K36" i="1"/>
  <c r="L36" i="1"/>
  <c r="M36" i="1"/>
  <c r="E37" i="1"/>
  <c r="F37" i="1"/>
  <c r="G37" i="1"/>
  <c r="H37" i="1"/>
  <c r="I37" i="1"/>
  <c r="J37" i="1"/>
  <c r="K37" i="1"/>
  <c r="L37" i="1"/>
  <c r="M37" i="1"/>
  <c r="E38" i="1"/>
  <c r="F38" i="1"/>
  <c r="G38" i="1"/>
  <c r="H38" i="1"/>
  <c r="I38" i="1"/>
  <c r="J38" i="1"/>
  <c r="K38" i="1"/>
  <c r="L38" i="1"/>
  <c r="M38" i="1"/>
  <c r="E39" i="1"/>
  <c r="F39" i="1"/>
  <c r="G39" i="1"/>
  <c r="H39" i="1"/>
  <c r="I39" i="1"/>
  <c r="J39" i="1"/>
  <c r="K39" i="1"/>
  <c r="L39" i="1"/>
  <c r="M39" i="1"/>
  <c r="D39" i="1"/>
  <c r="D38" i="1"/>
  <c r="O57" i="1"/>
  <c r="O58" i="1"/>
  <c r="O59" i="1"/>
  <c r="O56" i="1"/>
  <c r="L58" i="1"/>
  <c r="L57" i="1"/>
  <c r="E56" i="1"/>
  <c r="F56" i="1"/>
  <c r="G56" i="1"/>
  <c r="H56" i="1"/>
  <c r="I56" i="1"/>
  <c r="J56" i="1"/>
  <c r="K56" i="1"/>
  <c r="L56" i="1"/>
  <c r="M56" i="1"/>
  <c r="E57" i="1"/>
  <c r="F57" i="1"/>
  <c r="G57" i="1"/>
  <c r="H57" i="1"/>
  <c r="I57" i="1"/>
  <c r="J57" i="1"/>
  <c r="K57" i="1"/>
  <c r="M57" i="1"/>
  <c r="E58" i="1"/>
  <c r="F58" i="1"/>
  <c r="G58" i="1"/>
  <c r="H58" i="1"/>
  <c r="I58" i="1"/>
  <c r="J58" i="1"/>
  <c r="K58" i="1"/>
  <c r="M58" i="1"/>
  <c r="E59" i="1"/>
  <c r="F59" i="1"/>
  <c r="G59" i="1"/>
  <c r="H59" i="1"/>
  <c r="I59" i="1"/>
  <c r="J59" i="1"/>
  <c r="K59" i="1"/>
  <c r="L59" i="1"/>
  <c r="M59" i="1"/>
  <c r="D57" i="1"/>
  <c r="D58" i="1"/>
  <c r="D59" i="1"/>
  <c r="D56" i="1"/>
  <c r="D51" i="1"/>
  <c r="E51" i="1"/>
  <c r="F51" i="1"/>
  <c r="G51" i="1"/>
  <c r="H51" i="1"/>
  <c r="I51" i="1"/>
  <c r="J51" i="1"/>
  <c r="K51" i="1"/>
  <c r="L51" i="1"/>
  <c r="M51" i="1"/>
  <c r="D52" i="1"/>
  <c r="E52" i="1"/>
  <c r="F52" i="1"/>
  <c r="G52" i="1"/>
  <c r="H52" i="1"/>
  <c r="I52" i="1"/>
  <c r="J52" i="1"/>
  <c r="K52" i="1"/>
  <c r="L52" i="1"/>
  <c r="M52" i="1"/>
  <c r="D53" i="1"/>
  <c r="E53" i="1"/>
  <c r="F53" i="1"/>
  <c r="G53" i="1"/>
  <c r="H53" i="1"/>
  <c r="I53" i="1"/>
  <c r="J53" i="1"/>
  <c r="K53" i="1"/>
  <c r="L53" i="1"/>
  <c r="M53" i="1"/>
  <c r="E50" i="1"/>
  <c r="F50" i="1"/>
  <c r="G50" i="1"/>
  <c r="H50" i="1"/>
  <c r="I50" i="1"/>
  <c r="J50" i="1"/>
  <c r="K50" i="1"/>
  <c r="L50" i="1"/>
  <c r="M50" i="1"/>
  <c r="D50" i="1"/>
  <c r="E44" i="1"/>
  <c r="F44" i="1"/>
  <c r="G44" i="1"/>
  <c r="H44" i="1"/>
  <c r="I44" i="1"/>
  <c r="J44" i="1"/>
  <c r="K44" i="1"/>
  <c r="L44" i="1"/>
  <c r="M44" i="1"/>
  <c r="E45" i="1"/>
  <c r="F45" i="1"/>
  <c r="G45" i="1"/>
  <c r="H45" i="1"/>
  <c r="I45" i="1"/>
  <c r="J45" i="1"/>
  <c r="K45" i="1"/>
  <c r="L45" i="1"/>
  <c r="M45" i="1"/>
  <c r="E46" i="1"/>
  <c r="F46" i="1"/>
  <c r="G46" i="1"/>
  <c r="H46" i="1"/>
  <c r="I46" i="1"/>
  <c r="J46" i="1"/>
  <c r="K46" i="1"/>
  <c r="L46" i="1"/>
  <c r="M46" i="1"/>
  <c r="E47" i="1"/>
  <c r="F47" i="1"/>
  <c r="G47" i="1"/>
  <c r="H47" i="1"/>
  <c r="I47" i="1"/>
  <c r="J47" i="1"/>
  <c r="K47" i="1"/>
  <c r="L47" i="1"/>
  <c r="M47" i="1"/>
  <c r="D45" i="1"/>
  <c r="D46" i="1"/>
  <c r="D47" i="1"/>
  <c r="D44" i="1"/>
  <c r="D37" i="1"/>
  <c r="D36" i="1"/>
  <c r="H33" i="1"/>
  <c r="E30" i="1"/>
  <c r="F30" i="1"/>
  <c r="G30" i="1"/>
  <c r="H30" i="1"/>
  <c r="I30" i="1"/>
  <c r="J30" i="1"/>
  <c r="K30" i="1"/>
  <c r="L30" i="1"/>
  <c r="M30" i="1"/>
  <c r="E31" i="1"/>
  <c r="F31" i="1"/>
  <c r="G31" i="1"/>
  <c r="H31" i="1"/>
  <c r="I31" i="1"/>
  <c r="J31" i="1"/>
  <c r="K31" i="1"/>
  <c r="L31" i="1"/>
  <c r="M31" i="1"/>
  <c r="E32" i="1"/>
  <c r="F32" i="1"/>
  <c r="G32" i="1"/>
  <c r="H32" i="1"/>
  <c r="I32" i="1"/>
  <c r="J32" i="1"/>
  <c r="K32" i="1"/>
  <c r="L32" i="1"/>
  <c r="M32" i="1"/>
  <c r="E33" i="1"/>
  <c r="F33" i="1"/>
  <c r="G33" i="1"/>
  <c r="I33" i="1"/>
  <c r="J33" i="1"/>
  <c r="K33" i="1"/>
  <c r="L33" i="1"/>
  <c r="M33" i="1"/>
  <c r="D31" i="1"/>
  <c r="D32" i="1"/>
  <c r="D33" i="1"/>
  <c r="D30" i="1"/>
  <c r="E23" i="1"/>
  <c r="F23" i="1"/>
  <c r="G23" i="1"/>
  <c r="H23" i="1"/>
  <c r="I23" i="1"/>
  <c r="J23" i="1"/>
  <c r="K23" i="1"/>
  <c r="L23" i="1"/>
  <c r="M23" i="1"/>
  <c r="E24" i="1"/>
  <c r="F24" i="1"/>
  <c r="G24" i="1"/>
  <c r="H24" i="1"/>
  <c r="I24" i="1"/>
  <c r="J24" i="1"/>
  <c r="K24" i="1"/>
  <c r="L24" i="1"/>
  <c r="M24" i="1"/>
  <c r="E25" i="1"/>
  <c r="F25" i="1"/>
  <c r="G25" i="1"/>
  <c r="H25" i="1"/>
  <c r="I25" i="1"/>
  <c r="J25" i="1"/>
  <c r="K25" i="1"/>
  <c r="L25" i="1"/>
  <c r="M25" i="1"/>
  <c r="D24" i="1"/>
  <c r="D25" i="1"/>
  <c r="D23" i="1"/>
  <c r="E22" i="1"/>
  <c r="F22" i="1"/>
  <c r="G22" i="1"/>
  <c r="H22" i="1"/>
  <c r="I22" i="1"/>
  <c r="J22" i="1"/>
  <c r="K22" i="1"/>
  <c r="L22" i="1"/>
  <c r="M22" i="1"/>
  <c r="D22" i="1"/>
</calcChain>
</file>

<file path=xl/sharedStrings.xml><?xml version="1.0" encoding="utf-8"?>
<sst xmlns="http://schemas.openxmlformats.org/spreadsheetml/2006/main" count="163" uniqueCount="42">
  <si>
    <t>Country Name</t>
  </si>
  <si>
    <t>Country Code</t>
  </si>
  <si>
    <t>2005 [YR2005]</t>
  </si>
  <si>
    <t>2006 [YR2006]</t>
  </si>
  <si>
    <t>2007 [YR2007]</t>
  </si>
  <si>
    <t>2008 [YR2008]</t>
  </si>
  <si>
    <t>2009 [YR2009]</t>
  </si>
  <si>
    <t>2010 [YR2010]</t>
  </si>
  <si>
    <t>2011 [YR2011]</t>
  </si>
  <si>
    <t>2012 [YR2012]</t>
  </si>
  <si>
    <t>2013 [YR2013]</t>
  </si>
  <si>
    <t>GDP (current LCU)</t>
  </si>
  <si>
    <t>NY.GDP.MKTP.CN</t>
  </si>
  <si>
    <t>Brazil</t>
  </si>
  <si>
    <t>BRA</t>
  </si>
  <si>
    <t>Russian Federation</t>
  </si>
  <si>
    <t>RUS</t>
  </si>
  <si>
    <t>Ukraine</t>
  </si>
  <si>
    <t>UKR</t>
  </si>
  <si>
    <t>United States</t>
  </si>
  <si>
    <t>USA</t>
  </si>
  <si>
    <t>Series Name</t>
  </si>
  <si>
    <t>Series Code</t>
  </si>
  <si>
    <t>2014 [YR2014]</t>
  </si>
  <si>
    <t>Official exchange rate (LCU per US$, period average)</t>
  </si>
  <si>
    <t>PA.NUS.FCRF</t>
  </si>
  <si>
    <t>Military expenditure (current LCU)</t>
  </si>
  <si>
    <t>MS.MIL.XPND.CN</t>
  </si>
  <si>
    <t>2015 [YR2015]</t>
  </si>
  <si>
    <t>2016 [YR2016]</t>
  </si>
  <si>
    <t>PPP conversion factor, GDP (LCU per international $)</t>
  </si>
  <si>
    <t>PA.NUS.PPP</t>
  </si>
  <si>
    <t>..</t>
  </si>
  <si>
    <t>Data from database: World Development Indicators</t>
  </si>
  <si>
    <t>Gastos Militares em Dólares</t>
  </si>
  <si>
    <t>Países</t>
  </si>
  <si>
    <t>Brasil</t>
  </si>
  <si>
    <t>Russia</t>
  </si>
  <si>
    <t>Ucrania</t>
  </si>
  <si>
    <t>Indice de Gastos (em US$)</t>
  </si>
  <si>
    <t>Indice de Gastos (em US$(PPP))</t>
  </si>
  <si>
    <t>Indice de Gastos (%PIB)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</si>
</sst>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Border="1"/>
    <xf numFmtId="0" fontId="4" fillId="0" borderId="0" xfId="0" applyFont="1"/>
    <xf numFmtId="43" fontId="0" fillId="0" borderId="0" xfId="5" applyFont="1"/>
    <xf numFmtId="0" fontId="5" fillId="0" borderId="0" xfId="0" applyFont="1"/>
    <xf numFmtId="43" fontId="5" fillId="0" borderId="0" xfId="0" applyNumberFormat="1" applyFont="1"/>
    <xf numFmtId="10" fontId="5" fillId="0" borderId="0" xfId="20" applyNumberFormat="1" applyFont="1"/>
    <xf numFmtId="164" fontId="5" fillId="0" borderId="0" xfId="0" applyNumberFormat="1" applyFont="1"/>
  </cellXfs>
  <cellStyles count="29">
    <cellStyle name="Comma" xfId="5" builtinId="3"/>
    <cellStyle name="Followed Hyperlink" xfId="2" builtinId="9" hidden="1"/>
    <cellStyle name="Followed Hyperlink" xfId="4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  <cellStyle name="Percent" xfId="2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2</xdr:row>
      <xdr:rowOff>139700</xdr:rowOff>
    </xdr:from>
    <xdr:to>
      <xdr:col>20</xdr:col>
      <xdr:colOff>444500</xdr:colOff>
      <xdr:row>16</xdr:row>
      <xdr:rowOff>76200</xdr:rowOff>
    </xdr:to>
    <xdr:sp macro="" textlink="">
      <xdr:nvSpPr>
        <xdr:cNvPr id="3" name="CaixaDeTexto 1"/>
        <xdr:cNvSpPr txBox="1"/>
      </xdr:nvSpPr>
      <xdr:spPr>
        <a:xfrm>
          <a:off x="812800" y="495300"/>
          <a:ext cx="13093700" cy="24257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accent3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/>
            <a:t>Temos adiante três</a:t>
          </a:r>
          <a:r>
            <a:rPr lang="pt-BR" sz="1400" baseline="0"/>
            <a:t> grupos de informações: 1) dados de gastos militares para vários países, em valores correntes de suas moedas nacionais; 2) taxas de câmbio para a conversão para o dólar (taxas de câmbio oficial e PPP); e 3) PIB a valores correntes de suas moedas nacionais. Exercícios:</a:t>
          </a:r>
        </a:p>
        <a:p>
          <a:r>
            <a:rPr lang="pt-BR" sz="1400" baseline="0"/>
            <a:t>1. Exprimir todos os gastos militares (2005 a 2014) em US$ para cada país </a:t>
          </a:r>
        </a:p>
        <a:p>
          <a:r>
            <a:rPr lang="pt-BR" sz="1400" baseline="0"/>
            <a:t>2. Criar um índice dos gastos militares (2005 a 2014)  em US$ para cada país e fazer uma comparação entre países.</a:t>
          </a:r>
        </a:p>
        <a:p>
          <a:r>
            <a:rPr lang="pt-BR" sz="1400" baseline="0"/>
            <a:t>3. Repita os itens 1 e 2 utilizando a taxa de conversão PPP. Explique a diferença nos resultados em relação aos itens 1 e 2.</a:t>
          </a:r>
        </a:p>
        <a:p>
          <a:r>
            <a:rPr lang="pt-BR" sz="1400" baseline="0"/>
            <a:t>4. Exprimir todos os gastos militares (2005 a 2014) em valores correntes de suas moedas nacionais como % do PIB do mesmo ano e país.</a:t>
          </a:r>
        </a:p>
        <a:p>
          <a:r>
            <a:rPr lang="pt-BR" sz="1400" baseline="0"/>
            <a:t>5. Criar um índice dos gastos militares militares (2005 a 2014) como % PIB para cada país e fazer uma comparação entre países.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9:O59"/>
  <sheetViews>
    <sheetView tabSelected="1" workbookViewId="0">
      <selection activeCell="B2" sqref="B2"/>
    </sheetView>
  </sheetViews>
  <sheetFormatPr baseColWidth="10" defaultColWidth="8.83203125" defaultRowHeight="18" x14ac:dyDescent="0"/>
  <cols>
    <col min="1" max="3" width="8.83203125" style="4"/>
    <col min="4" max="13" width="21.5" style="4" bestFit="1" customWidth="1"/>
    <col min="14" max="16384" width="8.83203125" style="4"/>
  </cols>
  <sheetData>
    <row r="19" spans="3:13">
      <c r="C19" s="4" t="s">
        <v>34</v>
      </c>
    </row>
    <row r="21" spans="3:13">
      <c r="C21" s="4" t="s">
        <v>35</v>
      </c>
      <c r="D21" s="4">
        <v>2005</v>
      </c>
      <c r="E21" s="4">
        <v>2006</v>
      </c>
      <c r="F21" s="4">
        <v>2007</v>
      </c>
      <c r="G21" s="4">
        <v>2008</v>
      </c>
      <c r="H21" s="4">
        <v>2009</v>
      </c>
      <c r="I21" s="4">
        <v>2010</v>
      </c>
      <c r="J21" s="4">
        <v>2011</v>
      </c>
      <c r="K21" s="4">
        <v>2012</v>
      </c>
      <c r="L21" s="4">
        <v>2013</v>
      </c>
      <c r="M21" s="4">
        <v>2014</v>
      </c>
    </row>
    <row r="22" spans="3:13">
      <c r="C22" s="4" t="s">
        <v>36</v>
      </c>
      <c r="D22" s="5">
        <f>'Gastos Militares'!F3/Cambio_oficial!F3</f>
        <v>13588619534.116869</v>
      </c>
      <c r="E22" s="5">
        <f>'Gastos Militares'!G3/Cambio_oficial!G3</f>
        <v>16404892445.272562</v>
      </c>
      <c r="F22" s="5">
        <f>'Gastos Militares'!H3/Cambio_oficial!H3</f>
        <v>20485775550.295994</v>
      </c>
      <c r="G22" s="5">
        <f>'Gastos Militares'!I3/Cambio_oficial!I3</f>
        <v>24452947485.139832</v>
      </c>
      <c r="H22" s="5">
        <f>'Gastos Militares'!J3/Cambio_oficial!J3</f>
        <v>25648833345.862782</v>
      </c>
      <c r="I22" s="5">
        <f>'Gastos Militares'!K3/Cambio_oficial!K3</f>
        <v>34003008048.93652</v>
      </c>
      <c r="J22" s="5">
        <f>'Gastos Militares'!L3/Cambio_oficial!L3</f>
        <v>36936237379.85215</v>
      </c>
      <c r="K22" s="5">
        <f>'Gastos Militares'!M3/Cambio_oficial!M3</f>
        <v>33987029243.058189</v>
      </c>
      <c r="L22" s="5">
        <f>'Gastos Militares'!N3/Cambio_oficial!N3</f>
        <v>32957820857.440258</v>
      </c>
      <c r="M22" s="5">
        <f>'Gastos Militares'!O3/Cambio_oficial!O3</f>
        <v>31533859632.627567</v>
      </c>
    </row>
    <row r="23" spans="3:13">
      <c r="C23" s="4" t="s">
        <v>20</v>
      </c>
      <c r="D23" s="5">
        <f>'Gastos Militares'!F4/Cambio_oficial!F4</f>
        <v>503353000000</v>
      </c>
      <c r="E23" s="5">
        <f>'Gastos Militares'!G4/Cambio_oficial!G4</f>
        <v>527660000000</v>
      </c>
      <c r="F23" s="5">
        <f>'Gastos Militares'!H4/Cambio_oficial!H4</f>
        <v>556961000000</v>
      </c>
      <c r="G23" s="5">
        <f>'Gastos Militares'!I4/Cambio_oficial!I4</f>
        <v>621131000000</v>
      </c>
      <c r="H23" s="5">
        <f>'Gastos Militares'!J4/Cambio_oficial!J4</f>
        <v>668567000000</v>
      </c>
      <c r="I23" s="5">
        <f>'Gastos Militares'!K4/Cambio_oficial!K4</f>
        <v>698180000000</v>
      </c>
      <c r="J23" s="5">
        <f>'Gastos Militares'!L4/Cambio_oficial!L4</f>
        <v>711338000000</v>
      </c>
      <c r="K23" s="5">
        <f>'Gastos Militares'!M4/Cambio_oficial!M4</f>
        <v>684780000000</v>
      </c>
      <c r="L23" s="5">
        <f>'Gastos Militares'!N4/Cambio_oficial!N4</f>
        <v>639703960000</v>
      </c>
      <c r="M23" s="5">
        <f>'Gastos Militares'!O4/Cambio_oficial!O4</f>
        <v>609913680000</v>
      </c>
    </row>
    <row r="24" spans="3:13">
      <c r="C24" s="4" t="s">
        <v>37</v>
      </c>
      <c r="D24" s="5">
        <f>'Gastos Militares'!F5/Cambio_oficial!F5</f>
        <v>27336937780.576038</v>
      </c>
      <c r="E24" s="5">
        <f>'Gastos Militares'!G5/Cambio_oficial!G5</f>
        <v>34517834439.450661</v>
      </c>
      <c r="F24" s="5">
        <f>'Gastos Militares'!H5/Cambio_oficial!H5</f>
        <v>43534919116.204269</v>
      </c>
      <c r="G24" s="5">
        <f>'Gastos Militares'!I5/Cambio_oficial!I5</f>
        <v>56183840139.219307</v>
      </c>
      <c r="H24" s="5">
        <f>'Gastos Militares'!J5/Cambio_oficial!J5</f>
        <v>51532185201.647903</v>
      </c>
      <c r="I24" s="5">
        <f>'Gastos Militares'!K5/Cambio_oficial!K5</f>
        <v>58720196665.942032</v>
      </c>
      <c r="J24" s="5">
        <f>'Gastos Militares'!L5/Cambio_oficial!L5</f>
        <v>70237424715.301544</v>
      </c>
      <c r="K24" s="5">
        <f>'Gastos Militares'!M5/Cambio_oficial!M5</f>
        <v>81079236214.387238</v>
      </c>
      <c r="L24" s="5">
        <f>'Gastos Militares'!N5/Cambio_oficial!N5</f>
        <v>87830744510.071671</v>
      </c>
      <c r="M24" s="5">
        <f>'Gastos Militares'!O5/Cambio_oficial!O5</f>
        <v>84606479603.943024</v>
      </c>
    </row>
    <row r="25" spans="3:13">
      <c r="C25" s="4" t="s">
        <v>38</v>
      </c>
      <c r="D25" s="5">
        <f>'Gastos Militares'!F6/Cambio_oficial!F6</f>
        <v>2405493051.4374514</v>
      </c>
      <c r="E25" s="5">
        <f>'Gastos Militares'!G6/Cambio_oficial!G6</f>
        <v>2986475247.5247526</v>
      </c>
      <c r="F25" s="5">
        <f>'Gastos Militares'!H6/Cambio_oficial!H6</f>
        <v>4096039603.9603963</v>
      </c>
      <c r="G25" s="5">
        <f>'Gastos Militares'!I6/Cambio_oficial!I6</f>
        <v>4811018371.055438</v>
      </c>
      <c r="H25" s="5">
        <f>'Gastos Militares'!J6/Cambio_oficial!J6</f>
        <v>3452466982.0436392</v>
      </c>
      <c r="I25" s="5">
        <f>'Gastos Militares'!K6/Cambio_oficial!K6</f>
        <v>3729504132.6905031</v>
      </c>
      <c r="J25" s="5">
        <f>'Gastos Militares'!L6/Cambio_oficial!L6</f>
        <v>3684690113.4154859</v>
      </c>
      <c r="K25" s="5">
        <f>'Gastos Militares'!M6/Cambio_oficial!M6</f>
        <v>4136888831.3428807</v>
      </c>
      <c r="L25" s="5">
        <f>'Gastos Militares'!N6/Cambio_oficial!N6</f>
        <v>4386463155.2608528</v>
      </c>
      <c r="M25" s="5">
        <f>'Gastos Militares'!O6/Cambio_oficial!O6</f>
        <v>4033337737.6639204</v>
      </c>
    </row>
    <row r="27" spans="3:13">
      <c r="C27" s="4" t="s">
        <v>39</v>
      </c>
    </row>
    <row r="29" spans="3:13">
      <c r="C29" s="4" t="s">
        <v>35</v>
      </c>
      <c r="D29" s="4">
        <v>2005</v>
      </c>
      <c r="E29" s="4">
        <v>2006</v>
      </c>
      <c r="F29" s="4">
        <v>2007</v>
      </c>
      <c r="G29" s="4">
        <v>2008</v>
      </c>
      <c r="H29" s="4">
        <v>2009</v>
      </c>
      <c r="I29" s="4">
        <v>2010</v>
      </c>
      <c r="J29" s="4">
        <v>2011</v>
      </c>
      <c r="K29" s="4">
        <v>2012</v>
      </c>
      <c r="L29" s="4">
        <v>2013</v>
      </c>
      <c r="M29" s="4">
        <v>2014</v>
      </c>
    </row>
    <row r="30" spans="3:13">
      <c r="C30" s="4" t="s">
        <v>36</v>
      </c>
      <c r="D30" s="4">
        <f>D22/$D22*100</f>
        <v>100</v>
      </c>
      <c r="E30" s="4">
        <f>E22/$D22*100</f>
        <v>120.72523190516074</v>
      </c>
      <c r="F30" s="4">
        <f t="shared" ref="F30:M30" si="0">F22/$D22*100</f>
        <v>150.75685575611618</v>
      </c>
      <c r="G30" s="4">
        <f t="shared" si="0"/>
        <v>179.95166781839725</v>
      </c>
      <c r="H30" s="4">
        <f t="shared" si="0"/>
        <v>188.75231057478948</v>
      </c>
      <c r="I30" s="4">
        <f t="shared" si="0"/>
        <v>250.23151147594768</v>
      </c>
      <c r="J30" s="4">
        <f t="shared" si="0"/>
        <v>271.81743728357799</v>
      </c>
      <c r="K30" s="4">
        <f t="shared" si="0"/>
        <v>250.1139218573833</v>
      </c>
      <c r="L30" s="4">
        <f t="shared" si="0"/>
        <v>242.53987518521103</v>
      </c>
      <c r="M30" s="4">
        <f t="shared" si="0"/>
        <v>232.06080318501586</v>
      </c>
    </row>
    <row r="31" spans="3:13">
      <c r="C31" s="4" t="s">
        <v>20</v>
      </c>
      <c r="D31" s="4">
        <f t="shared" ref="D31:M33" si="1">D23/$D23*100</f>
        <v>100</v>
      </c>
      <c r="E31" s="4">
        <f t="shared" si="1"/>
        <v>104.82901661458261</v>
      </c>
      <c r="F31" s="4">
        <f t="shared" si="1"/>
        <v>110.65017989363331</v>
      </c>
      <c r="G31" s="4">
        <f t="shared" si="1"/>
        <v>123.39868839561899</v>
      </c>
      <c r="H31" s="4">
        <f t="shared" si="1"/>
        <v>132.8226910339265</v>
      </c>
      <c r="I31" s="4">
        <f t="shared" si="1"/>
        <v>138.70583864603964</v>
      </c>
      <c r="J31" s="4">
        <f t="shared" si="1"/>
        <v>141.31990869230938</v>
      </c>
      <c r="K31" s="4">
        <f t="shared" si="1"/>
        <v>136.04369100809967</v>
      </c>
      <c r="L31" s="4">
        <f t="shared" si="1"/>
        <v>127.08853627573492</v>
      </c>
      <c r="M31" s="4">
        <f t="shared" si="1"/>
        <v>121.17016884770729</v>
      </c>
    </row>
    <row r="32" spans="3:13">
      <c r="C32" s="4" t="s">
        <v>37</v>
      </c>
      <c r="D32" s="4">
        <f t="shared" si="1"/>
        <v>100</v>
      </c>
      <c r="E32" s="4">
        <f t="shared" si="1"/>
        <v>126.26810916611491</v>
      </c>
      <c r="F32" s="4">
        <f t="shared" si="1"/>
        <v>159.25309361876489</v>
      </c>
      <c r="G32" s="4">
        <f t="shared" si="1"/>
        <v>205.52353226314955</v>
      </c>
      <c r="H32" s="4">
        <f t="shared" si="1"/>
        <v>188.50752639259957</v>
      </c>
      <c r="I32" s="4">
        <f t="shared" si="1"/>
        <v>214.80166190254502</v>
      </c>
      <c r="J32" s="4">
        <f t="shared" si="1"/>
        <v>256.93230631416213</v>
      </c>
      <c r="K32" s="4">
        <f t="shared" si="1"/>
        <v>296.59224037886645</v>
      </c>
      <c r="L32" s="4">
        <f t="shared" si="1"/>
        <v>321.28962364057776</v>
      </c>
      <c r="M32" s="4">
        <f t="shared" si="1"/>
        <v>309.49508786627604</v>
      </c>
    </row>
    <row r="33" spans="3:13">
      <c r="C33" s="4" t="s">
        <v>38</v>
      </c>
      <c r="D33" s="4">
        <f t="shared" si="1"/>
        <v>100</v>
      </c>
      <c r="E33" s="4">
        <f t="shared" si="1"/>
        <v>124.15231238103655</v>
      </c>
      <c r="F33" s="4">
        <f t="shared" si="1"/>
        <v>170.27858806379527</v>
      </c>
      <c r="G33" s="4">
        <f t="shared" si="1"/>
        <v>200.001341437279</v>
      </c>
      <c r="H33" s="4">
        <f>H25/$D25*100</f>
        <v>143.52429660857041</v>
      </c>
      <c r="I33" s="4">
        <f t="shared" si="1"/>
        <v>155.04115176977385</v>
      </c>
      <c r="J33" s="4">
        <f t="shared" si="1"/>
        <v>153.17816491773377</v>
      </c>
      <c r="K33" s="4">
        <f t="shared" si="1"/>
        <v>171.97675249449583</v>
      </c>
      <c r="L33" s="4">
        <f t="shared" si="1"/>
        <v>182.35193623359802</v>
      </c>
      <c r="M33" s="4">
        <f t="shared" si="1"/>
        <v>167.67197624011914</v>
      </c>
    </row>
    <row r="35" spans="3:13">
      <c r="C35" s="4" t="s">
        <v>35</v>
      </c>
      <c r="D35" s="4">
        <v>2005</v>
      </c>
      <c r="E35" s="4">
        <v>2006</v>
      </c>
      <c r="F35" s="4">
        <v>2007</v>
      </c>
      <c r="G35" s="4">
        <v>2008</v>
      </c>
      <c r="H35" s="4">
        <v>2009</v>
      </c>
      <c r="I35" s="4">
        <v>2010</v>
      </c>
      <c r="J35" s="4">
        <v>2011</v>
      </c>
      <c r="K35" s="4">
        <v>2012</v>
      </c>
      <c r="L35" s="4">
        <v>2013</v>
      </c>
      <c r="M35" s="4">
        <v>2014</v>
      </c>
    </row>
    <row r="36" spans="3:13">
      <c r="C36" s="4" t="s">
        <v>36</v>
      </c>
      <c r="D36" s="5">
        <f>'Gastos Militares'!F3/'Taxa de conversão_PPP'!E2</f>
        <v>31196309501.172569</v>
      </c>
      <c r="E36" s="5">
        <f>'Gastos Militares'!G3/'Taxa de conversão_PPP'!F2</f>
        <v>32487052875.575874</v>
      </c>
      <c r="F36" s="5">
        <f>'Gastos Militares'!H3/'Taxa de conversão_PPP'!G2</f>
        <v>35022714423.727913</v>
      </c>
      <c r="G36" s="5">
        <f>'Gastos Militares'!I3/'Taxa de conversão_PPP'!H2</f>
        <v>36905217261.523972</v>
      </c>
      <c r="H36" s="5">
        <f>'Gastos Militares'!J3/'Taxa de conversão_PPP'!I2</f>
        <v>39629363896.193283</v>
      </c>
      <c r="I36" s="5">
        <f>'Gastos Militares'!K3/'Taxa de conversão_PPP'!J2</f>
        <v>43155099196.917465</v>
      </c>
      <c r="J36" s="5">
        <f>'Gastos Militares'!L3/'Taxa de conversão_PPP'!K2</f>
        <v>42001941523.042709</v>
      </c>
      <c r="K36" s="5">
        <f>'Gastos Militares'!M3/'Taxa de conversão_PPP'!L2</f>
        <v>42572383774.595406</v>
      </c>
      <c r="L36" s="5">
        <f>'Gastos Militares'!N3/'Taxa de conversão_PPP'!M2</f>
        <v>43077807738.86058</v>
      </c>
      <c r="M36" s="5">
        <f>'Gastos Militares'!O3/'Taxa de conversão_PPP'!N2</f>
        <v>42465104665.183205</v>
      </c>
    </row>
    <row r="37" spans="3:13">
      <c r="C37" s="4" t="s">
        <v>20</v>
      </c>
      <c r="D37" s="5">
        <f>'Gastos Militares'!F4/'Taxa de conversão_PPP'!E3</f>
        <v>503353000000</v>
      </c>
      <c r="E37" s="5">
        <f>'Gastos Militares'!G4/'Taxa de conversão_PPP'!F3</f>
        <v>527660000000</v>
      </c>
      <c r="F37" s="5">
        <f>'Gastos Militares'!H4/'Taxa de conversão_PPP'!G3</f>
        <v>556961000000</v>
      </c>
      <c r="G37" s="5">
        <f>'Gastos Militares'!I4/'Taxa de conversão_PPP'!H3</f>
        <v>621131000000</v>
      </c>
      <c r="H37" s="5">
        <f>'Gastos Militares'!J4/'Taxa de conversão_PPP'!I3</f>
        <v>668567000000</v>
      </c>
      <c r="I37" s="5">
        <f>'Gastos Militares'!K4/'Taxa de conversão_PPP'!J3</f>
        <v>698180000000</v>
      </c>
      <c r="J37" s="5">
        <f>'Gastos Militares'!L4/'Taxa de conversão_PPP'!K3</f>
        <v>711338000000</v>
      </c>
      <c r="K37" s="5">
        <f>'Gastos Militares'!M4/'Taxa de conversão_PPP'!L3</f>
        <v>684780000000</v>
      </c>
      <c r="L37" s="5">
        <f>'Gastos Militares'!N4/'Taxa de conversão_PPP'!M3</f>
        <v>639703960000</v>
      </c>
      <c r="M37" s="5">
        <f>'Gastos Militares'!O4/'Taxa de conversão_PPP'!N3</f>
        <v>609913680000</v>
      </c>
    </row>
    <row r="38" spans="3:13">
      <c r="C38" s="4" t="s">
        <v>37</v>
      </c>
      <c r="D38" s="5">
        <f>'Gastos Militares'!F5/'Taxa de conversão_PPP'!E5</f>
        <v>60709961447.475685</v>
      </c>
      <c r="E38" s="5">
        <f>'Gastos Militares'!G5/'Taxa de conversão_PPP'!F5</f>
        <v>74401612847.608261</v>
      </c>
      <c r="F38" s="5">
        <f>'Gastos Militares'!H5/'Taxa de conversão_PPP'!G5</f>
        <v>79636964404.85376</v>
      </c>
      <c r="G38" s="5">
        <f>'Gastos Militares'!I5/'Taxa de conversão_PPP'!H5</f>
        <v>97364958682.664963</v>
      </c>
      <c r="H38" s="5">
        <f>'Gastos Militares'!J5/'Taxa de conversão_PPP'!I5</f>
        <v>116671021890.1982</v>
      </c>
      <c r="I38" s="5">
        <f>'Gastos Militares'!K5/'Taxa de conversão_PPP'!J5</f>
        <v>112753603201.09181</v>
      </c>
      <c r="J38" s="5">
        <f>'Gastos Militares'!L5/'Taxa de conversão_PPP'!K5</f>
        <v>118977914939.90512</v>
      </c>
      <c r="K38" s="5">
        <f>'Gastos Militares'!M5/'Taxa de conversão_PPP'!L5</f>
        <v>135448832661.3445</v>
      </c>
      <c r="L38" s="5">
        <f>'Gastos Militares'!N5/'Taxa de conversão_PPP'!M5</f>
        <v>136548045302.45587</v>
      </c>
      <c r="M38" s="5">
        <f>'Gastos Militares'!O5/'Taxa de conversão_PPP'!N5</f>
        <v>152722996354.50037</v>
      </c>
    </row>
    <row r="39" spans="3:13">
      <c r="C39" s="4" t="s">
        <v>38</v>
      </c>
      <c r="D39" s="5">
        <f>'Gastos Militares'!F6/'Taxa de conversão_PPP'!E4</f>
        <v>8487127905.3042221</v>
      </c>
      <c r="E39" s="5">
        <f>'Gastos Militares'!G6/'Taxa de conversão_PPP'!F4</f>
        <v>9316226598.0579529</v>
      </c>
      <c r="F39" s="5">
        <f>'Gastos Militares'!H6/'Taxa de conversão_PPP'!G4</f>
        <v>10686154712.909845</v>
      </c>
      <c r="G39" s="5">
        <f>'Gastos Militares'!I6/'Taxa de conversão_PPP'!H4</f>
        <v>10380925209.518597</v>
      </c>
      <c r="H39" s="5">
        <f>'Gastos Militares'!J6/'Taxa de conversão_PPP'!I4</f>
        <v>9819244168.1389523</v>
      </c>
      <c r="I39" s="5">
        <f>'Gastos Militares'!K6/'Taxa de conversão_PPP'!J4</f>
        <v>9642484603.9367504</v>
      </c>
      <c r="J39" s="5">
        <f>'Gastos Militares'!L6/'Taxa de conversão_PPP'!K4</f>
        <v>8548473001.5755386</v>
      </c>
      <c r="K39" s="5">
        <f>'Gastos Militares'!M6/'Taxa de conversão_PPP'!L4</f>
        <v>9094262485.2849579</v>
      </c>
      <c r="L39" s="5">
        <f>'Gastos Militares'!N6/'Taxa de conversão_PPP'!M4</f>
        <v>9393655740.4689388</v>
      </c>
      <c r="M39" s="5">
        <f>'Gastos Militares'!O6/'Taxa de conversão_PPP'!N4</f>
        <v>11281092279.399817</v>
      </c>
    </row>
    <row r="41" spans="3:13">
      <c r="C41" s="4" t="s">
        <v>40</v>
      </c>
    </row>
    <row r="43" spans="3:13">
      <c r="C43" s="4" t="s">
        <v>35</v>
      </c>
      <c r="D43" s="4">
        <v>2005</v>
      </c>
      <c r="E43" s="4">
        <v>2006</v>
      </c>
      <c r="F43" s="4">
        <v>2007</v>
      </c>
      <c r="G43" s="4">
        <v>2008</v>
      </c>
      <c r="H43" s="4">
        <v>2009</v>
      </c>
      <c r="I43" s="4">
        <v>2010</v>
      </c>
      <c r="J43" s="4">
        <v>2011</v>
      </c>
      <c r="K43" s="4">
        <v>2012</v>
      </c>
      <c r="L43" s="4">
        <v>2013</v>
      </c>
      <c r="M43" s="4">
        <v>2014</v>
      </c>
    </row>
    <row r="44" spans="3:13">
      <c r="C44" s="4" t="s">
        <v>36</v>
      </c>
      <c r="D44" s="4">
        <f>D36/$D36*100</f>
        <v>100</v>
      </c>
      <c r="E44" s="4">
        <f t="shared" ref="E44:M44" si="2">E36/$D36*100</f>
        <v>104.13748739848472</v>
      </c>
      <c r="F44" s="4">
        <f t="shared" si="2"/>
        <v>112.2655691770577</v>
      </c>
      <c r="G44" s="4">
        <f t="shared" si="2"/>
        <v>118.29994589628245</v>
      </c>
      <c r="H44" s="4">
        <f t="shared" si="2"/>
        <v>127.03221800868383</v>
      </c>
      <c r="I44" s="4">
        <f t="shared" si="2"/>
        <v>138.33398849724645</v>
      </c>
      <c r="J44" s="4">
        <f t="shared" si="2"/>
        <v>134.63753307571201</v>
      </c>
      <c r="K44" s="4">
        <f t="shared" si="2"/>
        <v>136.46608991680648</v>
      </c>
      <c r="L44" s="4">
        <f t="shared" si="2"/>
        <v>138.0862301588636</v>
      </c>
      <c r="M44" s="4">
        <f t="shared" si="2"/>
        <v>136.12220594101709</v>
      </c>
    </row>
    <row r="45" spans="3:13">
      <c r="C45" s="4" t="s">
        <v>20</v>
      </c>
      <c r="D45" s="4">
        <f t="shared" ref="D45:M47" si="3">D37/$D37*100</f>
        <v>100</v>
      </c>
      <c r="E45" s="4">
        <f t="shared" si="3"/>
        <v>104.82901661458261</v>
      </c>
      <c r="F45" s="4">
        <f t="shared" si="3"/>
        <v>110.65017989363331</v>
      </c>
      <c r="G45" s="4">
        <f t="shared" si="3"/>
        <v>123.39868839561899</v>
      </c>
      <c r="H45" s="4">
        <f t="shared" si="3"/>
        <v>132.8226910339265</v>
      </c>
      <c r="I45" s="4">
        <f t="shared" si="3"/>
        <v>138.70583864603964</v>
      </c>
      <c r="J45" s="4">
        <f t="shared" si="3"/>
        <v>141.31990869230938</v>
      </c>
      <c r="K45" s="4">
        <f t="shared" si="3"/>
        <v>136.04369100809967</v>
      </c>
      <c r="L45" s="4">
        <f t="shared" si="3"/>
        <v>127.08853627573492</v>
      </c>
      <c r="M45" s="4">
        <f t="shared" si="3"/>
        <v>121.17016884770729</v>
      </c>
    </row>
    <row r="46" spans="3:13">
      <c r="C46" s="4" t="s">
        <v>37</v>
      </c>
      <c r="D46" s="4">
        <f t="shared" si="3"/>
        <v>100</v>
      </c>
      <c r="E46" s="4">
        <f t="shared" si="3"/>
        <v>122.55256151328338</v>
      </c>
      <c r="F46" s="4">
        <f t="shared" si="3"/>
        <v>131.17610768663246</v>
      </c>
      <c r="G46" s="4">
        <f t="shared" si="3"/>
        <v>160.37723688377235</v>
      </c>
      <c r="H46" s="4">
        <f t="shared" si="3"/>
        <v>192.17772357035381</v>
      </c>
      <c r="I46" s="4">
        <f t="shared" si="3"/>
        <v>185.72504497246734</v>
      </c>
      <c r="J46" s="4">
        <f t="shared" si="3"/>
        <v>195.97758276101194</v>
      </c>
      <c r="K46" s="4">
        <f t="shared" si="3"/>
        <v>223.10808544744424</v>
      </c>
      <c r="L46" s="4">
        <f t="shared" si="3"/>
        <v>224.91868228345501</v>
      </c>
      <c r="M46" s="4">
        <f t="shared" si="3"/>
        <v>251.56167573361321</v>
      </c>
    </row>
    <row r="47" spans="3:13">
      <c r="C47" s="4" t="s">
        <v>38</v>
      </c>
      <c r="D47" s="4">
        <f t="shared" si="3"/>
        <v>100</v>
      </c>
      <c r="E47" s="4">
        <f t="shared" si="3"/>
        <v>109.76889593281098</v>
      </c>
      <c r="F47" s="4">
        <f t="shared" si="3"/>
        <v>125.91014100578468</v>
      </c>
      <c r="G47" s="4">
        <f t="shared" si="3"/>
        <v>122.31375944070318</v>
      </c>
      <c r="H47" s="4">
        <f t="shared" si="3"/>
        <v>115.69572507564301</v>
      </c>
      <c r="I47" s="4">
        <f t="shared" si="3"/>
        <v>113.6130468578241</v>
      </c>
      <c r="J47" s="4">
        <f t="shared" si="3"/>
        <v>100.72280159973761</v>
      </c>
      <c r="K47" s="4">
        <f t="shared" si="3"/>
        <v>107.15359290863631</v>
      </c>
      <c r="L47" s="4">
        <f t="shared" si="3"/>
        <v>110.68120859352386</v>
      </c>
      <c r="M47" s="4">
        <f t="shared" si="3"/>
        <v>132.92002200590665</v>
      </c>
    </row>
    <row r="49" spans="3:15">
      <c r="C49" s="4" t="s">
        <v>35</v>
      </c>
      <c r="D49" s="4">
        <v>2005</v>
      </c>
      <c r="E49" s="4">
        <v>2006</v>
      </c>
      <c r="F49" s="4">
        <v>2007</v>
      </c>
      <c r="G49" s="4">
        <v>2008</v>
      </c>
      <c r="H49" s="4">
        <v>2009</v>
      </c>
      <c r="I49" s="4">
        <v>2010</v>
      </c>
      <c r="J49" s="4">
        <v>2011</v>
      </c>
      <c r="K49" s="4">
        <v>2012</v>
      </c>
      <c r="L49" s="4">
        <v>2013</v>
      </c>
      <c r="M49" s="4">
        <v>2014</v>
      </c>
    </row>
    <row r="50" spans="3:15">
      <c r="C50" s="4" t="s">
        <v>36</v>
      </c>
      <c r="D50" s="6">
        <f>'Gastos Militares'!F3/GDP!F3</f>
        <v>1.5232053988145889E-2</v>
      </c>
      <c r="E50" s="6">
        <f>'Gastos Militares'!G3/GDP!G3</f>
        <v>1.4808685526860713E-2</v>
      </c>
      <c r="F50" s="6">
        <f>'Gastos Militares'!H3/GDP!H3</f>
        <v>1.4674961396687529E-2</v>
      </c>
      <c r="G50" s="6">
        <f>'Gastos Militares'!I3/GDP!I3</f>
        <v>1.4429788288447739E-2</v>
      </c>
      <c r="H50" s="6">
        <f>'Gastos Militares'!J3/GDP!J3</f>
        <v>1.5408749662727971E-2</v>
      </c>
      <c r="I50" s="6">
        <f>'Gastos Militares'!K3/GDP!K3</f>
        <v>1.5390156772798431E-2</v>
      </c>
      <c r="J50" s="6">
        <f>'Gastos Militares'!L3/GDP!L3</f>
        <v>1.4123730074644009E-2</v>
      </c>
      <c r="K50" s="6">
        <f>'Gastos Militares'!M3/GDP!M3</f>
        <v>1.408395120403896E-2</v>
      </c>
      <c r="L50" s="6">
        <f>'Gastos Militares'!N3/GDP!N3</f>
        <v>1.3777808886318341E-2</v>
      </c>
      <c r="M50" s="6">
        <f>'Gastos Militares'!O3/GDP!O3</f>
        <v>1.344206861627137E-2</v>
      </c>
    </row>
    <row r="51" spans="3:15">
      <c r="C51" s="4" t="s">
        <v>20</v>
      </c>
      <c r="D51" s="6">
        <f>'Gastos Militares'!F4/GDP!F4</f>
        <v>3.8442304352481485E-2</v>
      </c>
      <c r="E51" s="6">
        <f>'Gastos Militares'!G4/GDP!G4</f>
        <v>3.8082005281797893E-2</v>
      </c>
      <c r="F51" s="6">
        <f>'Gastos Militares'!H4/GDP!H4</f>
        <v>3.8470440786772149E-2</v>
      </c>
      <c r="G51" s="6">
        <f>'Gastos Militares'!I4/GDP!I4</f>
        <v>4.220046469150357E-2</v>
      </c>
      <c r="H51" s="6">
        <f>'Gastos Militares'!J4/GDP!J4</f>
        <v>4.636792440725919E-2</v>
      </c>
      <c r="I51" s="6">
        <f>'Gastos Militares'!K4/GDP!K4</f>
        <v>4.665615102324374E-2</v>
      </c>
      <c r="J51" s="6">
        <f>'Gastos Militares'!L4/GDP!L4</f>
        <v>4.583975977202108E-2</v>
      </c>
      <c r="K51" s="6">
        <f>'Gastos Militares'!M4/GDP!M4</f>
        <v>4.2366720661890456E-2</v>
      </c>
      <c r="L51" s="6">
        <f>'Gastos Militares'!N4/GDP!N4</f>
        <v>3.815016328967949E-2</v>
      </c>
      <c r="M51" s="6">
        <f>'Gastos Militares'!O4/GDP!O4</f>
        <v>3.5014276364888915E-2</v>
      </c>
    </row>
    <row r="52" spans="3:15">
      <c r="C52" s="4" t="s">
        <v>37</v>
      </c>
      <c r="D52" s="6">
        <f>'Gastos Militares'!F5/GDP!F5</f>
        <v>3.5780583661717762E-2</v>
      </c>
      <c r="E52" s="6">
        <f>'Gastos Militares'!G5/GDP!G5</f>
        <v>3.4868892383003662E-2</v>
      </c>
      <c r="F52" s="6">
        <f>'Gastos Militares'!H5/GDP!H5</f>
        <v>3.3496040029704056E-2</v>
      </c>
      <c r="G52" s="6">
        <f>'Gastos Militares'!I5/GDP!I5</f>
        <v>3.3828404626382418E-2</v>
      </c>
      <c r="H52" s="6">
        <f>'Gastos Militares'!J5/GDP!J5</f>
        <v>4.2148086981480599E-2</v>
      </c>
      <c r="I52" s="6">
        <f>'Gastos Militares'!K5/GDP!K5</f>
        <v>3.8507150412868583E-2</v>
      </c>
      <c r="J52" s="6">
        <f>'Gastos Militares'!L5/GDP!L5</f>
        <v>3.6874079874660952E-2</v>
      </c>
      <c r="K52" s="6">
        <f>'Gastos Militares'!M5/GDP!M5</f>
        <v>4.0215679121772402E-2</v>
      </c>
      <c r="L52" s="6">
        <f>'Gastos Militares'!N5/GDP!N5</f>
        <v>4.2246184664179294E-2</v>
      </c>
      <c r="M52" s="6">
        <f>'Gastos Militares'!O5/GDP!O5</f>
        <v>4.5472745249802257E-2</v>
      </c>
    </row>
    <row r="53" spans="3:15">
      <c r="C53" s="4" t="s">
        <v>38</v>
      </c>
      <c r="D53" s="6">
        <f>'Gastos Militares'!F6/GDP!F6</f>
        <v>2.7924893306633565E-2</v>
      </c>
      <c r="E53" s="6">
        <f>'Gastos Militares'!G6/GDP!G6</f>
        <v>2.7715918133319122E-2</v>
      </c>
      <c r="F53" s="6">
        <f>'Gastos Militares'!H6/GDP!H6</f>
        <v>2.8700028165848285E-2</v>
      </c>
      <c r="G53" s="6">
        <f>'Gastos Militares'!I6/GDP!I6</f>
        <v>2.6729116212544406E-2</v>
      </c>
      <c r="H53" s="6">
        <f>'Gastos Militares'!J6/GDP!J6</f>
        <v>2.9451083654040915E-2</v>
      </c>
      <c r="I53" s="6">
        <f>'Gastos Militares'!K6/GDP!K6</f>
        <v>2.7338673100744618E-2</v>
      </c>
      <c r="J53" s="6">
        <f>'Gastos Militares'!L6/GDP!L6</f>
        <v>2.2583233268538012E-2</v>
      </c>
      <c r="K53" s="6">
        <f>'Gastos Militares'!M6/GDP!M6</f>
        <v>2.3534370018844297E-2</v>
      </c>
      <c r="L53" s="6">
        <f>'Gastos Militares'!N6/GDP!N6</f>
        <v>2.3929189092532204E-2</v>
      </c>
      <c r="M53" s="6">
        <f>'Gastos Militares'!O6/GDP!O6</f>
        <v>3.0600660740090175E-2</v>
      </c>
    </row>
    <row r="54" spans="3:15"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3:15">
      <c r="C55" s="4" t="s">
        <v>41</v>
      </c>
      <c r="D55" s="4">
        <v>2005</v>
      </c>
      <c r="E55" s="4">
        <v>2006</v>
      </c>
      <c r="F55" s="4">
        <v>2007</v>
      </c>
      <c r="G55" s="4">
        <v>2008</v>
      </c>
      <c r="H55" s="4">
        <v>2009</v>
      </c>
      <c r="I55" s="4">
        <v>2010</v>
      </c>
      <c r="J55" s="4">
        <v>2011</v>
      </c>
      <c r="K55" s="4">
        <v>2012</v>
      </c>
      <c r="L55" s="4">
        <v>2013</v>
      </c>
      <c r="M55" s="4">
        <v>2014</v>
      </c>
    </row>
    <row r="56" spans="3:15">
      <c r="C56" s="4" t="s">
        <v>36</v>
      </c>
      <c r="D56" s="4">
        <f>D50/$D50*100</f>
        <v>100</v>
      </c>
      <c r="E56" s="4">
        <f t="shared" ref="E56:M56" si="4">E50/$D50*100</f>
        <v>97.220542537371159</v>
      </c>
      <c r="F56" s="4">
        <f t="shared" si="4"/>
        <v>96.342629878466099</v>
      </c>
      <c r="G56" s="4">
        <f t="shared" si="4"/>
        <v>94.733043223701145</v>
      </c>
      <c r="H56" s="4">
        <f t="shared" si="4"/>
        <v>101.16002526461365</v>
      </c>
      <c r="I56" s="4">
        <f t="shared" si="4"/>
        <v>101.03796103122787</v>
      </c>
      <c r="J56" s="4">
        <f t="shared" si="4"/>
        <v>92.723739593068572</v>
      </c>
      <c r="K56" s="4">
        <f t="shared" si="4"/>
        <v>92.46258721902889</v>
      </c>
      <c r="L56" s="4">
        <f t="shared" si="4"/>
        <v>90.452731437537622</v>
      </c>
      <c r="M56" s="4">
        <f t="shared" si="4"/>
        <v>88.248562056912704</v>
      </c>
      <c r="O56" s="7">
        <f>M56-100</f>
        <v>-11.751437943087296</v>
      </c>
    </row>
    <row r="57" spans="3:15">
      <c r="C57" s="4" t="s">
        <v>20</v>
      </c>
      <c r="D57" s="4">
        <f t="shared" ref="D57:M59" si="5">D51/$D51*100</f>
        <v>100</v>
      </c>
      <c r="E57" s="4">
        <f t="shared" si="5"/>
        <v>99.062753711692281</v>
      </c>
      <c r="F57" s="4">
        <f t="shared" si="5"/>
        <v>100.07319133117691</v>
      </c>
      <c r="G57" s="4">
        <f t="shared" si="5"/>
        <v>109.77610578326191</v>
      </c>
      <c r="H57" s="4">
        <f t="shared" si="5"/>
        <v>120.61692239389936</v>
      </c>
      <c r="I57" s="4">
        <f t="shared" si="5"/>
        <v>121.36668654263968</v>
      </c>
      <c r="J57" s="4">
        <f t="shared" si="5"/>
        <v>119.24300726541146</v>
      </c>
      <c r="K57" s="4">
        <f t="shared" si="5"/>
        <v>110.20858758472329</v>
      </c>
      <c r="L57" s="4">
        <f>L51/$D51*100</f>
        <v>99.240053197323135</v>
      </c>
      <c r="M57" s="4">
        <f t="shared" si="5"/>
        <v>91.082667791814387</v>
      </c>
      <c r="O57" s="7">
        <f t="shared" ref="O57:O59" si="6">M57-100</f>
        <v>-8.9173322081856128</v>
      </c>
    </row>
    <row r="58" spans="3:15">
      <c r="C58" s="4" t="s">
        <v>37</v>
      </c>
      <c r="D58" s="4">
        <f t="shared" si="5"/>
        <v>100</v>
      </c>
      <c r="E58" s="4">
        <f t="shared" si="5"/>
        <v>97.451994390774757</v>
      </c>
      <c r="F58" s="4">
        <f t="shared" si="5"/>
        <v>93.615130335456271</v>
      </c>
      <c r="G58" s="4">
        <f t="shared" si="5"/>
        <v>94.544026856040333</v>
      </c>
      <c r="H58" s="4">
        <f t="shared" si="5"/>
        <v>117.79597387220807</v>
      </c>
      <c r="I58" s="4">
        <f t="shared" si="5"/>
        <v>107.6202411255466</v>
      </c>
      <c r="J58" s="4">
        <f t="shared" si="5"/>
        <v>103.0561161977722</v>
      </c>
      <c r="K58" s="4">
        <f t="shared" si="5"/>
        <v>112.39525744461186</v>
      </c>
      <c r="L58" s="4">
        <f>L52/$D52*100</f>
        <v>118.07013844041674</v>
      </c>
      <c r="M58" s="4">
        <f t="shared" si="5"/>
        <v>127.08776827040499</v>
      </c>
      <c r="O58" s="7">
        <f t="shared" si="6"/>
        <v>27.087768270404993</v>
      </c>
    </row>
    <row r="59" spans="3:15">
      <c r="C59" s="4" t="s">
        <v>38</v>
      </c>
      <c r="D59" s="4">
        <f t="shared" si="5"/>
        <v>100</v>
      </c>
      <c r="E59" s="4">
        <f t="shared" si="5"/>
        <v>99.251652742161781</v>
      </c>
      <c r="F59" s="4">
        <f t="shared" si="5"/>
        <v>102.77578449701932</v>
      </c>
      <c r="G59" s="4">
        <f t="shared" si="5"/>
        <v>95.717881243237898</v>
      </c>
      <c r="H59" s="4">
        <f t="shared" si="5"/>
        <v>105.46533994113705</v>
      </c>
      <c r="I59" s="4">
        <f t="shared" si="5"/>
        <v>97.900725351205935</v>
      </c>
      <c r="J59" s="4">
        <f t="shared" si="5"/>
        <v>80.871332329041905</v>
      </c>
      <c r="K59" s="4">
        <f t="shared" si="5"/>
        <v>84.277385630167117</v>
      </c>
      <c r="L59" s="4">
        <f t="shared" si="5"/>
        <v>85.691246264664585</v>
      </c>
      <c r="M59" s="4">
        <f t="shared" si="5"/>
        <v>109.58201488569692</v>
      </c>
      <c r="O59" s="7">
        <f t="shared" si="6"/>
        <v>9.5820148856969212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"/>
  <sheetViews>
    <sheetView workbookViewId="0">
      <selection activeCell="F29" sqref="F29"/>
    </sheetView>
  </sheetViews>
  <sheetFormatPr baseColWidth="10" defaultColWidth="8.83203125" defaultRowHeight="14" x14ac:dyDescent="0"/>
  <cols>
    <col min="5" max="5" width="13.6640625" customWidth="1"/>
    <col min="6" max="7" width="17.33203125" bestFit="1" customWidth="1"/>
    <col min="8" max="15" width="18.6640625" bestFit="1" customWidth="1"/>
    <col min="16" max="16" width="13.6640625" customWidth="1"/>
  </cols>
  <sheetData>
    <row r="2" spans="2:16">
      <c r="B2" t="s">
        <v>21</v>
      </c>
      <c r="C2" t="s">
        <v>22</v>
      </c>
      <c r="D2" t="s">
        <v>0</v>
      </c>
      <c r="E2" t="s">
        <v>1</v>
      </c>
      <c r="F2" t="s">
        <v>2</v>
      </c>
      <c r="G2" t="s">
        <v>3</v>
      </c>
      <c r="H2" t="s">
        <v>4</v>
      </c>
      <c r="I2" t="s">
        <v>5</v>
      </c>
      <c r="J2" t="s">
        <v>6</v>
      </c>
      <c r="K2" t="s">
        <v>7</v>
      </c>
      <c r="L2" t="s">
        <v>8</v>
      </c>
      <c r="M2" t="s">
        <v>9</v>
      </c>
      <c r="N2" t="s">
        <v>10</v>
      </c>
      <c r="O2" t="s">
        <v>23</v>
      </c>
      <c r="P2" s="1"/>
    </row>
    <row r="3" spans="2:16">
      <c r="B3" t="s">
        <v>26</v>
      </c>
      <c r="C3" t="s">
        <v>27</v>
      </c>
      <c r="D3" t="s">
        <v>13</v>
      </c>
      <c r="E3" t="s">
        <v>14</v>
      </c>
      <c r="F3" s="3">
        <v>33080000000</v>
      </c>
      <c r="G3" s="3">
        <v>35686000000</v>
      </c>
      <c r="H3" s="3">
        <v>39887000000</v>
      </c>
      <c r="I3" s="3">
        <v>44841000000</v>
      </c>
      <c r="J3" s="3">
        <v>51283000000</v>
      </c>
      <c r="K3" s="3">
        <v>59819000000</v>
      </c>
      <c r="L3" s="3">
        <v>61788000000</v>
      </c>
      <c r="M3" s="3">
        <v>66379000000</v>
      </c>
      <c r="N3" s="3">
        <v>71060000000</v>
      </c>
      <c r="O3" s="3">
        <v>74217102000</v>
      </c>
    </row>
    <row r="4" spans="2:16">
      <c r="B4" t="s">
        <v>26</v>
      </c>
      <c r="C4" t="s">
        <v>27</v>
      </c>
      <c r="D4" t="s">
        <v>19</v>
      </c>
      <c r="E4" t="s">
        <v>20</v>
      </c>
      <c r="F4" s="3">
        <v>503353000000</v>
      </c>
      <c r="G4" s="3">
        <v>527660000000</v>
      </c>
      <c r="H4" s="3">
        <v>556961000000</v>
      </c>
      <c r="I4" s="3">
        <v>621131000000</v>
      </c>
      <c r="J4" s="3">
        <v>668567000000</v>
      </c>
      <c r="K4" s="3">
        <v>698180000000</v>
      </c>
      <c r="L4" s="3">
        <v>711338000000</v>
      </c>
      <c r="M4" s="3">
        <v>684780000000</v>
      </c>
      <c r="N4" s="3">
        <v>639703960000</v>
      </c>
      <c r="O4" s="3">
        <v>609913680000</v>
      </c>
    </row>
    <row r="5" spans="2:16">
      <c r="B5" t="s">
        <v>26</v>
      </c>
      <c r="C5" t="s">
        <v>27</v>
      </c>
      <c r="D5" t="s">
        <v>15</v>
      </c>
      <c r="E5" t="s">
        <v>16</v>
      </c>
      <c r="F5" s="3">
        <v>773210022000</v>
      </c>
      <c r="G5" s="3">
        <v>938572998000</v>
      </c>
      <c r="H5" s="3">
        <v>1113660034000</v>
      </c>
      <c r="I5" s="3">
        <v>1396329956000</v>
      </c>
      <c r="J5" s="3">
        <v>1635650024000</v>
      </c>
      <c r="K5" s="3">
        <v>1783209961000</v>
      </c>
      <c r="L5" s="3">
        <v>2063739990000</v>
      </c>
      <c r="M5" s="3">
        <v>2500469971000</v>
      </c>
      <c r="N5" s="3">
        <v>2796280029000</v>
      </c>
      <c r="O5" s="3">
        <v>3247045000000</v>
      </c>
    </row>
    <row r="6" spans="2:16">
      <c r="B6" t="s">
        <v>26</v>
      </c>
      <c r="C6" t="s">
        <v>27</v>
      </c>
      <c r="D6" t="s">
        <v>17</v>
      </c>
      <c r="E6" t="s">
        <v>18</v>
      </c>
      <c r="F6" s="3">
        <v>12327500000</v>
      </c>
      <c r="G6" s="3">
        <v>15081700000</v>
      </c>
      <c r="H6" s="3">
        <v>20685000000</v>
      </c>
      <c r="I6" s="3">
        <v>25340699000</v>
      </c>
      <c r="J6" s="3">
        <v>26899000000</v>
      </c>
      <c r="K6" s="3">
        <v>29596000000</v>
      </c>
      <c r="L6" s="3">
        <v>29358000000</v>
      </c>
      <c r="M6" s="3">
        <v>33058000000</v>
      </c>
      <c r="N6" s="3">
        <v>35061000000</v>
      </c>
      <c r="O6" s="3">
        <v>47942912000</v>
      </c>
    </row>
    <row r="8" spans="2:16">
      <c r="B8" s="2" t="s">
        <v>33</v>
      </c>
    </row>
  </sheetData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"/>
  <sheetViews>
    <sheetView workbookViewId="0">
      <selection activeCell="F10" sqref="F10"/>
    </sheetView>
  </sheetViews>
  <sheetFormatPr baseColWidth="10" defaultColWidth="8.83203125" defaultRowHeight="14" x14ac:dyDescent="0"/>
  <cols>
    <col min="4" max="15" width="10.6640625" customWidth="1"/>
    <col min="16" max="16" width="10.6640625" style="1" customWidth="1"/>
  </cols>
  <sheetData>
    <row r="2" spans="2:15">
      <c r="B2" t="s">
        <v>21</v>
      </c>
      <c r="C2" t="s">
        <v>22</v>
      </c>
      <c r="D2" t="s">
        <v>0</v>
      </c>
      <c r="E2" t="s">
        <v>1</v>
      </c>
      <c r="F2" t="s">
        <v>2</v>
      </c>
      <c r="G2" t="s">
        <v>3</v>
      </c>
      <c r="H2" t="s">
        <v>4</v>
      </c>
      <c r="I2" t="s">
        <v>5</v>
      </c>
      <c r="J2" t="s">
        <v>6</v>
      </c>
      <c r="K2" t="s">
        <v>7</v>
      </c>
      <c r="L2" t="s">
        <v>8</v>
      </c>
      <c r="M2" t="s">
        <v>9</v>
      </c>
      <c r="N2" t="s">
        <v>10</v>
      </c>
      <c r="O2" t="s">
        <v>23</v>
      </c>
    </row>
    <row r="3" spans="2:15">
      <c r="B3" t="s">
        <v>24</v>
      </c>
      <c r="C3" t="s">
        <v>25</v>
      </c>
      <c r="D3" t="s">
        <v>13</v>
      </c>
      <c r="E3" t="s">
        <v>14</v>
      </c>
      <c r="F3">
        <v>2.4343900362318802</v>
      </c>
      <c r="G3">
        <v>2.17532666666667</v>
      </c>
      <c r="H3">
        <v>1.94705833333333</v>
      </c>
      <c r="I3">
        <v>1.8337666666666701</v>
      </c>
      <c r="J3">
        <v>1.99942817314426</v>
      </c>
      <c r="K3">
        <v>1.7592267105871799</v>
      </c>
      <c r="L3">
        <v>1.6728287552565899</v>
      </c>
      <c r="M3">
        <v>1.9530686111248701</v>
      </c>
      <c r="N3">
        <v>2.1560891512631102</v>
      </c>
      <c r="O3">
        <v>2.3535686041809099</v>
      </c>
    </row>
    <row r="4" spans="2:15">
      <c r="B4" t="s">
        <v>24</v>
      </c>
      <c r="C4" t="s">
        <v>25</v>
      </c>
      <c r="D4" t="s">
        <v>19</v>
      </c>
      <c r="E4" t="s">
        <v>20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</row>
    <row r="5" spans="2:15">
      <c r="B5" t="s">
        <v>24</v>
      </c>
      <c r="C5" t="s">
        <v>25</v>
      </c>
      <c r="D5" t="s">
        <v>15</v>
      </c>
      <c r="E5" t="s">
        <v>16</v>
      </c>
      <c r="F5">
        <v>28.284441666666702</v>
      </c>
      <c r="G5">
        <v>27.190958333333299</v>
      </c>
      <c r="H5">
        <v>25.580845367540402</v>
      </c>
      <c r="I5">
        <v>24.852875000000001</v>
      </c>
      <c r="J5">
        <v>31.740358333333301</v>
      </c>
      <c r="K5">
        <v>30.367915338305899</v>
      </c>
      <c r="L5">
        <v>29.382341370930199</v>
      </c>
      <c r="M5">
        <v>30.839831351991698</v>
      </c>
      <c r="N5">
        <v>31.837143640281301</v>
      </c>
      <c r="O5">
        <v>38.378207144416798</v>
      </c>
    </row>
    <row r="6" spans="2:15">
      <c r="B6" t="s">
        <v>24</v>
      </c>
      <c r="C6" t="s">
        <v>25</v>
      </c>
      <c r="D6" t="s">
        <v>17</v>
      </c>
      <c r="E6" t="s">
        <v>18</v>
      </c>
      <c r="F6">
        <v>5.1247290000000003</v>
      </c>
      <c r="G6">
        <v>5.05</v>
      </c>
      <c r="H6">
        <v>5.05</v>
      </c>
      <c r="I6">
        <v>5.2672214166666702</v>
      </c>
      <c r="J6">
        <v>7.79124033333333</v>
      </c>
      <c r="K6">
        <v>7.9356394166666702</v>
      </c>
      <c r="L6">
        <v>7.9675628333333304</v>
      </c>
      <c r="M6">
        <v>7.99102933333333</v>
      </c>
      <c r="N6">
        <v>7.9930000000000003</v>
      </c>
      <c r="O6">
        <v>11.886659416666699</v>
      </c>
    </row>
    <row r="8" spans="2:15">
      <c r="B8" s="2" t="s">
        <v>33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E4" sqref="E4"/>
    </sheetView>
  </sheetViews>
  <sheetFormatPr baseColWidth="10" defaultColWidth="8.83203125" defaultRowHeight="14" x14ac:dyDescent="0"/>
  <sheetData>
    <row r="1" spans="1:16">
      <c r="A1" t="s">
        <v>0</v>
      </c>
      <c r="B1" t="s">
        <v>1</v>
      </c>
      <c r="C1" t="s">
        <v>21</v>
      </c>
      <c r="D1" t="s">
        <v>22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23</v>
      </c>
      <c r="O1" t="s">
        <v>28</v>
      </c>
      <c r="P1" t="s">
        <v>29</v>
      </c>
    </row>
    <row r="2" spans="1:16">
      <c r="A2" t="s">
        <v>13</v>
      </c>
      <c r="B2" t="s">
        <v>14</v>
      </c>
      <c r="C2" t="s">
        <v>30</v>
      </c>
      <c r="D2" t="s">
        <v>31</v>
      </c>
      <c r="E2">
        <v>1.0603818377541301</v>
      </c>
      <c r="F2">
        <v>1.0984683694355399</v>
      </c>
      <c r="G2">
        <v>1.1388894509266401</v>
      </c>
      <c r="H2">
        <v>1.21503145970501</v>
      </c>
      <c r="I2">
        <v>1.29406568660382</v>
      </c>
      <c r="J2">
        <v>1.3861397867965699</v>
      </c>
      <c r="K2">
        <v>1.4710748541493599</v>
      </c>
      <c r="L2">
        <v>1.55920327016339</v>
      </c>
      <c r="M2">
        <v>1.64957326590918</v>
      </c>
      <c r="N2">
        <v>1.7477197474294699</v>
      </c>
      <c r="O2">
        <v>1.8657514736810299</v>
      </c>
      <c r="P2" t="s">
        <v>32</v>
      </c>
    </row>
    <row r="3" spans="1:16">
      <c r="A3" t="s">
        <v>19</v>
      </c>
      <c r="B3" t="s">
        <v>20</v>
      </c>
      <c r="C3" t="s">
        <v>30</v>
      </c>
      <c r="D3" t="s">
        <v>31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 t="s">
        <v>32</v>
      </c>
    </row>
    <row r="4" spans="1:16">
      <c r="A4" t="s">
        <v>17</v>
      </c>
      <c r="B4" t="s">
        <v>18</v>
      </c>
      <c r="C4" t="s">
        <v>30</v>
      </c>
      <c r="D4" t="s">
        <v>31</v>
      </c>
      <c r="E4">
        <v>1.4524937219687299</v>
      </c>
      <c r="F4">
        <v>1.6188635861587899</v>
      </c>
      <c r="G4">
        <v>1.9356822501372399</v>
      </c>
      <c r="H4">
        <v>2.4410828985420601</v>
      </c>
      <c r="I4">
        <v>2.7394165517627802</v>
      </c>
      <c r="J4">
        <v>3.0693333944154602</v>
      </c>
      <c r="K4">
        <v>3.4342975633881201</v>
      </c>
      <c r="L4">
        <v>3.6350391308244898</v>
      </c>
      <c r="M4">
        <v>3.7324127015804098</v>
      </c>
      <c r="N4">
        <v>4.2498466294392099</v>
      </c>
      <c r="O4">
        <v>5.8189921042230699</v>
      </c>
      <c r="P4" t="s">
        <v>32</v>
      </c>
    </row>
    <row r="5" spans="1:16">
      <c r="A5" t="s">
        <v>15</v>
      </c>
      <c r="B5" t="s">
        <v>16</v>
      </c>
      <c r="C5" t="s">
        <v>30</v>
      </c>
      <c r="D5" t="s">
        <v>31</v>
      </c>
      <c r="E5">
        <v>12.736131</v>
      </c>
      <c r="F5">
        <v>12.614955</v>
      </c>
      <c r="G5">
        <v>13.984209999999999</v>
      </c>
      <c r="H5">
        <v>14.341196</v>
      </c>
      <c r="I5">
        <v>14.019334000000001</v>
      </c>
      <c r="J5">
        <v>15.815104</v>
      </c>
      <c r="K5">
        <v>17.345572000000001</v>
      </c>
      <c r="L5">
        <v>18.460623999999999</v>
      </c>
      <c r="M5">
        <v>20.478359999999999</v>
      </c>
      <c r="N5">
        <v>21.261009000000001</v>
      </c>
      <c r="O5">
        <v>22.572130999999999</v>
      </c>
      <c r="P5" t="s">
        <v>32</v>
      </c>
    </row>
    <row r="9" spans="1:16">
      <c r="A9" t="s">
        <v>33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"/>
  <sheetViews>
    <sheetView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N6" sqref="N6"/>
    </sheetView>
  </sheetViews>
  <sheetFormatPr baseColWidth="10" defaultColWidth="8.83203125" defaultRowHeight="14" x14ac:dyDescent="0"/>
  <sheetData>
    <row r="2" spans="2:16">
      <c r="B2" t="s">
        <v>21</v>
      </c>
      <c r="C2" t="s">
        <v>22</v>
      </c>
      <c r="D2" t="s">
        <v>0</v>
      </c>
      <c r="E2" t="s">
        <v>1</v>
      </c>
      <c r="F2" t="s">
        <v>2</v>
      </c>
      <c r="G2" t="s">
        <v>3</v>
      </c>
      <c r="H2" t="s">
        <v>4</v>
      </c>
      <c r="I2" t="s">
        <v>5</v>
      </c>
      <c r="J2" t="s">
        <v>6</v>
      </c>
      <c r="K2" t="s">
        <v>7</v>
      </c>
      <c r="L2" t="s">
        <v>8</v>
      </c>
      <c r="M2" t="s">
        <v>9</v>
      </c>
      <c r="N2" t="s">
        <v>10</v>
      </c>
      <c r="O2" t="s">
        <v>23</v>
      </c>
      <c r="P2" s="1"/>
    </row>
    <row r="3" spans="2:16">
      <c r="B3" t="s">
        <v>11</v>
      </c>
      <c r="C3" t="s">
        <v>12</v>
      </c>
      <c r="D3" t="s">
        <v>13</v>
      </c>
      <c r="E3" t="s">
        <v>14</v>
      </c>
      <c r="F3">
        <v>2171736000000</v>
      </c>
      <c r="G3">
        <v>2409802000000</v>
      </c>
      <c r="H3">
        <v>2718031000000</v>
      </c>
      <c r="I3">
        <v>3107530000000</v>
      </c>
      <c r="J3">
        <v>3328174000000</v>
      </c>
      <c r="K3">
        <v>3886835000000.0005</v>
      </c>
      <c r="L3">
        <v>4374765000000</v>
      </c>
      <c r="M3">
        <v>4713095000000</v>
      </c>
      <c r="N3">
        <v>5157569000000</v>
      </c>
      <c r="O3">
        <v>5521256000000</v>
      </c>
    </row>
    <row r="4" spans="2:16">
      <c r="B4" t="s">
        <v>11</v>
      </c>
      <c r="C4" t="s">
        <v>12</v>
      </c>
      <c r="D4" t="s">
        <v>19</v>
      </c>
      <c r="E4" t="s">
        <v>20</v>
      </c>
      <c r="F4">
        <v>13093726000000</v>
      </c>
      <c r="G4">
        <v>13855888000000</v>
      </c>
      <c r="H4">
        <v>14477635000000</v>
      </c>
      <c r="I4">
        <v>14718582000000</v>
      </c>
      <c r="J4">
        <v>14418739000000</v>
      </c>
      <c r="K4">
        <v>14964372000000</v>
      </c>
      <c r="L4">
        <v>15517926000000</v>
      </c>
      <c r="M4">
        <v>16163158000000</v>
      </c>
      <c r="N4">
        <v>16768053000000</v>
      </c>
      <c r="O4">
        <v>17419000000000</v>
      </c>
    </row>
    <row r="5" spans="2:16">
      <c r="B5" t="s">
        <v>11</v>
      </c>
      <c r="C5" t="s">
        <v>12</v>
      </c>
      <c r="D5" t="s">
        <v>15</v>
      </c>
      <c r="E5" t="s">
        <v>16</v>
      </c>
      <c r="F5">
        <v>21609765489300.004</v>
      </c>
      <c r="G5">
        <v>26917201375100</v>
      </c>
      <c r="H5">
        <v>33247513228800</v>
      </c>
      <c r="I5">
        <v>41276849187000</v>
      </c>
      <c r="J5">
        <v>38807218574800</v>
      </c>
      <c r="K5">
        <v>46308541189900.008</v>
      </c>
      <c r="L5">
        <v>55967226762400.008</v>
      </c>
      <c r="M5">
        <v>62176494979200</v>
      </c>
      <c r="N5">
        <v>66190119918000</v>
      </c>
      <c r="O5">
        <v>71406399199400</v>
      </c>
    </row>
    <row r="6" spans="2:16">
      <c r="B6" t="s">
        <v>11</v>
      </c>
      <c r="C6" t="s">
        <v>12</v>
      </c>
      <c r="D6" t="s">
        <v>17</v>
      </c>
      <c r="E6" t="s">
        <v>18</v>
      </c>
      <c r="F6">
        <v>441452000000</v>
      </c>
      <c r="G6">
        <v>544153000000</v>
      </c>
      <c r="H6">
        <v>720731000000</v>
      </c>
      <c r="I6">
        <v>948056000000</v>
      </c>
      <c r="J6">
        <v>913345000000</v>
      </c>
      <c r="K6">
        <v>1082569000000</v>
      </c>
      <c r="L6">
        <v>1299991000000</v>
      </c>
      <c r="M6">
        <v>1404669000000</v>
      </c>
      <c r="N6">
        <v>1465198000000</v>
      </c>
      <c r="O6">
        <v>1566728000000</v>
      </c>
    </row>
    <row r="8" spans="2:16">
      <c r="B8" s="2" t="s">
        <v>33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Enunciado</vt:lpstr>
      <vt:lpstr>Gastos Militares</vt:lpstr>
      <vt:lpstr>Cambio_oficial</vt:lpstr>
      <vt:lpstr>Taxa de conversão_PPP</vt:lpstr>
      <vt:lpstr>GDP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Professores001</dc:creator>
  <cp:lastModifiedBy>Natalia Poiatti</cp:lastModifiedBy>
  <dcterms:created xsi:type="dcterms:W3CDTF">2014-04-07T20:57:29Z</dcterms:created>
  <dcterms:modified xsi:type="dcterms:W3CDTF">2020-05-31T20:05:45Z</dcterms:modified>
</cp:coreProperties>
</file>