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<sst xmlns="http://schemas.openxmlformats.org/spreadsheetml/2006/main" count="45" uniqueCount="42">
  <si>
    <t xml:space="preserve">D = 1 h-1</t>
  </si>
  <si>
    <t xml:space="preserve">D = 1</t>
  </si>
  <si>
    <t xml:space="preserve">Ensaio 1</t>
  </si>
  <si>
    <t xml:space="preserve">Ensaio 2</t>
  </si>
  <si>
    <t xml:space="preserve">t (h)</t>
  </si>
  <si>
    <t xml:space="preserve">biomassa (g/L)</t>
  </si>
  <si>
    <t xml:space="preserve">Batelada ideal, V cte</t>
  </si>
  <si>
    <t xml:space="preserve">V</t>
  </si>
  <si>
    <t xml:space="preserve">5 L</t>
  </si>
  <si>
    <t xml:space="preserve">2.2)h)</t>
  </si>
  <si>
    <t xml:space="preserve">t para Y_P/S max</t>
  </si>
  <si>
    <t xml:space="preserve">mu nesse instante</t>
  </si>
  <si>
    <t xml:space="preserve">F para esse D</t>
  </si>
  <si>
    <t xml:space="preserve">mu_max</t>
  </si>
  <si>
    <t xml:space="preserve">Dia -1</t>
  </si>
  <si>
    <t xml:space="preserve">-&gt; esse processo é otimizado no modo de operação batelada! Isso ocorre porque o produto não é associado ao crescimento, então na verdade o crescimento compete com a produção de P </t>
  </si>
  <si>
    <t xml:space="preserve">t_max</t>
  </si>
  <si>
    <t xml:space="preserve">max</t>
  </si>
  <si>
    <t xml:space="preserve">2.2)j)</t>
  </si>
  <si>
    <t xml:space="preserve">t para Y_B/S max</t>
  </si>
  <si>
    <t xml:space="preserve">F para esse D (L/h)</t>
  </si>
  <si>
    <t xml:space="preserve">qp inst, t &gt;= 1.2 dias</t>
  </si>
  <si>
    <t xml:space="preserve">mu inst</t>
  </si>
  <si>
    <t xml:space="preserve">qs inst, t &gt;= 1.2 dias</t>
  </si>
  <si>
    <t xml:space="preserve">Y_{P/S} global</t>
  </si>
  <si>
    <t xml:space="preserve">Y_{B/S} global</t>
  </si>
  <si>
    <t xml:space="preserve">Y_{P/S} inst</t>
  </si>
  <si>
    <t xml:space="preserve">Y_{B/S} inst</t>
  </si>
  <si>
    <t xml:space="preserve">t (dias)</t>
  </si>
  <si>
    <t xml:space="preserve">[S] (g/L)</t>
  </si>
  <si>
    <t xml:space="preserve">[B] (g/L)</t>
  </si>
  <si>
    <t xml:space="preserve">[P] (g/L)</t>
  </si>
  <si>
    <t xml:space="preserve">d[P]/dt</t>
  </si>
  <si>
    <t xml:space="preserve">qP</t>
  </si>
  <si>
    <t xml:space="preserve">d[B]/dt</t>
  </si>
  <si>
    <t xml:space="preserve">mu</t>
  </si>
  <si>
    <t xml:space="preserve">d[S]/dt</t>
  </si>
  <si>
    <t xml:space="preserve">qS</t>
  </si>
  <si>
    <t xml:space="preserve">YP/S global</t>
  </si>
  <si>
    <t xml:space="preserve">YB/S global</t>
  </si>
  <si>
    <t xml:space="preserve">Y P/S inst</t>
  </si>
  <si>
    <t xml:space="preserve">Y B/S inst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</si>
</sst>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'1'!$A$4:$A$24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'1'!$E$4:$E$24</c:f>
              <c:numCache>
                <c:formatCode>General</c:formatCode>
                <c:ptCount val="21"/>
                <c:pt idx="3">
                  <c:v>1.44926916028128</c:v>
                </c:pt>
                <c:pt idx="4">
                  <c:v>1.35066718347674</c:v>
                </c:pt>
                <c:pt idx="5">
                  <c:v>1.30019166206648</c:v>
                </c:pt>
                <c:pt idx="6">
                  <c:v>1.05082162483176</c:v>
                </c:pt>
                <c:pt idx="7">
                  <c:v>1.00063188030791</c:v>
                </c:pt>
                <c:pt idx="8">
                  <c:v>0.900161349944271</c:v>
                </c:pt>
                <c:pt idx="9">
                  <c:v>0.751416088683921</c:v>
                </c:pt>
                <c:pt idx="10">
                  <c:v>0.500775287912489</c:v>
                </c:pt>
                <c:pt idx="11">
                  <c:v>0.398776119957368</c:v>
                </c:pt>
                <c:pt idx="12">
                  <c:v>0.246860077931526</c:v>
                </c:pt>
                <c:pt idx="13">
                  <c:v>0.148420005118273</c:v>
                </c:pt>
                <c:pt idx="14">
                  <c:v>0.05</c:v>
                </c:pt>
                <c:pt idx="15">
                  <c:v>-0.105360515657826</c:v>
                </c:pt>
                <c:pt idx="16">
                  <c:v>-0.2484613592985</c:v>
                </c:pt>
                <c:pt idx="17">
                  <c:v>-0.400477566597125</c:v>
                </c:pt>
                <c:pt idx="18">
                  <c:v>-0.544727175441672</c:v>
                </c:pt>
                <c:pt idx="19">
                  <c:v>-0.798507696217772</c:v>
                </c:pt>
                <c:pt idx="20">
                  <c:v>-0.891598119283784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ff420e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'1'!$A$4:$A$24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'1'!$F$4:$F$24</c:f>
              <c:numCache>
                <c:formatCode>General</c:formatCode>
                <c:ptCount val="21"/>
                <c:pt idx="4">
                  <c:v>1.09861228866811</c:v>
                </c:pt>
                <c:pt idx="5">
                  <c:v>0.900161349944271</c:v>
                </c:pt>
                <c:pt idx="6">
                  <c:v>0.85015092936961</c:v>
                </c:pt>
                <c:pt idx="7">
                  <c:v>0.65232518603969</c:v>
                </c:pt>
                <c:pt idx="8">
                  <c:v>0.398776119957368</c:v>
                </c:pt>
                <c:pt idx="9">
                  <c:v>0.246860077931526</c:v>
                </c:pt>
                <c:pt idx="10">
                  <c:v>0.148420005118273</c:v>
                </c:pt>
                <c:pt idx="11">
                  <c:v>-0.0512932943875505</c:v>
                </c:pt>
                <c:pt idx="12">
                  <c:v>-0.301105092783922</c:v>
                </c:pt>
                <c:pt idx="13">
                  <c:v>-0.49429632181478</c:v>
                </c:pt>
                <c:pt idx="14">
                  <c:v>-0.544727175441672</c:v>
                </c:pt>
                <c:pt idx="15">
                  <c:v>-0.798507696217772</c:v>
                </c:pt>
                <c:pt idx="16">
                  <c:v>-0.994252273343867</c:v>
                </c:pt>
                <c:pt idx="17">
                  <c:v>-1.20397280432594</c:v>
                </c:pt>
                <c:pt idx="18">
                  <c:v>-1.34707364796661</c:v>
                </c:pt>
                <c:pt idx="19">
                  <c:v>-1.46967597005894</c:v>
                </c:pt>
                <c:pt idx="20">
                  <c:v>-1.6094379124341</c:v>
                </c:pt>
              </c:numCache>
            </c:numRef>
          </c:yVal>
          <c:smooth val="0"/>
        </c:ser>
        <c:axId val="36409704"/>
        <c:axId val="94323482"/>
      </c:scatterChart>
      <c:valAx>
        <c:axId val="3640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4323482"/>
        <c:crosses val="autoZero"/>
        <c:crossBetween val="midCat"/>
      </c:valAx>
      <c:valAx>
        <c:axId val="9432348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40970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700200</xdr:colOff>
      <xdr:row>3</xdr:row>
      <xdr:rowOff>103320</xdr:rowOff>
    </xdr:from>
    <xdr:to>
      <xdr:col>16</xdr:col>
      <xdr:colOff>770400</xdr:colOff>
      <xdr:row>23</xdr:row>
      <xdr:rowOff>91800</xdr:rowOff>
    </xdr:to>
    <xdr:graphicFrame>
      <xdr:nvGraphicFramePr>
        <xdr:cNvPr id="0" name=""/>
        <xdr:cNvGraphicFramePr/>
      </xdr:nvGraphicFramePr>
      <xdr:xfrm>
        <a:off x="8015400" y="5907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B1" s="0" t="s">
        <v>0</v>
      </c>
      <c r="C1" s="0" t="s">
        <v>0</v>
      </c>
      <c r="F1" s="0" t="s">
        <v>1</v>
      </c>
    </row>
    <row r="2" customFormat="false" ht="12.8" hidden="false" customHeight="false" outlineLevel="0" collapsed="false">
      <c r="B2" s="0" t="s">
        <v>2</v>
      </c>
      <c r="C2" s="0" t="s">
        <v>3</v>
      </c>
      <c r="E2" s="0" t="n">
        <f aca="false">1-0.567</f>
        <v>0.433</v>
      </c>
      <c r="F2" s="0" t="n">
        <f aca="false">1-0.699</f>
        <v>0.301</v>
      </c>
    </row>
    <row r="3" customFormat="false" ht="12.8" hidden="false" customHeight="false" outlineLevel="0" collapsed="false">
      <c r="A3" s="0" t="s">
        <v>4</v>
      </c>
      <c r="B3" s="0" t="s">
        <v>5</v>
      </c>
      <c r="C3" s="0" t="s">
        <v>5</v>
      </c>
    </row>
    <row r="4" customFormat="false" ht="12.8" hidden="false" customHeight="false" outlineLevel="0" collapsed="false">
      <c r="A4" s="0" t="n">
        <v>0</v>
      </c>
      <c r="B4" s="0" t="n">
        <v>3.02</v>
      </c>
      <c r="C4" s="0" t="n">
        <v>2.23</v>
      </c>
    </row>
    <row r="5" customFormat="false" ht="12.8" hidden="false" customHeight="false" outlineLevel="0" collapsed="false">
      <c r="A5" s="0" t="n">
        <v>0.25</v>
      </c>
      <c r="B5" s="0" t="n">
        <v>3.67</v>
      </c>
      <c r="C5" s="0" t="n">
        <v>2.59</v>
      </c>
    </row>
    <row r="6" customFormat="false" ht="12.8" hidden="false" customHeight="false" outlineLevel="0" collapsed="false">
      <c r="A6" s="0" t="n">
        <v>0.5</v>
      </c>
      <c r="B6" s="0" t="n">
        <v>4.06</v>
      </c>
      <c r="C6" s="0" t="n">
        <v>2.46</v>
      </c>
    </row>
    <row r="7" customFormat="false" ht="12.8" hidden="false" customHeight="false" outlineLevel="0" collapsed="false">
      <c r="A7" s="0" t="n">
        <v>0.75</v>
      </c>
      <c r="B7" s="0" t="n">
        <v>4.26</v>
      </c>
      <c r="C7" s="0" t="n">
        <v>2.72</v>
      </c>
      <c r="E7" s="0" t="n">
        <f aca="false">LN(B7)</f>
        <v>1.44926916028128</v>
      </c>
    </row>
    <row r="8" customFormat="false" ht="12.8" hidden="false" customHeight="false" outlineLevel="0" collapsed="false">
      <c r="A8" s="0" t="n">
        <v>1</v>
      </c>
      <c r="B8" s="0" t="n">
        <v>3.86</v>
      </c>
      <c r="C8" s="0" t="n">
        <v>3</v>
      </c>
      <c r="E8" s="0" t="n">
        <f aca="false">LN(B8)</f>
        <v>1.35066718347674</v>
      </c>
      <c r="F8" s="0" t="n">
        <f aca="false">LN(C8)</f>
        <v>1.09861228866811</v>
      </c>
    </row>
    <row r="9" customFormat="false" ht="12.8" hidden="false" customHeight="false" outlineLevel="0" collapsed="false">
      <c r="A9" s="0" t="n">
        <v>1.25</v>
      </c>
      <c r="B9" s="0" t="n">
        <v>3.67</v>
      </c>
      <c r="C9" s="0" t="n">
        <v>2.46</v>
      </c>
      <c r="E9" s="0" t="n">
        <f aca="false">LN(B9)</f>
        <v>1.30019166206648</v>
      </c>
      <c r="F9" s="0" t="n">
        <f aca="false">LN(C9)</f>
        <v>0.900161349944271</v>
      </c>
    </row>
    <row r="10" customFormat="false" ht="12.8" hidden="false" customHeight="false" outlineLevel="0" collapsed="false">
      <c r="A10" s="0" t="n">
        <v>1.5</v>
      </c>
      <c r="B10" s="0" t="n">
        <v>2.86</v>
      </c>
      <c r="C10" s="0" t="n">
        <v>2.34</v>
      </c>
      <c r="E10" s="0" t="n">
        <f aca="false">LN(B10)</f>
        <v>1.05082162483176</v>
      </c>
      <c r="F10" s="0" t="n">
        <f aca="false">LN(C10)</f>
        <v>0.85015092936961</v>
      </c>
    </row>
    <row r="11" customFormat="false" ht="12.8" hidden="false" customHeight="false" outlineLevel="0" collapsed="false">
      <c r="A11" s="0" t="n">
        <v>1.75</v>
      </c>
      <c r="B11" s="0" t="n">
        <v>2.72</v>
      </c>
      <c r="C11" s="0" t="n">
        <v>1.92</v>
      </c>
      <c r="E11" s="0" t="n">
        <f aca="false">LN(B11)</f>
        <v>1.00063188030791</v>
      </c>
      <c r="F11" s="0" t="n">
        <f aca="false">LN(C11)</f>
        <v>0.65232518603969</v>
      </c>
    </row>
    <row r="12" customFormat="false" ht="12.8" hidden="false" customHeight="false" outlineLevel="0" collapsed="false">
      <c r="A12" s="0" t="n">
        <v>2</v>
      </c>
      <c r="B12" s="0" t="n">
        <v>2.46</v>
      </c>
      <c r="C12" s="0" t="n">
        <v>1.49</v>
      </c>
      <c r="E12" s="0" t="n">
        <f aca="false">LN(B12)</f>
        <v>0.900161349944271</v>
      </c>
      <c r="F12" s="0" t="n">
        <f aca="false">LN(C12)</f>
        <v>0.398776119957368</v>
      </c>
    </row>
    <row r="13" customFormat="false" ht="12.8" hidden="false" customHeight="false" outlineLevel="0" collapsed="false">
      <c r="A13" s="0" t="n">
        <v>2.25</v>
      </c>
      <c r="B13" s="0" t="n">
        <v>2.12</v>
      </c>
      <c r="C13" s="0" t="n">
        <v>1.28</v>
      </c>
      <c r="E13" s="0" t="n">
        <f aca="false">LN(B13)</f>
        <v>0.751416088683921</v>
      </c>
      <c r="F13" s="0" t="n">
        <f aca="false">LN(C13)</f>
        <v>0.246860077931526</v>
      </c>
    </row>
    <row r="14" customFormat="false" ht="12.8" hidden="false" customHeight="false" outlineLevel="0" collapsed="false">
      <c r="A14" s="0" t="n">
        <v>2.5</v>
      </c>
      <c r="B14" s="0" t="n">
        <v>1.65</v>
      </c>
      <c r="C14" s="0" t="n">
        <v>1.16</v>
      </c>
      <c r="E14" s="0" t="n">
        <f aca="false">LN(B14)</f>
        <v>0.500775287912489</v>
      </c>
      <c r="F14" s="0" t="n">
        <f aca="false">LN(C14)</f>
        <v>0.148420005118273</v>
      </c>
    </row>
    <row r="15" customFormat="false" ht="12.8" hidden="false" customHeight="false" outlineLevel="0" collapsed="false">
      <c r="A15" s="0" t="n">
        <v>2.75</v>
      </c>
      <c r="B15" s="0" t="n">
        <v>1.49</v>
      </c>
      <c r="C15" s="0" t="n">
        <v>0.95</v>
      </c>
      <c r="E15" s="0" t="n">
        <f aca="false">LN(B15)</f>
        <v>0.398776119957368</v>
      </c>
      <c r="F15" s="0" t="n">
        <f aca="false">LN(C15)</f>
        <v>-0.0512932943875505</v>
      </c>
    </row>
    <row r="16" customFormat="false" ht="12.8" hidden="false" customHeight="false" outlineLevel="0" collapsed="false">
      <c r="A16" s="0" t="n">
        <v>3</v>
      </c>
      <c r="B16" s="0" t="n">
        <v>1.28</v>
      </c>
      <c r="C16" s="0" t="n">
        <v>0.74</v>
      </c>
      <c r="E16" s="0" t="n">
        <f aca="false">LN(B16)</f>
        <v>0.246860077931526</v>
      </c>
      <c r="F16" s="0" t="n">
        <f aca="false">LN(C16)</f>
        <v>-0.301105092783922</v>
      </c>
    </row>
    <row r="17" customFormat="false" ht="12.8" hidden="false" customHeight="false" outlineLevel="0" collapsed="false">
      <c r="A17" s="0" t="n">
        <v>3.25</v>
      </c>
      <c r="B17" s="0" t="n">
        <v>1.16</v>
      </c>
      <c r="C17" s="0" t="n">
        <v>0.61</v>
      </c>
      <c r="E17" s="0" t="n">
        <f aca="false">LN(B17)</f>
        <v>0.148420005118273</v>
      </c>
      <c r="F17" s="0" t="n">
        <f aca="false">LN(C17)</f>
        <v>-0.49429632181478</v>
      </c>
    </row>
    <row r="18" customFormat="false" ht="12.8" hidden="false" customHeight="false" outlineLevel="0" collapsed="false">
      <c r="A18" s="0" t="n">
        <v>3.5</v>
      </c>
      <c r="B18" s="0" t="n">
        <v>1</v>
      </c>
      <c r="C18" s="0" t="n">
        <v>0.58</v>
      </c>
      <c r="E18" s="0" t="n">
        <v>0.05</v>
      </c>
      <c r="F18" s="0" t="n">
        <f aca="false">LN(C18)</f>
        <v>-0.544727175441672</v>
      </c>
    </row>
    <row r="19" customFormat="false" ht="12.8" hidden="false" customHeight="false" outlineLevel="0" collapsed="false">
      <c r="A19" s="0" t="n">
        <v>3.75</v>
      </c>
      <c r="B19" s="0" t="n">
        <v>0.9</v>
      </c>
      <c r="C19" s="0" t="n">
        <v>0.45</v>
      </c>
      <c r="E19" s="0" t="n">
        <f aca="false">LN(B19)</f>
        <v>-0.105360515657826</v>
      </c>
      <c r="F19" s="0" t="n">
        <f aca="false">LN(C19)</f>
        <v>-0.798507696217772</v>
      </c>
    </row>
    <row r="20" customFormat="false" ht="12.8" hidden="false" customHeight="false" outlineLevel="0" collapsed="false">
      <c r="A20" s="0" t="n">
        <v>4</v>
      </c>
      <c r="B20" s="0" t="n">
        <v>0.78</v>
      </c>
      <c r="C20" s="0" t="n">
        <v>0.37</v>
      </c>
      <c r="E20" s="0" t="n">
        <f aca="false">LN(B20)</f>
        <v>-0.2484613592985</v>
      </c>
      <c r="F20" s="0" t="n">
        <f aca="false">LN(C20)</f>
        <v>-0.994252273343867</v>
      </c>
    </row>
    <row r="21" customFormat="false" ht="12.8" hidden="false" customHeight="false" outlineLevel="0" collapsed="false">
      <c r="A21" s="0" t="n">
        <v>4.25</v>
      </c>
      <c r="B21" s="0" t="n">
        <v>0.67</v>
      </c>
      <c r="C21" s="0" t="n">
        <v>0.3</v>
      </c>
      <c r="E21" s="0" t="n">
        <f aca="false">LN(B21)</f>
        <v>-0.400477566597125</v>
      </c>
      <c r="F21" s="0" t="n">
        <f aca="false">LN(C21)</f>
        <v>-1.20397280432594</v>
      </c>
    </row>
    <row r="22" customFormat="false" ht="12.8" hidden="false" customHeight="false" outlineLevel="0" collapsed="false">
      <c r="A22" s="0" t="n">
        <v>4.5</v>
      </c>
      <c r="B22" s="0" t="n">
        <v>0.58</v>
      </c>
      <c r="C22" s="0" t="n">
        <v>0.26</v>
      </c>
      <c r="E22" s="0" t="n">
        <f aca="false">LN(B22)</f>
        <v>-0.544727175441672</v>
      </c>
      <c r="F22" s="0" t="n">
        <f aca="false">LN(C22)</f>
        <v>-1.34707364796661</v>
      </c>
    </row>
    <row r="23" customFormat="false" ht="12.8" hidden="false" customHeight="false" outlineLevel="0" collapsed="false">
      <c r="A23" s="0" t="n">
        <v>4.75</v>
      </c>
      <c r="B23" s="0" t="n">
        <v>0.45</v>
      </c>
      <c r="C23" s="0" t="n">
        <v>0.23</v>
      </c>
      <c r="E23" s="0" t="n">
        <f aca="false">LN(B23)</f>
        <v>-0.798507696217772</v>
      </c>
      <c r="F23" s="0" t="n">
        <f aca="false">LN(C23)</f>
        <v>-1.46967597005894</v>
      </c>
    </row>
    <row r="24" customFormat="false" ht="12.8" hidden="false" customHeight="false" outlineLevel="0" collapsed="false">
      <c r="A24" s="0" t="n">
        <v>5</v>
      </c>
      <c r="B24" s="0" t="n">
        <v>0.41</v>
      </c>
      <c r="C24" s="0" t="n">
        <v>0.2</v>
      </c>
      <c r="E24" s="0" t="n">
        <f aca="false">LN(B24)</f>
        <v>-0.891598119283784</v>
      </c>
      <c r="F24" s="0" t="n">
        <f aca="false">LN(C24)</f>
        <v>-1.6094379124341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6</v>
      </c>
    </row>
    <row r="2" customFormat="false" ht="12.8" hidden="false" customHeight="false" outlineLevel="0" collapsed="false">
      <c r="A2" s="0" t="s">
        <v>7</v>
      </c>
      <c r="B2" s="0" t="s">
        <v>8</v>
      </c>
      <c r="G2" s="0" t="s">
        <v>9</v>
      </c>
      <c r="H2" s="0" t="s">
        <v>10</v>
      </c>
      <c r="I2" s="0" t="s">
        <v>11</v>
      </c>
      <c r="J2" s="0" t="s">
        <v>12</v>
      </c>
    </row>
    <row r="3" customFormat="false" ht="12.8" hidden="false" customHeight="false" outlineLevel="0" collapsed="false">
      <c r="A3" s="0" t="s">
        <v>13</v>
      </c>
      <c r="B3" s="0" t="n">
        <v>5</v>
      </c>
      <c r="C3" s="0" t="s">
        <v>14</v>
      </c>
      <c r="H3" s="1" t="n">
        <f aca="false">B9</f>
        <v>2.8</v>
      </c>
      <c r="I3" s="0" t="n">
        <f aca="false">I82</f>
        <v>0.000700919351944028</v>
      </c>
      <c r="J3" s="0" t="n">
        <v>0</v>
      </c>
      <c r="K3" s="0" t="s">
        <v>15</v>
      </c>
    </row>
    <row r="5" customFormat="false" ht="12.8" hidden="false" customHeight="false" outlineLevel="0" collapsed="false">
      <c r="B5" s="0" t="s">
        <v>16</v>
      </c>
      <c r="C5" s="0" t="s">
        <v>17</v>
      </c>
      <c r="G5" s="0" t="s">
        <v>18</v>
      </c>
      <c r="H5" s="0" t="s">
        <v>19</v>
      </c>
      <c r="I5" s="0" t="s">
        <v>11</v>
      </c>
      <c r="J5" s="0" t="s">
        <v>20</v>
      </c>
    </row>
    <row r="6" customFormat="false" ht="12.8" hidden="false" customHeight="false" outlineLevel="0" collapsed="false">
      <c r="A6" s="0" t="s">
        <v>21</v>
      </c>
      <c r="B6" s="1" t="n">
        <f aca="false">G23</f>
        <v>1.95</v>
      </c>
      <c r="C6" s="1" t="n">
        <f aca="false">G24</f>
        <v>1.38595248683313</v>
      </c>
      <c r="H6" s="1" t="n">
        <f aca="false">B12</f>
        <v>1</v>
      </c>
      <c r="I6" s="0" t="n">
        <f aca="false">I46</f>
        <v>2.48706003543194</v>
      </c>
      <c r="J6" s="0" t="n">
        <f aca="false">I6*1000 / 24</f>
        <v>103.627501476331</v>
      </c>
    </row>
    <row r="7" customFormat="false" ht="12.8" hidden="false" customHeight="false" outlineLevel="0" collapsed="false">
      <c r="A7" s="0" t="s">
        <v>22</v>
      </c>
      <c r="B7" s="1" t="n">
        <f aca="false">I23</f>
        <v>0.05</v>
      </c>
      <c r="C7" s="1" t="n">
        <f aca="false">I24</f>
        <v>4.39437527090248</v>
      </c>
    </row>
    <row r="8" customFormat="false" ht="12.8" hidden="false" customHeight="false" outlineLevel="0" collapsed="false">
      <c r="A8" s="0" t="s">
        <v>23</v>
      </c>
      <c r="B8" s="1" t="n">
        <f aca="false">K23</f>
        <v>1.2</v>
      </c>
      <c r="C8" s="1" t="n">
        <f aca="false">K24</f>
        <v>2.21096220462735</v>
      </c>
    </row>
    <row r="9" customFormat="false" ht="12.8" hidden="false" customHeight="false" outlineLevel="0" collapsed="false">
      <c r="A9" s="0" t="s">
        <v>24</v>
      </c>
      <c r="B9" s="1" t="n">
        <f aca="false">L23</f>
        <v>2.8</v>
      </c>
      <c r="C9" s="1" t="n">
        <f aca="false">L24</f>
        <v>0.869873667035156</v>
      </c>
    </row>
    <row r="10" customFormat="false" ht="12.8" hidden="false" customHeight="false" outlineLevel="0" collapsed="false">
      <c r="A10" s="0" t="s">
        <v>25</v>
      </c>
      <c r="B10" s="1" t="n">
        <f aca="false">M23</f>
        <v>1.3</v>
      </c>
      <c r="C10" s="1" t="n">
        <f aca="false">M24</f>
        <v>0.462081724384343</v>
      </c>
    </row>
    <row r="11" customFormat="false" ht="12.8" hidden="false" customHeight="false" outlineLevel="0" collapsed="false">
      <c r="A11" s="0" t="s">
        <v>26</v>
      </c>
      <c r="B11" s="1" t="n">
        <f aca="false">N23</f>
        <v>2.35</v>
      </c>
      <c r="C11" s="1" t="n">
        <f aca="false">N24</f>
        <v>2.58419594406225</v>
      </c>
    </row>
    <row r="12" customFormat="false" ht="12.8" hidden="false" customHeight="false" outlineLevel="0" collapsed="false">
      <c r="A12" s="0" t="s">
        <v>27</v>
      </c>
      <c r="B12" s="1" t="n">
        <f aca="false">O23</f>
        <v>1</v>
      </c>
      <c r="C12" s="1" t="n">
        <f aca="false">O24</f>
        <v>0.746739672035603</v>
      </c>
    </row>
    <row r="23" customFormat="false" ht="12.8" hidden="false" customHeight="false" outlineLevel="0" collapsed="false">
      <c r="G23" s="0" t="n">
        <f aca="false">INDEX(A26:A85, MATCH(G24, G26:G85, 0))</f>
        <v>1.95</v>
      </c>
      <c r="I23" s="0" t="n">
        <f aca="false">INDEX($A26:$A85, MATCH(I24, I26:I85, 0))</f>
        <v>0.05</v>
      </c>
      <c r="K23" s="0" t="n">
        <f aca="false">INDEX($A26:$A85, MATCH(K24, K26:K85, 0))</f>
        <v>1.2</v>
      </c>
      <c r="L23" s="0" t="n">
        <f aca="false">INDEX($A26:$A85, MATCH(L24, L26:L85, 0))</f>
        <v>2.8</v>
      </c>
      <c r="M23" s="0" t="n">
        <f aca="false">INDEX($A26:$A85, MATCH(M24, M26:M85, 0))</f>
        <v>1.3</v>
      </c>
      <c r="N23" s="0" t="n">
        <f aca="false">INDEX($A26:$A85, MATCH(N24, N26:N85, 0))</f>
        <v>2.35</v>
      </c>
      <c r="O23" s="0" t="n">
        <f aca="false">INDEX($A26:$A85, MATCH(O24, O26:O85, 0))</f>
        <v>1</v>
      </c>
    </row>
    <row r="24" customFormat="false" ht="12.8" hidden="false" customHeight="false" outlineLevel="0" collapsed="false">
      <c r="G24" s="0" t="n">
        <f aca="false">MAX(G26:G85)</f>
        <v>1.38595248683313</v>
      </c>
      <c r="I24" s="0" t="n">
        <f aca="false">MAX(I26:I85)</f>
        <v>4.39437527090248</v>
      </c>
      <c r="K24" s="0" t="n">
        <f aca="false">MAX(K26:K85)</f>
        <v>2.21096220462735</v>
      </c>
      <c r="L24" s="0" t="n">
        <f aca="false">MAX(L26:L85)</f>
        <v>0.869873667035156</v>
      </c>
      <c r="M24" s="0" t="n">
        <f aca="false">MAX(M26:M85)</f>
        <v>0.462081724384343</v>
      </c>
      <c r="N24" s="0" t="n">
        <f aca="false">MAX(N26:N85)</f>
        <v>2.58419594406225</v>
      </c>
      <c r="O24" s="0" t="n">
        <f aca="false">MAX(O26:O85)</f>
        <v>0.746739672035603</v>
      </c>
    </row>
    <row r="25" customFormat="false" ht="12.8" hidden="false" customHeight="false" outlineLevel="0" collapsed="false">
      <c r="A25" s="0" t="s">
        <v>28</v>
      </c>
      <c r="B25" s="0" t="s">
        <v>29</v>
      </c>
      <c r="C25" s="0" t="s">
        <v>30</v>
      </c>
      <c r="D25" s="0" t="s">
        <v>31</v>
      </c>
      <c r="F25" s="0" t="s">
        <v>32</v>
      </c>
      <c r="G25" s="0" t="s">
        <v>33</v>
      </c>
      <c r="H25" s="0" t="s">
        <v>34</v>
      </c>
      <c r="I25" s="0" t="s">
        <v>35</v>
      </c>
      <c r="J25" s="0" t="s">
        <v>36</v>
      </c>
      <c r="K25" s="0" t="s">
        <v>37</v>
      </c>
      <c r="L25" s="0" t="s">
        <v>38</v>
      </c>
      <c r="M25" s="0" t="s">
        <v>39</v>
      </c>
      <c r="N25" s="0" t="s">
        <v>40</v>
      </c>
      <c r="O25" s="0" t="s">
        <v>41</v>
      </c>
    </row>
    <row r="26" customFormat="false" ht="12.8" hidden="false" customHeight="false" outlineLevel="0" collapsed="false">
      <c r="A26" s="0" t="n">
        <v>0</v>
      </c>
      <c r="B26" s="0" t="n">
        <v>17.6159415595576</v>
      </c>
      <c r="C26" s="0" t="n">
        <v>0.0401571055457091</v>
      </c>
      <c r="D26" s="0" t="n">
        <v>0</v>
      </c>
    </row>
    <row r="27" customFormat="false" ht="12.8" hidden="false" customHeight="false" outlineLevel="0" collapsed="false">
      <c r="A27" s="0" t="n">
        <v>0.05</v>
      </c>
      <c r="B27" s="0" t="n">
        <v>17.39783051274</v>
      </c>
      <c r="C27" s="0" t="n">
        <v>0.0514649124822719</v>
      </c>
      <c r="D27" s="0" t="n">
        <v>0.125000000000001</v>
      </c>
      <c r="F27" s="0" t="n">
        <f aca="false">(D27 - D26)/(A27-A26)</f>
        <v>2.50000000000002</v>
      </c>
      <c r="H27" s="0" t="n">
        <f aca="false">(C27-C26)/(A27-A26)</f>
        <v>0.226156138731256</v>
      </c>
      <c r="I27" s="0" t="n">
        <f aca="false">1/C27 * H27</f>
        <v>4.39437527090248</v>
      </c>
      <c r="J27" s="0" t="n">
        <f aca="false">(B27-B26)/(A27-A26)</f>
        <v>-4.36222093635202</v>
      </c>
      <c r="L27" s="0" t="n">
        <f aca="false">- (D27 - $D$26)/(B27 - $B$26)</f>
        <v>0.573102563230254</v>
      </c>
      <c r="M27" s="0" t="n">
        <f aca="false">- (C27 - $C$26)/(B27 - $B$26)</f>
        <v>0.0518442651188555</v>
      </c>
      <c r="N27" s="0" t="n">
        <f aca="false">-F27/J27</f>
        <v>0.573102563230254</v>
      </c>
      <c r="O27" s="0" t="n">
        <f aca="false">-H27/J27</f>
        <v>0.0518442651188555</v>
      </c>
    </row>
    <row r="28" customFormat="false" ht="12.8" hidden="false" customHeight="false" outlineLevel="0" collapsed="false">
      <c r="A28" s="0" t="n">
        <v>0.1</v>
      </c>
      <c r="B28" s="0" t="n">
        <v>17.1629787019902</v>
      </c>
      <c r="C28" s="0" t="n">
        <v>0.0659216557835591</v>
      </c>
      <c r="D28" s="0" t="n">
        <v>0.255136099703787</v>
      </c>
      <c r="F28" s="0" t="n">
        <f aca="false">(D28 - D27)/(A28-A27)</f>
        <v>2.60272199407572</v>
      </c>
      <c r="H28" s="0" t="n">
        <f aca="false">(C28-C27)/(A28-A27)</f>
        <v>0.289134866025744</v>
      </c>
      <c r="I28" s="0" t="n">
        <f aca="false">1/C28 * H28</f>
        <v>4.38603767743732</v>
      </c>
      <c r="J28" s="0" t="n">
        <f aca="false">(B28-B27)/(A28-A27)</f>
        <v>-4.69703621499605</v>
      </c>
      <c r="L28" s="0" t="n">
        <f aca="false">- (D28 - $D$26)/(B28 - $B$26)</f>
        <v>0.563260531059815</v>
      </c>
      <c r="M28" s="0" t="n">
        <f aca="false">- (C28 - $C$26)/(B28 - $B$26)</f>
        <v>0.0568800505547325</v>
      </c>
      <c r="N28" s="0" t="n">
        <f aca="false">-F28/J28</f>
        <v>0.554120061021908</v>
      </c>
      <c r="O28" s="0" t="n">
        <f aca="false">-H28/J28</f>
        <v>0.0615568739075578</v>
      </c>
    </row>
    <row r="29" customFormat="false" ht="12.8" hidden="false" customHeight="false" outlineLevel="0" collapsed="false">
      <c r="A29" s="0" t="n">
        <v>0.15</v>
      </c>
      <c r="B29" s="0" t="n">
        <v>16.9106946983293</v>
      </c>
      <c r="C29" s="0" t="n">
        <v>0.0843817622594728</v>
      </c>
      <c r="D29" s="0" t="n">
        <v>0.390600523122357</v>
      </c>
      <c r="F29" s="0" t="n">
        <f aca="false">(D29 - D28)/(A29-A28)</f>
        <v>2.7092884683714</v>
      </c>
      <c r="H29" s="0" t="n">
        <f aca="false">(C29-C28)/(A29-A28)</f>
        <v>0.369202129518274</v>
      </c>
      <c r="I29" s="0" t="n">
        <f aca="false">1/C29 * H29</f>
        <v>4.37537827644536</v>
      </c>
      <c r="J29" s="0" t="n">
        <f aca="false">(B29-B28)/(A29-A28)</f>
        <v>-5.04568007321794</v>
      </c>
      <c r="L29" s="0" t="n">
        <f aca="false">- (D29 - $D$26)/(B29 - $B$26)</f>
        <v>0.553849360551657</v>
      </c>
      <c r="M29" s="0" t="n">
        <f aca="false">- (C29 - $C$26)/(B29 - $B$26)</f>
        <v>0.0627080518114457</v>
      </c>
      <c r="N29" s="0" t="n">
        <f aca="false">-F29/J29</f>
        <v>0.5369520915034</v>
      </c>
      <c r="O29" s="0" t="n">
        <f aca="false">-H29/J29</f>
        <v>0.0731719261151671</v>
      </c>
    </row>
    <row r="30" customFormat="false" ht="12.8" hidden="false" customHeight="false" outlineLevel="0" collapsed="false">
      <c r="A30" s="0" t="n">
        <v>0.2</v>
      </c>
      <c r="B30" s="0" t="n">
        <v>16.6403677026785</v>
      </c>
      <c r="C30" s="0" t="n">
        <v>0.107917259772549</v>
      </c>
      <c r="D30" s="0" t="n">
        <v>0.531590598828956</v>
      </c>
      <c r="F30" s="0" t="n">
        <f aca="false">(D30 - D29)/(A30-A29)</f>
        <v>2.81980151413198</v>
      </c>
      <c r="H30" s="0" t="n">
        <f aca="false">(C30-C29)/(A30-A29)</f>
        <v>0.470709950261524</v>
      </c>
      <c r="I30" s="0" t="n">
        <f aca="false">1/C30 * H30</f>
        <v>4.36176707278903</v>
      </c>
      <c r="J30" s="0" t="n">
        <f aca="false">(B30-B29)/(A30-A29)</f>
        <v>-5.40653991301603</v>
      </c>
      <c r="L30" s="0" t="n">
        <f aca="false">- (D30 - $D$26)/(B30 - $B$26)</f>
        <v>0.544900414336168</v>
      </c>
      <c r="M30" s="0" t="n">
        <f aca="false">- (C30 - $C$26)/(B30 - $B$26)</f>
        <v>0.0694567138602988</v>
      </c>
      <c r="N30" s="0" t="n">
        <f aca="false">-F30/J30</f>
        <v>0.521553814361644</v>
      </c>
      <c r="O30" s="0" t="n">
        <f aca="false">-H30/J30</f>
        <v>0.0870630676615017</v>
      </c>
    </row>
    <row r="31" customFormat="false" ht="12.8" hidden="false" customHeight="false" outlineLevel="0" collapsed="false">
      <c r="A31" s="0" t="n">
        <v>0.25</v>
      </c>
      <c r="B31" s="0" t="n">
        <v>16.3514895238729</v>
      </c>
      <c r="C31" s="0" t="n">
        <v>0.137864219460154</v>
      </c>
      <c r="D31" s="0" t="n">
        <v>0.678308626008813</v>
      </c>
      <c r="F31" s="0" t="n">
        <f aca="false">(D31 - D30)/(A31-A30)</f>
        <v>2.93436054359714</v>
      </c>
      <c r="H31" s="0" t="n">
        <f aca="false">(C31-C30)/(A31-A30)</f>
        <v>0.5989391937521</v>
      </c>
      <c r="I31" s="0" t="n">
        <f aca="false">1/C31 * H31</f>
        <v>4.34441362738943</v>
      </c>
      <c r="J31" s="0" t="n">
        <f aca="false">(B31-B30)/(A31-A30)</f>
        <v>-5.777563576112</v>
      </c>
      <c r="L31" s="0" t="n">
        <f aca="false">- (D31 - $D$26)/(B31 - $B$26)</f>
        <v>0.536444726146934</v>
      </c>
      <c r="M31" s="0" t="n">
        <f aca="false">- (C31 - $C$26)/(B31 - $B$26)</f>
        <v>0.0772722975304765</v>
      </c>
      <c r="N31" s="0" t="n">
        <f aca="false">-F31/J31</f>
        <v>0.507888923235668</v>
      </c>
      <c r="O31" s="0" t="n">
        <f aca="false">-H31/J31</f>
        <v>0.103666396026949</v>
      </c>
    </row>
    <row r="32" customFormat="false" ht="12.8" hidden="false" customHeight="false" outlineLevel="0" collapsed="false">
      <c r="A32" s="0" t="n">
        <v>0.3</v>
      </c>
      <c r="B32" s="0" t="n">
        <v>16.0436777711716</v>
      </c>
      <c r="C32" s="0" t="n">
        <v>0.175873384508138</v>
      </c>
      <c r="D32" s="0" t="n">
        <v>0.830961692770377</v>
      </c>
      <c r="F32" s="0" t="n">
        <f aca="false">(D32 - D31)/(A32-A31)</f>
        <v>3.05306133523128</v>
      </c>
      <c r="H32" s="0" t="n">
        <f aca="false">(C32-C31)/(A32-A31)</f>
        <v>0.76018330095968</v>
      </c>
      <c r="I32" s="0" t="n">
        <f aca="false">1/C32 * H32</f>
        <v>4.32233281394835</v>
      </c>
      <c r="J32" s="0" t="n">
        <f aca="false">(B32-B31)/(A32-A31)</f>
        <v>-6.15623505402602</v>
      </c>
      <c r="L32" s="0" t="n">
        <f aca="false">- (D32 - $D$26)/(B32 - $B$26)</f>
        <v>0.52851289898586</v>
      </c>
      <c r="M32" s="0" t="n">
        <f aca="false">- (C32 - $C$26)/(B32 - $B$26)</f>
        <v>0.0863190260851505</v>
      </c>
      <c r="N32" s="0" t="n">
        <f aca="false">-F32/J32</f>
        <v>0.495929948814195</v>
      </c>
      <c r="O32" s="0" t="n">
        <f aca="false">-H32/J32</f>
        <v>0.123481851210756</v>
      </c>
    </row>
    <row r="33" customFormat="false" ht="12.8" hidden="false" customHeight="false" outlineLevel="0" collapsed="false">
      <c r="A33" s="0" t="n">
        <v>0.35</v>
      </c>
      <c r="B33" s="0" t="n">
        <v>15.7166996608512</v>
      </c>
      <c r="C33" s="0" t="n">
        <v>0.223961324064777</v>
      </c>
      <c r="D33" s="0" t="n">
        <v>0.989761439209817</v>
      </c>
      <c r="F33" s="0" t="n">
        <f aca="false">(D33 - D32)/(A33-A32)</f>
        <v>3.1759949287888</v>
      </c>
      <c r="H33" s="0" t="n">
        <f aca="false">(C33-C32)/(A33-A32)</f>
        <v>0.96175879113278</v>
      </c>
      <c r="I33" s="0" t="n">
        <f aca="false">1/C33 * H33</f>
        <v>4.29430748879931</v>
      </c>
      <c r="J33" s="0" t="n">
        <f aca="false">(B33-B32)/(A33-A32)</f>
        <v>-6.53956220640797</v>
      </c>
      <c r="L33" s="0" t="n">
        <f aca="false">- (D33 - $D$26)/(B33 - $B$26)</f>
        <v>0.521135006490725</v>
      </c>
      <c r="M33" s="0" t="n">
        <f aca="false">- (C33 - $C$26)/(B33 - $B$26)</f>
        <v>0.0967776767373652</v>
      </c>
      <c r="N33" s="0" t="n">
        <f aca="false">-F33/J33</f>
        <v>0.48565864633518</v>
      </c>
      <c r="O33" s="0" t="n">
        <f aca="false">-H33/J33</f>
        <v>0.147067763984319</v>
      </c>
    </row>
    <row r="34" customFormat="false" ht="12.8" hidden="false" customHeight="false" outlineLevel="0" collapsed="false">
      <c r="A34" s="0" t="n">
        <v>0.4</v>
      </c>
      <c r="B34" s="0" t="n">
        <v>15.3704956699804</v>
      </c>
      <c r="C34" s="0" t="n">
        <v>0.284555239065401</v>
      </c>
      <c r="D34" s="0" t="n">
        <v>1.15492375661009</v>
      </c>
      <c r="F34" s="0" t="n">
        <f aca="false">(D34 - D33)/(A34-A33)</f>
        <v>3.30324634800546</v>
      </c>
      <c r="H34" s="0" t="n">
        <f aca="false">(C34-C33)/(A34-A33)</f>
        <v>1.21187830001248</v>
      </c>
      <c r="I34" s="0" t="n">
        <f aca="false">1/C34 * H34</f>
        <v>4.25885077355384</v>
      </c>
      <c r="J34" s="0" t="n">
        <f aca="false">(B34-B33)/(A34-A33)</f>
        <v>-6.924079817416</v>
      </c>
      <c r="L34" s="0" t="n">
        <f aca="false">- (D34 - $D$26)/(B34 - $B$26)</f>
        <v>0.514340497791979</v>
      </c>
      <c r="M34" s="0" t="n">
        <f aca="false">- (C34 - $C$26)/(B34 - $B$26)</f>
        <v>0.108841693604877</v>
      </c>
      <c r="N34" s="0" t="n">
        <f aca="false">-F34/J34</f>
        <v>0.477066474551156</v>
      </c>
      <c r="O34" s="0" t="n">
        <f aca="false">-H34/J34</f>
        <v>0.175023733401263</v>
      </c>
    </row>
    <row r="35" customFormat="false" ht="12.8" hidden="false" customHeight="false" outlineLevel="0" collapsed="false">
      <c r="A35" s="0" t="n">
        <v>0.45</v>
      </c>
      <c r="B35" s="0" t="n">
        <v>15.0052021119024</v>
      </c>
      <c r="C35" s="0" t="n">
        <v>0.360519901044046</v>
      </c>
      <c r="D35" s="0" t="n">
        <v>1.32666841287135</v>
      </c>
      <c r="F35" s="0" t="n">
        <f aca="false">(D35 - D34)/(A35-A34)</f>
        <v>3.4348931252252</v>
      </c>
      <c r="H35" s="0" t="n">
        <f aca="false">(C35-C34)/(A35-A34)</f>
        <v>1.5192932395729</v>
      </c>
      <c r="I35" s="0" t="n">
        <f aca="false">1/C35 * H35</f>
        <v>4.21417301839125</v>
      </c>
      <c r="J35" s="0" t="n">
        <f aca="false">(B35-B34)/(A35-A34)</f>
        <v>-7.30587116155999</v>
      </c>
      <c r="L35" s="0" t="n">
        <f aca="false">- (D35 - $D$26)/(B35 - $B$26)</f>
        <v>0.508158105958402</v>
      </c>
      <c r="M35" s="0" t="n">
        <f aca="false">- (C35 - $C$26)/(B35 - $B$26)</f>
        <v>0.122709600832081</v>
      </c>
      <c r="N35" s="0" t="n">
        <f aca="false">-F35/J35</f>
        <v>0.470155173731775</v>
      </c>
      <c r="O35" s="0" t="n">
        <f aca="false">-H35/J35</f>
        <v>0.207955109798089</v>
      </c>
    </row>
    <row r="36" customFormat="false" ht="12.8" hidden="false" customHeight="false" outlineLevel="0" collapsed="false">
      <c r="A36" s="0" t="n">
        <v>0.5</v>
      </c>
      <c r="B36" s="0" t="n">
        <v>14.6211715726001</v>
      </c>
      <c r="C36" s="0" t="n">
        <v>0.455149080127461</v>
      </c>
      <c r="D36" s="0" t="n">
        <v>1.50521859278082</v>
      </c>
      <c r="F36" s="0" t="n">
        <f aca="false">(D36 - D35)/(A36-A35)</f>
        <v>3.5710035981894</v>
      </c>
      <c r="H36" s="0" t="n">
        <f aca="false">(C36-C35)/(A36-A35)</f>
        <v>1.8925835816683</v>
      </c>
      <c r="I36" s="0" t="n">
        <f aca="false">1/C36 * H36</f>
        <v>4.15816193924482</v>
      </c>
      <c r="J36" s="0" t="n">
        <f aca="false">(B36-B35)/(A36-A35)</f>
        <v>-7.68061078604603</v>
      </c>
      <c r="L36" s="0" t="n">
        <f aca="false">- (D36 - $D$26)/(B36 - $B$26)</f>
        <v>0.502615759920189</v>
      </c>
      <c r="M36" s="0" t="n">
        <f aca="false">- (C36 - $C$26)/(B36 - $B$26)</f>
        <v>0.138572236395142</v>
      </c>
      <c r="N36" s="0" t="n">
        <f aca="false">-F36/J36</f>
        <v>0.464937450635713</v>
      </c>
      <c r="O36" s="0" t="n">
        <f aca="false">-H36/J36</f>
        <v>0.24641055697116</v>
      </c>
    </row>
    <row r="37" customFormat="false" ht="12.8" hidden="false" customHeight="false" outlineLevel="0" collapsed="false">
      <c r="A37" s="0" t="n">
        <v>0.55</v>
      </c>
      <c r="B37" s="0" t="n">
        <v>14.2189900525001</v>
      </c>
      <c r="C37" s="0" t="n">
        <v>0.572096789394657</v>
      </c>
      <c r="D37" s="0" t="n">
        <v>1.690800340003</v>
      </c>
      <c r="F37" s="0" t="n">
        <f aca="false">(D37 - D36)/(A37-A36)</f>
        <v>3.71163494444359</v>
      </c>
      <c r="H37" s="0" t="n">
        <f aca="false">(C37-C36)/(A37-A36)</f>
        <v>2.33895418534392</v>
      </c>
      <c r="I37" s="0" t="n">
        <f aca="false">1/C37 * H37</f>
        <v>4.08838893820536</v>
      </c>
      <c r="J37" s="0" t="n">
        <f aca="false">(B37-B36)/(A37-A36)</f>
        <v>-8.04363040199998</v>
      </c>
      <c r="L37" s="0" t="n">
        <f aca="false">- (D37 - $D$26)/(B37 - $B$26)</f>
        <v>0.497740499530298</v>
      </c>
      <c r="M37" s="0" t="n">
        <f aca="false">- (C37 - $C$26)/(B37 - $B$26)</f>
        <v>0.156593252139099</v>
      </c>
      <c r="N37" s="0" t="n">
        <f aca="false">-F37/J37</f>
        <v>0.461437778583253</v>
      </c>
      <c r="O37" s="0" t="n">
        <f aca="false">-H37/J37</f>
        <v>0.290783398596032</v>
      </c>
    </row>
    <row r="38" customFormat="false" ht="12.8" hidden="false" customHeight="false" outlineLevel="0" collapsed="false">
      <c r="A38" s="0" t="n">
        <v>0.6</v>
      </c>
      <c r="B38" s="0" t="n">
        <v>13.7994896225523</v>
      </c>
      <c r="C38" s="0" t="n">
        <v>0.715217532132706</v>
      </c>
      <c r="D38" s="0" t="n">
        <v>1.88364188566237</v>
      </c>
      <c r="F38" s="0" t="n">
        <f aca="false">(D38 - D37)/(A38-A37)</f>
        <v>3.8568309131874</v>
      </c>
      <c r="H38" s="0" t="n">
        <f aca="false">(C38-C37)/(A38-A37)</f>
        <v>2.86241485476098</v>
      </c>
      <c r="I38" s="0" t="n">
        <f aca="false">1/C38 * H38</f>
        <v>4.00215979916704</v>
      </c>
      <c r="J38" s="0" t="n">
        <f aca="false">(B38-B37)/(A38-A37)</f>
        <v>-8.39000859895598</v>
      </c>
      <c r="L38" s="0" t="n">
        <f aca="false">- (D38 - $D$26)/(B38 - $B$26)</f>
        <v>0.493558393176157</v>
      </c>
      <c r="M38" s="0" t="n">
        <f aca="false">- (C38 - $C$26)/(B38 - $B$26)</f>
        <v>0.176881679038438</v>
      </c>
      <c r="N38" s="0" t="n">
        <f aca="false">-F38/J38</f>
        <v>0.459693320656111</v>
      </c>
      <c r="O38" s="0" t="n">
        <f aca="false">-H38/J38</f>
        <v>0.34116947807624</v>
      </c>
    </row>
    <row r="39" customFormat="false" ht="12.8" hidden="false" customHeight="false" outlineLevel="0" collapsed="false">
      <c r="A39" s="0" t="n">
        <v>0.65</v>
      </c>
      <c r="B39" s="0" t="n">
        <v>13.3637554433633</v>
      </c>
      <c r="C39" s="0" t="n">
        <v>0.888283188190137</v>
      </c>
      <c r="D39" s="0" t="n">
        <v>2.08397284605191</v>
      </c>
      <c r="F39" s="0" t="n">
        <f aca="false">(D39 - D38)/(A39-A38)</f>
        <v>4.00661920779081</v>
      </c>
      <c r="H39" s="0" t="n">
        <f aca="false">(C39-C38)/(A39-A38)</f>
        <v>3.46131312114863</v>
      </c>
      <c r="I39" s="0" t="n">
        <f aca="false">1/C39 * H39</f>
        <v>3.89663247843404</v>
      </c>
      <c r="J39" s="0" t="n">
        <f aca="false">(B39-B38)/(A39-A38)</f>
        <v>-8.71468358378004</v>
      </c>
      <c r="L39" s="0" t="n">
        <f aca="false">- (D39 - $D$26)/(B39 - $B$26)</f>
        <v>0.490094457087655</v>
      </c>
      <c r="M39" s="0" t="n">
        <f aca="false">- (C39 - $C$26)/(B39 - $B$26)</f>
        <v>0.199456481788125</v>
      </c>
      <c r="N39" s="0" t="n">
        <f aca="false">-F39/J39</f>
        <v>0.459754983559932</v>
      </c>
      <c r="O39" s="0" t="n">
        <f aca="false">-H39/J39</f>
        <v>0.397181732173374</v>
      </c>
    </row>
    <row r="40" customFormat="false" ht="12.8" hidden="false" customHeight="false" outlineLevel="0" collapsed="false">
      <c r="A40" s="0" t="n">
        <v>0.7</v>
      </c>
      <c r="B40" s="0" t="n">
        <v>12.9131261245159</v>
      </c>
      <c r="C40" s="0" t="n">
        <v>1.09455314283814</v>
      </c>
      <c r="D40" s="0" t="n">
        <v>2.29202326927297</v>
      </c>
      <c r="F40" s="0" t="n">
        <f aca="false">(D40 - D39)/(A40-A39)</f>
        <v>4.1610084644212</v>
      </c>
      <c r="H40" s="0" t="n">
        <f aca="false">(C40-C39)/(A40-A39)</f>
        <v>4.12539909296006</v>
      </c>
      <c r="I40" s="0" t="n">
        <f aca="false">1/C40 * H40</f>
        <v>3.76902585311028</v>
      </c>
      <c r="J40" s="0" t="n">
        <f aca="false">(B40-B39)/(A40-A39)</f>
        <v>-9.01258637694798</v>
      </c>
      <c r="L40" s="0" t="n">
        <f aca="false">- (D40 - $D$26)/(B40 - $B$26)</f>
        <v>0.487372575201358</v>
      </c>
      <c r="M40" s="0" t="n">
        <f aca="false">- (C40 - $C$26)/(B40 - $B$26)</f>
        <v>0.224205276999794</v>
      </c>
      <c r="N40" s="0" t="n">
        <f aca="false">-F40/J40</f>
        <v>0.461688608617838</v>
      </c>
      <c r="O40" s="0" t="n">
        <f aca="false">-H40/J40</f>
        <v>0.457737537308029</v>
      </c>
    </row>
    <row r="41" customFormat="false" ht="12.8" hidden="false" customHeight="false" outlineLevel="0" collapsed="false">
      <c r="A41" s="0" t="n">
        <v>0.75</v>
      </c>
      <c r="B41" s="0" t="n">
        <v>12.4491866240371</v>
      </c>
      <c r="C41" s="0" t="n">
        <v>1.33620083295185</v>
      </c>
      <c r="D41" s="0" t="n">
        <v>2.50802250742462</v>
      </c>
      <c r="F41" s="0" t="n">
        <f aca="false">(D41 - D40)/(A41-A40)</f>
        <v>4.31998476303301</v>
      </c>
      <c r="H41" s="0" t="n">
        <f aca="false">(C41-C40)/(A41-A40)</f>
        <v>4.8329538022742</v>
      </c>
      <c r="I41" s="0" t="n">
        <f aca="false">1/C41 * H41</f>
        <v>3.61693667829674</v>
      </c>
      <c r="J41" s="0" t="n">
        <f aca="false">(B41-B40)/(A41-A40)</f>
        <v>-9.27879000957601</v>
      </c>
      <c r="L41" s="0" t="n">
        <f aca="false">- (D41 - $D$26)/(B41 - $B$26)</f>
        <v>0.485415418134586</v>
      </c>
      <c r="M41" s="0" t="n">
        <f aca="false">- (C41 - $C$26)/(B41 - $B$26)</f>
        <v>0.250842887572638</v>
      </c>
      <c r="N41" s="0" t="n">
        <f aca="false">-F41/J41</f>
        <v>0.465576304515421</v>
      </c>
      <c r="O41" s="0" t="n">
        <f aca="false">-H41/J41</f>
        <v>0.520860348955677</v>
      </c>
    </row>
    <row r="42" customFormat="false" ht="12.8" hidden="false" customHeight="false" outlineLevel="0" collapsed="false">
      <c r="A42" s="0" t="n">
        <v>0.8</v>
      </c>
      <c r="B42" s="0" t="n">
        <v>11.973753202249</v>
      </c>
      <c r="C42" s="0" t="n">
        <v>1.61364852821997</v>
      </c>
      <c r="D42" s="0" t="n">
        <v>2.73219788723183</v>
      </c>
      <c r="F42" s="0" t="n">
        <f aca="false">(D42 - D41)/(A42-A41)</f>
        <v>4.4835075961442</v>
      </c>
      <c r="H42" s="0" t="n">
        <f aca="false">(C42-C41)/(A42-A41)</f>
        <v>5.54895390536239</v>
      </c>
      <c r="I42" s="0" t="n">
        <f aca="false">1/C42 * H42</f>
        <v>3.43876241221098</v>
      </c>
      <c r="J42" s="0" t="n">
        <f aca="false">(B42-B41)/(A42-A41)</f>
        <v>-9.508668435762</v>
      </c>
      <c r="L42" s="0" t="n">
        <f aca="false">- (D42 - $D$26)/(B42 - $B$26)</f>
        <v>0.484244359494429</v>
      </c>
      <c r="M42" s="0" t="n">
        <f aca="false">- (C42 - $C$26)/(B42 - $B$26)</f>
        <v>0.278879633757005</v>
      </c>
      <c r="N42" s="0" t="n">
        <f aca="false">-F42/J42</f>
        <v>0.4715179235067</v>
      </c>
      <c r="O42" s="0" t="n">
        <f aca="false">-H42/J42</f>
        <v>0.5835679246626</v>
      </c>
    </row>
    <row r="43" customFormat="false" ht="12.8" hidden="false" customHeight="false" outlineLevel="0" collapsed="false">
      <c r="A43" s="0" t="n">
        <v>0.85</v>
      </c>
      <c r="B43" s="0" t="n">
        <v>11.4888503362332</v>
      </c>
      <c r="C43" s="0" t="n">
        <v>1.92492780494764</v>
      </c>
      <c r="D43" s="0" t="n">
        <v>2.96477314763327</v>
      </c>
      <c r="F43" s="0" t="n">
        <f aca="false">(D43 - D42)/(A43-A42)</f>
        <v>4.65150520802881</v>
      </c>
      <c r="H43" s="0" t="n">
        <f aca="false">(C43-C42)/(A43-A42)</f>
        <v>6.22558553455341</v>
      </c>
      <c r="I43" s="0" t="n">
        <f aca="false">1/C43 * H43</f>
        <v>3.23419170243777</v>
      </c>
      <c r="J43" s="0" t="n">
        <f aca="false">(B43-B42)/(A43-A42)</f>
        <v>-9.698057320316</v>
      </c>
      <c r="L43" s="0" t="n">
        <f aca="false">- (D43 - $D$26)/(B43 - $B$26)</f>
        <v>0.483879387391373</v>
      </c>
      <c r="M43" s="0" t="n">
        <f aca="false">- (C43 - $C$26)/(B43 - $B$26)</f>
        <v>0.307612638804373</v>
      </c>
      <c r="N43" s="0" t="n">
        <f aca="false">-F43/J43</f>
        <v>0.479632678421542</v>
      </c>
      <c r="O43" s="0" t="n">
        <f aca="false">-H43/J43</f>
        <v>0.641941507348252</v>
      </c>
    </row>
    <row r="44" customFormat="false" ht="12.8" hidden="false" customHeight="false" outlineLevel="0" collapsed="false">
      <c r="A44" s="0" t="n">
        <v>0.9</v>
      </c>
      <c r="B44" s="0" t="n">
        <v>10.9966799462496</v>
      </c>
      <c r="C44" s="0" t="n">
        <v>2.26524401278887</v>
      </c>
      <c r="D44" s="0" t="n">
        <v>3.20596660772502</v>
      </c>
      <c r="F44" s="0" t="n">
        <f aca="false">(D44 - D43)/(A44-A43)</f>
        <v>4.823869201835</v>
      </c>
      <c r="H44" s="0" t="n">
        <f aca="false">(C44-C43)/(A44-A43)</f>
        <v>6.8063241568246</v>
      </c>
      <c r="I44" s="0" t="n">
        <f aca="false">1/C44 * H44</f>
        <v>3.00467592824357</v>
      </c>
      <c r="J44" s="0" t="n">
        <f aca="false">(B44-B43)/(A44-A43)</f>
        <v>-9.84340779967201</v>
      </c>
      <c r="L44" s="0" t="n">
        <f aca="false">- (D44 - $D$26)/(B44 - $B$26)</f>
        <v>0.484339008640999</v>
      </c>
      <c r="M44" s="0" t="n">
        <f aca="false">- (C44 - $C$26)/(B44 - $B$26)</f>
        <v>0.336153341147543</v>
      </c>
      <c r="N44" s="0" t="n">
        <f aca="false">-F44/J44</f>
        <v>0.490060891513174</v>
      </c>
      <c r="O44" s="0" t="n">
        <f aca="false">-H44/J44</f>
        <v>0.69146014219297</v>
      </c>
    </row>
    <row r="45" customFormat="false" ht="12.8" hidden="false" customHeight="false" outlineLevel="0" collapsed="false">
      <c r="A45" s="0" t="n">
        <v>0.95</v>
      </c>
      <c r="B45" s="0" t="n">
        <v>10.4995837495788</v>
      </c>
      <c r="C45" s="0" t="n">
        <v>2.62694099468521</v>
      </c>
      <c r="D45" s="0" t="n">
        <v>3.45598902244063</v>
      </c>
      <c r="F45" s="0" t="n">
        <f aca="false">(D45 - D44)/(A45-A44)</f>
        <v>5.00044829431219</v>
      </c>
      <c r="H45" s="0" t="n">
        <f aca="false">(C45-C44)/(A45-A44)</f>
        <v>7.23393963792679</v>
      </c>
      <c r="I45" s="0" t="n">
        <f aca="false">1/C45 * H45</f>
        <v>2.75375033263495</v>
      </c>
      <c r="J45" s="0" t="n">
        <f aca="false">(B45-B44)/(A45-A44)</f>
        <v>-9.94192393341598</v>
      </c>
      <c r="L45" s="0" t="n">
        <f aca="false">- (D45 - $D$26)/(B45 - $B$26)</f>
        <v>0.485640142713808</v>
      </c>
      <c r="M45" s="0" t="n">
        <f aca="false">- (C45 - $C$26)/(B45 - $B$26)</f>
        <v>0.363498289182737</v>
      </c>
      <c r="N45" s="0" t="n">
        <f aca="false">-F45/J45</f>
        <v>0.502965857292983</v>
      </c>
      <c r="O45" s="0" t="n">
        <f aca="false">-H45/J45</f>
        <v>0.727619692765167</v>
      </c>
    </row>
    <row r="46" customFormat="false" ht="12.8" hidden="false" customHeight="false" outlineLevel="0" collapsed="false">
      <c r="A46" s="0" t="n">
        <v>1</v>
      </c>
      <c r="B46" s="0" t="n">
        <v>10</v>
      </c>
      <c r="C46" s="0" t="n">
        <v>3</v>
      </c>
      <c r="D46" s="0" t="n">
        <v>3.7150410762804</v>
      </c>
      <c r="F46" s="0" t="n">
        <f aca="false">(D46 - D45)/(A46-A45)</f>
        <v>5.18104107679541</v>
      </c>
      <c r="H46" s="0" t="n">
        <f aca="false">(C46-C45)/(A46-A45)</f>
        <v>7.46118010629581</v>
      </c>
      <c r="I46" s="0" t="n">
        <f aca="false">1/C46 * H46</f>
        <v>2.48706003543194</v>
      </c>
      <c r="J46" s="0" t="n">
        <f aca="false">(B46-B45)/(A46-A45)</f>
        <v>-9.99167499157602</v>
      </c>
      <c r="L46" s="0" t="n">
        <f aca="false">- (D46 - $D$26)/(B46 - $B$26)</f>
        <v>0.487798002023561</v>
      </c>
      <c r="M46" s="0" t="n">
        <f aca="false">- (C46 - $C$26)/(B46 - $B$26)</f>
        <v>0.388637815995298</v>
      </c>
      <c r="N46" s="0" t="n">
        <f aca="false">-F46/J46</f>
        <v>0.518535789160831</v>
      </c>
      <c r="O46" s="0" t="n">
        <f aca="false">-H46/J46</f>
        <v>0.746739672035603</v>
      </c>
    </row>
    <row r="47" customFormat="false" ht="12.8" hidden="false" customHeight="false" outlineLevel="0" collapsed="false">
      <c r="A47" s="0" t="n">
        <v>1.05</v>
      </c>
      <c r="B47" s="0" t="n">
        <v>9.5004162504212</v>
      </c>
      <c r="C47" s="0" t="n">
        <v>3.37305900531479</v>
      </c>
      <c r="D47" s="0" t="n">
        <v>3.98331045709979</v>
      </c>
      <c r="F47" s="0" t="n">
        <f aca="false">(D47 - D46)/(A47-A46)</f>
        <v>5.36538761638779</v>
      </c>
      <c r="H47" s="0" t="n">
        <f aca="false">(C47-C46)/(A47-A46)</f>
        <v>7.46118010629579</v>
      </c>
      <c r="I47" s="0" t="n">
        <f aca="false">1/C47 * H47</f>
        <v>2.21199216928596</v>
      </c>
      <c r="J47" s="0" t="n">
        <f aca="false">(B47-B46)/(A47-A46)</f>
        <v>-9.991674991576</v>
      </c>
      <c r="L47" s="0" t="n">
        <f aca="false">- (D47 - $D$26)/(B47 - $B$26)</f>
        <v>0.490825954620018</v>
      </c>
      <c r="M47" s="0" t="n">
        <f aca="false">- (C47 - $C$26)/(B47 - $B$26)</f>
        <v>0.410682213758476</v>
      </c>
      <c r="N47" s="0" t="n">
        <f aca="false">-F47/J47</f>
        <v>0.536985802771944</v>
      </c>
      <c r="O47" s="0" t="n">
        <f aca="false">-H47/J47</f>
        <v>0.746739672035603</v>
      </c>
    </row>
    <row r="48" customFormat="false" ht="12.8" hidden="false" customHeight="false" outlineLevel="0" collapsed="false">
      <c r="A48" s="0" t="n">
        <v>1.1</v>
      </c>
      <c r="B48" s="0" t="n">
        <v>9.00332005375044</v>
      </c>
      <c r="C48" s="0" t="n">
        <v>3.73475598721113</v>
      </c>
      <c r="D48" s="0" t="n">
        <v>4.26096844221628</v>
      </c>
      <c r="F48" s="0" t="n">
        <f aca="false">(D48 - D47)/(A48-A47)</f>
        <v>5.55315970232979</v>
      </c>
      <c r="H48" s="0" t="n">
        <f aca="false">(C48-C47)/(A48-A47)</f>
        <v>7.23393963792679</v>
      </c>
      <c r="I48" s="0" t="n">
        <f aca="false">1/C48 * H48</f>
        <v>1.93692430313998</v>
      </c>
      <c r="J48" s="0" t="n">
        <f aca="false">(B48-B47)/(A48-A47)</f>
        <v>-9.9419239334152</v>
      </c>
      <c r="L48" s="0" t="n">
        <f aca="false">- (D48 - $D$26)/(B48 - $B$26)</f>
        <v>0.494735364760111</v>
      </c>
      <c r="M48" s="0" t="n">
        <f aca="false">- (C48 - $C$26)/(B48 - $B$26)</f>
        <v>0.428974950213973</v>
      </c>
      <c r="N48" s="0" t="n">
        <f aca="false">-F48/J48</f>
        <v>0.558559866231263</v>
      </c>
      <c r="O48" s="0" t="n">
        <f aca="false">-H48/J48</f>
        <v>0.727619692765224</v>
      </c>
    </row>
    <row r="49" customFormat="false" ht="12.8" hidden="false" customHeight="false" outlineLevel="0" collapsed="false">
      <c r="A49" s="0" t="n">
        <v>1.15</v>
      </c>
      <c r="B49" s="0" t="n">
        <v>8.51114966376682</v>
      </c>
      <c r="C49" s="0" t="n">
        <v>4.07507219505236</v>
      </c>
      <c r="D49" s="0" t="n">
        <v>4.54816591765849</v>
      </c>
      <c r="F49" s="0" t="n">
        <f aca="false">(D49 - D48)/(A49-A48)</f>
        <v>5.74394950884422</v>
      </c>
      <c r="H49" s="0" t="n">
        <f aca="false">(C49-C48)/(A49-A48)</f>
        <v>6.80632415682462</v>
      </c>
      <c r="I49" s="0" t="n">
        <f aca="false">1/C49 * H49</f>
        <v>1.67023400593696</v>
      </c>
      <c r="J49" s="0" t="n">
        <f aca="false">(B49-B48)/(A49-A48)</f>
        <v>-9.84340779967241</v>
      </c>
      <c r="L49" s="0" t="n">
        <f aca="false">- (D49 - $D$26)/(B49 - $B$26)</f>
        <v>0.499535406159161</v>
      </c>
      <c r="M49" s="0" t="n">
        <f aca="false">- (C49 - $C$26)/(B49 - $B$26)</f>
        <v>0.44316390047004</v>
      </c>
      <c r="N49" s="0" t="n">
        <f aca="false">-F49/J49</f>
        <v>0.583532616522845</v>
      </c>
      <c r="O49" s="0" t="n">
        <f aca="false">-H49/J49</f>
        <v>0.691460142192944</v>
      </c>
    </row>
    <row r="50" customFormat="false" ht="12.8" hidden="false" customHeight="false" outlineLevel="0" collapsed="false">
      <c r="A50" s="0" t="n">
        <v>1.2</v>
      </c>
      <c r="B50" s="0" t="n">
        <v>8.02624679775096</v>
      </c>
      <c r="C50" s="0" t="n">
        <v>4.38635147178003</v>
      </c>
      <c r="D50" s="0" t="n">
        <v>4.84502873800159</v>
      </c>
      <c r="F50" s="0" t="n">
        <f aca="false">(D50 - D49)/(A50-A49)</f>
        <v>5.937256406862</v>
      </c>
      <c r="G50" s="0" t="n">
        <f aca="false">1/C50*F50</f>
        <v>1.35357516265166</v>
      </c>
      <c r="H50" s="0" t="n">
        <f aca="false">(C50-C49)/(A50-A49)</f>
        <v>6.22558553455339</v>
      </c>
      <c r="I50" s="0" t="n">
        <f aca="false">1/C50 * H50</f>
        <v>1.41930841032832</v>
      </c>
      <c r="J50" s="0" t="n">
        <f aca="false">(B50-B49)/(A50-A49)</f>
        <v>-9.69805732031719</v>
      </c>
      <c r="K50" s="0" t="n">
        <f aca="false">-1/C50 * J50</f>
        <v>2.21096220462735</v>
      </c>
      <c r="L50" s="0" t="n">
        <f aca="false">- (D50 - $D$26)/(B50 - $B$26)</f>
        <v>0.50523284195636</v>
      </c>
      <c r="M50" s="0" t="n">
        <f aca="false">- (C50 - $C$26)/(B50 - $B$26)</f>
        <v>0.453215089133403</v>
      </c>
      <c r="N50" s="0" t="n">
        <f aca="false">-F50/J50</f>
        <v>0.612210900674261</v>
      </c>
      <c r="O50" s="0" t="n">
        <f aca="false">-H50/J50</f>
        <v>0.641941507348172</v>
      </c>
    </row>
    <row r="51" customFormat="false" ht="12.8" hidden="false" customHeight="false" outlineLevel="0" collapsed="false">
      <c r="A51" s="0" t="n">
        <v>1.25</v>
      </c>
      <c r="B51" s="0" t="n">
        <v>7.55081337596291</v>
      </c>
      <c r="C51" s="0" t="n">
        <v>4.66379916704815</v>
      </c>
      <c r="D51" s="0" t="n">
        <v>5.15165231864012</v>
      </c>
      <c r="F51" s="0" t="n">
        <f aca="false">(D51 - D50)/(A51-A50)</f>
        <v>6.1324716127706</v>
      </c>
      <c r="G51" s="0" t="n">
        <f aca="false">1/C51*F51</f>
        <v>1.31490902440639</v>
      </c>
      <c r="H51" s="0" t="n">
        <f aca="false">(C51-C50)/(A51-A50)</f>
        <v>5.54895390536241</v>
      </c>
      <c r="I51" s="0" t="n">
        <f aca="false">1/C51 * H51</f>
        <v>1.18979263613414</v>
      </c>
      <c r="J51" s="0" t="n">
        <f aca="false">(B51-B50)/(A51-A50)</f>
        <v>-9.508668435761</v>
      </c>
      <c r="K51" s="0" t="n">
        <f aca="false">-1/C51 * J51</f>
        <v>2.03882459239327</v>
      </c>
      <c r="L51" s="0" t="n">
        <f aca="false">- (D51 - $D$26)/(B51 - $B$26)</f>
        <v>0.511831764550885</v>
      </c>
      <c r="M51" s="0" t="n">
        <f aca="false">- (C51 - $C$26)/(B51 - $B$26)</f>
        <v>0.459372397168134</v>
      </c>
      <c r="N51" s="0" t="n">
        <f aca="false">-F51/J51</f>
        <v>0.644934845946156</v>
      </c>
      <c r="O51" s="0" t="n">
        <f aca="false">-H51/J51</f>
        <v>0.583567924662662</v>
      </c>
    </row>
    <row r="52" customFormat="false" ht="12.8" hidden="false" customHeight="false" outlineLevel="0" collapsed="false">
      <c r="A52" s="0" t="n">
        <v>1.3</v>
      </c>
      <c r="B52" s="0" t="n">
        <v>7.08687387548409</v>
      </c>
      <c r="C52" s="0" t="n">
        <v>4.90544685716186</v>
      </c>
      <c r="D52" s="0" t="n">
        <v>5.46809533428426</v>
      </c>
      <c r="F52" s="0" t="n">
        <f aca="false">(D52 - D51)/(A52-A51)</f>
        <v>6.32886031288279</v>
      </c>
      <c r="G52" s="0" t="n">
        <f aca="false">1/C52*F52</f>
        <v>1.2901699880089</v>
      </c>
      <c r="H52" s="0" t="n">
        <f aca="false">(C52-C51)/(A52-A51)</f>
        <v>4.83295380227419</v>
      </c>
      <c r="I52" s="0" t="n">
        <f aca="false">1/C52 * H52</f>
        <v>0.985221926360932</v>
      </c>
      <c r="J52" s="0" t="n">
        <f aca="false">(B52-B51)/(A52-A51)</f>
        <v>-9.27879000957639</v>
      </c>
      <c r="K52" s="0" t="n">
        <f aca="false">-1/C52 * J52</f>
        <v>1.89152798506614</v>
      </c>
      <c r="L52" s="0" t="n">
        <f aca="false">- (D52 - $D$26)/(B52 - $B$26)</f>
        <v>0.519333287462423</v>
      </c>
      <c r="M52" s="0" t="n">
        <f aca="false">- (C52 - $C$26)/(B52 - $B$26)</f>
        <v>0.462081724384343</v>
      </c>
      <c r="N52" s="0" t="n">
        <f aca="false">-F52/J52</f>
        <v>0.682078191914133</v>
      </c>
      <c r="O52" s="0" t="n">
        <f aca="false">-H52/J52</f>
        <v>0.520860348955653</v>
      </c>
    </row>
    <row r="53" customFormat="false" ht="12.8" hidden="false" customHeight="false" outlineLevel="0" collapsed="false">
      <c r="A53" s="0" t="n">
        <v>1.35</v>
      </c>
      <c r="B53" s="0" t="n">
        <v>6.63624455663668</v>
      </c>
      <c r="C53" s="0" t="n">
        <v>5.11171681180986</v>
      </c>
      <c r="D53" s="0" t="n">
        <v>5.79437237672576</v>
      </c>
      <c r="F53" s="0" t="n">
        <f aca="false">(D53 - D52)/(A53-A52)</f>
        <v>6.52554084883</v>
      </c>
      <c r="G53" s="0" t="n">
        <f aca="false">1/C53*F53</f>
        <v>1.27658496921303</v>
      </c>
      <c r="H53" s="0" t="n">
        <f aca="false">(C53-C52)/(A53-A52)</f>
        <v>4.12539909295999</v>
      </c>
      <c r="I53" s="0" t="n">
        <f aca="false">1/C53 * H53</f>
        <v>0.80704766027509</v>
      </c>
      <c r="J53" s="0" t="n">
        <f aca="false">(B53-B52)/(A53-A52)</f>
        <v>-9.01258637694819</v>
      </c>
      <c r="K53" s="0" t="n">
        <f aca="false">-1/C53 * J53</f>
        <v>1.76312317539304</v>
      </c>
      <c r="L53" s="0" t="n">
        <f aca="false">- (D53 - $D$26)/(B53 - $B$26)</f>
        <v>0.527735180231685</v>
      </c>
      <c r="M53" s="0" t="n">
        <f aca="false">- (C53 - $C$26)/(B53 - $B$26)</f>
        <v>0.461903430023157</v>
      </c>
      <c r="N53" s="0" t="n">
        <f aca="false">-F53/J53</f>
        <v>0.724047523751961</v>
      </c>
      <c r="O53" s="0" t="n">
        <f aca="false">-H53/J53</f>
        <v>0.45773753730801</v>
      </c>
    </row>
    <row r="54" customFormat="false" ht="12.8" hidden="false" customHeight="false" outlineLevel="0" collapsed="false">
      <c r="A54" s="0" t="n">
        <v>1.4</v>
      </c>
      <c r="B54" s="0" t="n">
        <v>6.20051037744775</v>
      </c>
      <c r="C54" s="0" t="n">
        <v>5.28478246786729</v>
      </c>
      <c r="D54" s="0" t="n">
        <v>6.13044540142604</v>
      </c>
      <c r="F54" s="0" t="n">
        <f aca="false">(D54 - D53)/(A54-A53)</f>
        <v>6.72146049400562</v>
      </c>
      <c r="G54" s="0" t="n">
        <f aca="false">1/C54*F54</f>
        <v>1.27185187562093</v>
      </c>
      <c r="H54" s="0" t="n">
        <f aca="false">(C54-C53)/(A54-A53)</f>
        <v>3.46131312114861</v>
      </c>
      <c r="I54" s="0" t="n">
        <f aca="false">1/C54 * H54</f>
        <v>0.654958485461644</v>
      </c>
      <c r="J54" s="0" t="n">
        <f aca="false">(B54-B53)/(A54-A53)</f>
        <v>-8.71468358377864</v>
      </c>
      <c r="K54" s="0" t="n">
        <f aca="false">-1/C54 * J54</f>
        <v>1.6490146258178</v>
      </c>
      <c r="L54" s="0" t="n">
        <f aca="false">- (D54 - $D$26)/(B54 - $B$26)</f>
        <v>0.537031436099725</v>
      </c>
      <c r="M54" s="0" t="n">
        <f aca="false">- (C54 - $C$26)/(B54 - $B$26)</f>
        <v>0.459432962159231</v>
      </c>
      <c r="N54" s="0" t="n">
        <f aca="false">-F54/J54</f>
        <v>0.771279924209392</v>
      </c>
      <c r="O54" s="0" t="n">
        <f aca="false">-H54/J54</f>
        <v>0.397181732173437</v>
      </c>
    </row>
    <row r="55" customFormat="false" ht="12.8" hidden="false" customHeight="false" outlineLevel="0" collapsed="false">
      <c r="A55" s="0" t="n">
        <v>1.45</v>
      </c>
      <c r="B55" s="0" t="n">
        <v>5.78100994749992</v>
      </c>
      <c r="C55" s="0" t="n">
        <v>5.42790321060534</v>
      </c>
      <c r="D55" s="0" t="n">
        <v>6.47621376640421</v>
      </c>
      <c r="F55" s="0" t="n">
        <f aca="false">(D55 - D54)/(A55-A54)</f>
        <v>6.91536729956339</v>
      </c>
      <c r="G55" s="0" t="n">
        <f aca="false">1/C55*F55</f>
        <v>1.27404027508298</v>
      </c>
      <c r="H55" s="0" t="n">
        <f aca="false">(C55-C54)/(A55-A54)</f>
        <v>2.862414854761</v>
      </c>
      <c r="I55" s="0" t="n">
        <f aca="false">1/C55 * H55</f>
        <v>0.527351860137863</v>
      </c>
      <c r="J55" s="0" t="n">
        <f aca="false">(B55-B54)/(A55-A54)</f>
        <v>-8.39000859895658</v>
      </c>
      <c r="K55" s="0" t="n">
        <f aca="false">-1/C55 * J55</f>
        <v>1.545718166559</v>
      </c>
      <c r="L55" s="0" t="n">
        <f aca="false">- (D55 - $D$26)/(B55 - $B$26)</f>
        <v>0.547211760801905</v>
      </c>
      <c r="M55" s="0" t="n">
        <f aca="false">- (C55 - $C$26)/(B55 - $B$26)</f>
        <v>0.455241000258124</v>
      </c>
      <c r="N55" s="0" t="n">
        <f aca="false">-F55/J55</f>
        <v>0.824238404287621</v>
      </c>
      <c r="O55" s="0" t="n">
        <f aca="false">-H55/J55</f>
        <v>0.341169478076219</v>
      </c>
    </row>
    <row r="56" customFormat="false" ht="12.8" hidden="false" customHeight="false" outlineLevel="0" collapsed="false">
      <c r="A56" s="0" t="n">
        <v>1.5</v>
      </c>
      <c r="B56" s="0" t="n">
        <v>5.3788284273999</v>
      </c>
      <c r="C56" s="0" t="n">
        <v>5.54485091987254</v>
      </c>
      <c r="D56" s="0" t="n">
        <v>6.83150263887104</v>
      </c>
      <c r="F56" s="0" t="n">
        <f aca="false">(D56 - D55)/(A56-A55)</f>
        <v>7.1057774493366</v>
      </c>
      <c r="G56" s="0" t="n">
        <f aca="false">1/C56*F56</f>
        <v>1.28150919691452</v>
      </c>
      <c r="H56" s="0" t="n">
        <f aca="false">(C56-C55)/(A56-A55)</f>
        <v>2.338954185344</v>
      </c>
      <c r="I56" s="0" t="n">
        <f aca="false">1/C56 * H56</f>
        <v>0.421824539404888</v>
      </c>
      <c r="J56" s="0" t="n">
        <f aca="false">(B56-B55)/(A56-A55)</f>
        <v>-8.0436304020004</v>
      </c>
      <c r="K56" s="0" t="n">
        <f aca="false">-1/C56 * J56</f>
        <v>1.45064863207996</v>
      </c>
      <c r="L56" s="0" t="n">
        <f aca="false">- (D56 - $D$26)/(B56 - $B$26)</f>
        <v>0.558260969322793</v>
      </c>
      <c r="M56" s="0" t="n">
        <f aca="false">- (C56 - $C$26)/(B56 - $B$26)</f>
        <v>0.449835982954275</v>
      </c>
      <c r="N56" s="0" t="n">
        <f aca="false">-F56/J56</f>
        <v>0.883404270734448</v>
      </c>
      <c r="O56" s="0" t="n">
        <f aca="false">-H56/J56</f>
        <v>0.290783398596027</v>
      </c>
    </row>
    <row r="57" customFormat="false" ht="12.8" hidden="false" customHeight="false" outlineLevel="0" collapsed="false">
      <c r="A57" s="0" t="n">
        <v>1.55</v>
      </c>
      <c r="B57" s="0" t="n">
        <v>4.99479788809765</v>
      </c>
      <c r="C57" s="0" t="n">
        <v>5.63948009895595</v>
      </c>
      <c r="D57" s="0" t="n">
        <v>7.19604951648008</v>
      </c>
      <c r="F57" s="0" t="n">
        <f aca="false">(D57 - D56)/(A57-A56)</f>
        <v>7.2909375521808</v>
      </c>
      <c r="G57" s="0" t="n">
        <f aca="false">1/C57*F57</f>
        <v>1.29283859934723</v>
      </c>
      <c r="H57" s="0" t="n">
        <f aca="false">(C57-C56)/(A57-A56)</f>
        <v>1.89258358166819</v>
      </c>
      <c r="I57" s="0" t="n">
        <f aca="false">1/C57 * H57</f>
        <v>0.335595400366529</v>
      </c>
      <c r="J57" s="0" t="n">
        <f aca="false">(B57-B56)/(A57-A56)</f>
        <v>-7.68061078604499</v>
      </c>
      <c r="K57" s="0" t="n">
        <f aca="false">-1/C57 * J57</f>
        <v>1.36193596772634</v>
      </c>
      <c r="L57" s="0" t="n">
        <f aca="false">- (D57 - $D$26)/(B57 - $B$26)</f>
        <v>0.570158275969271</v>
      </c>
      <c r="M57" s="0" t="n">
        <f aca="false">- (C57 - $C$26)/(B57 - $B$26)</f>
        <v>0.443646244680023</v>
      </c>
      <c r="N57" s="0" t="n">
        <f aca="false">-F57/J57</f>
        <v>0.949265332573264</v>
      </c>
      <c r="O57" s="0" t="n">
        <f aca="false">-H57/J57</f>
        <v>0.246410556971179</v>
      </c>
    </row>
    <row r="58" customFormat="false" ht="12.8" hidden="false" customHeight="false" outlineLevel="0" collapsed="false">
      <c r="A58" s="0" t="n">
        <v>1.6</v>
      </c>
      <c r="B58" s="0" t="n">
        <v>4.62950433001965</v>
      </c>
      <c r="C58" s="0" t="n">
        <v>5.7154447609346</v>
      </c>
      <c r="D58" s="0" t="n">
        <v>7.56948858368422</v>
      </c>
      <c r="F58" s="0" t="n">
        <f aca="false">(D58 - D57)/(A58-A57)</f>
        <v>7.46878134408278</v>
      </c>
      <c r="G58" s="0" t="n">
        <f aca="false">1/C58*F58</f>
        <v>1.30677167858088</v>
      </c>
      <c r="H58" s="0" t="n">
        <f aca="false">(C58-C57)/(A58-A57)</f>
        <v>1.51929323957301</v>
      </c>
      <c r="I58" s="0" t="n">
        <f aca="false">1/C58 * H58</f>
        <v>0.265822399327077</v>
      </c>
      <c r="J58" s="0" t="n">
        <f aca="false">(B58-B57)/(A58-A57)</f>
        <v>-7.30587116156</v>
      </c>
      <c r="K58" s="0" t="n">
        <f aca="false">-1/C58 * J58</f>
        <v>1.27826817809456</v>
      </c>
      <c r="L58" s="0" t="n">
        <f aca="false">- (D58 - $D$26)/(B58 - $B$26)</f>
        <v>0.582876461795637</v>
      </c>
      <c r="M58" s="0" t="n">
        <f aca="false">- (C58 - $C$26)/(B58 - $B$26)</f>
        <v>0.43701652386078</v>
      </c>
      <c r="N58" s="0" t="n">
        <f aca="false">-F58/J58</f>
        <v>1.02229852934992</v>
      </c>
      <c r="O58" s="0" t="n">
        <f aca="false">-H58/J58</f>
        <v>0.207955109798104</v>
      </c>
    </row>
    <row r="59" customFormat="false" ht="12.8" hidden="false" customHeight="false" outlineLevel="0" collapsed="false">
      <c r="A59" s="0" t="n">
        <v>1.65</v>
      </c>
      <c r="B59" s="0" t="n">
        <v>4.28330033914883</v>
      </c>
      <c r="C59" s="0" t="n">
        <v>5.77603867593522</v>
      </c>
      <c r="D59" s="0" t="n">
        <v>7.95133260440517</v>
      </c>
      <c r="F59" s="0" t="n">
        <f aca="false">(D59 - D58)/(A59-A58)</f>
        <v>7.63688041441904</v>
      </c>
      <c r="G59" s="0" t="n">
        <f aca="false">1/C59*F59</f>
        <v>1.32216573379896</v>
      </c>
      <c r="H59" s="0" t="n">
        <f aca="false">(C59-C58)/(A59-A58)</f>
        <v>1.21187830001241</v>
      </c>
      <c r="I59" s="0" t="n">
        <f aca="false">1/C59 * H59</f>
        <v>0.20981132018064</v>
      </c>
      <c r="J59" s="0" t="n">
        <f aca="false">(B59-B58)/(A59-A58)</f>
        <v>-6.92407981741641</v>
      </c>
      <c r="K59" s="0" t="n">
        <f aca="false">-1/C59 * J59</f>
        <v>1.19875925455006</v>
      </c>
      <c r="L59" s="0" t="n">
        <f aca="false">- (D59 - $D$26)/(B59 - $B$26)</f>
        <v>0.596380902550184</v>
      </c>
      <c r="M59" s="0" t="n">
        <f aca="false">- (C59 - $C$26)/(B59 - $B$26)</f>
        <v>0.430213449500867</v>
      </c>
      <c r="N59" s="0" t="n">
        <f aca="false">-F59/J59</f>
        <v>1.10294517333692</v>
      </c>
      <c r="O59" s="0" t="n">
        <f aca="false">-H59/J59</f>
        <v>0.175023733401241</v>
      </c>
    </row>
    <row r="60" customFormat="false" ht="12.8" hidden="false" customHeight="false" outlineLevel="0" collapsed="false">
      <c r="A60" s="0" t="n">
        <v>1.7</v>
      </c>
      <c r="B60" s="0" t="n">
        <v>3.95632222882836</v>
      </c>
      <c r="C60" s="0" t="n">
        <v>5.82412661549186</v>
      </c>
      <c r="D60" s="0" t="n">
        <v>8.34095204845963</v>
      </c>
      <c r="F60" s="0" t="n">
        <f aca="false">(D60 - D59)/(A60-A59)</f>
        <v>7.79238888108917</v>
      </c>
      <c r="G60" s="0" t="n">
        <f aca="false">1/C60*F60</f>
        <v>1.33794977265121</v>
      </c>
      <c r="H60" s="0" t="n">
        <f aca="false">(C60-C59)/(A60-A59)</f>
        <v>0.961758791132782</v>
      </c>
      <c r="I60" s="0" t="n">
        <f aca="false">1/C60 * H60</f>
        <v>0.165133565018067</v>
      </c>
      <c r="J60" s="0" t="n">
        <f aca="false">(B60-B59)/(A60-A59)</f>
        <v>-6.53956220640938</v>
      </c>
      <c r="K60" s="0" t="n">
        <f aca="false">-1/C60 * J60</f>
        <v>1.12283997896174</v>
      </c>
      <c r="L60" s="0" t="n">
        <f aca="false">- (D60 - $D$26)/(B60 - $B$26)</f>
        <v>0.610628440405765</v>
      </c>
      <c r="M60" s="0" t="n">
        <f aca="false">- (C60 - $C$26)/(B60 - $B$26)</f>
        <v>0.423435629493297</v>
      </c>
      <c r="N60" s="0" t="n">
        <f aca="false">-F60/J60</f>
        <v>1.19157653603354</v>
      </c>
      <c r="O60" s="0" t="n">
        <f aca="false">-H60/J60</f>
        <v>0.147067763984288</v>
      </c>
    </row>
    <row r="61" customFormat="false" ht="12.8" hidden="false" customHeight="false" outlineLevel="0" collapsed="false">
      <c r="A61" s="0" t="n">
        <v>1.75</v>
      </c>
      <c r="B61" s="0" t="n">
        <v>3.64851047612713</v>
      </c>
      <c r="C61" s="0" t="n">
        <v>5.86213578053985</v>
      </c>
      <c r="D61" s="0" t="n">
        <v>8.73755117491102</v>
      </c>
      <c r="F61" s="0" t="n">
        <f aca="false">(D61 - D60)/(A61-A60)</f>
        <v>7.93198252902783</v>
      </c>
      <c r="G61" s="0" t="n">
        <f aca="false">1/C61*F61</f>
        <v>1.3530874797133</v>
      </c>
      <c r="H61" s="0" t="n">
        <f aca="false">(C61-C60)/(A61-A60)</f>
        <v>0.760183300959805</v>
      </c>
      <c r="I61" s="0" t="n">
        <f aca="false">1/C61 * H61</f>
        <v>0.129676849772627</v>
      </c>
      <c r="J61" s="0" t="n">
        <f aca="false">(B61-B60)/(A61-A60)</f>
        <v>-6.15623505402462</v>
      </c>
      <c r="K61" s="0" t="n">
        <f aca="false">-1/C61 * J61</f>
        <v>1.0501693042425</v>
      </c>
      <c r="L61" s="0" t="n">
        <f aca="false">- (D61 - $D$26)/(B61 - $B$26)</f>
        <v>0.625566084609242</v>
      </c>
      <c r="M61" s="0" t="n">
        <f aca="false">- (C61 - $C$26)/(B61 - $B$26)</f>
        <v>0.416825301676322</v>
      </c>
      <c r="N61" s="0" t="n">
        <f aca="false">-F61/J61</f>
        <v>1.28844699063957</v>
      </c>
      <c r="O61" s="0" t="n">
        <f aca="false">-H61/J61</f>
        <v>0.123481851210804</v>
      </c>
    </row>
    <row r="62" customFormat="false" ht="12.8" hidden="false" customHeight="false" outlineLevel="0" collapsed="false">
      <c r="A62" s="0" t="n">
        <v>1.8</v>
      </c>
      <c r="B62" s="0" t="n">
        <v>3.35963229732151</v>
      </c>
      <c r="C62" s="0" t="n">
        <v>5.89208274022745</v>
      </c>
      <c r="D62" s="0" t="n">
        <v>9.14014087333428</v>
      </c>
      <c r="F62" s="0" t="n">
        <f aca="false">(D62 - D61)/(A62-A61)</f>
        <v>8.05179396846518</v>
      </c>
      <c r="G62" s="0" t="n">
        <f aca="false">1/C62*F62</f>
        <v>1.36654461986635</v>
      </c>
      <c r="H62" s="0" t="n">
        <f aca="false">(C62-C61)/(A62-A61)</f>
        <v>0.598939193752006</v>
      </c>
      <c r="I62" s="0" t="n">
        <f aca="false">1/C62 * H62</f>
        <v>0.101651524623513</v>
      </c>
      <c r="J62" s="0" t="n">
        <f aca="false">(B62-B61)/(A62-A61)</f>
        <v>-5.7775635761124</v>
      </c>
      <c r="K62" s="0" t="n">
        <f aca="false">-1/C62 * J62</f>
        <v>0.980563890704863</v>
      </c>
      <c r="L62" s="0" t="n">
        <f aca="false">- (D62 - $D$26)/(B62 - $B$26)</f>
        <v>0.641129531157537</v>
      </c>
      <c r="M62" s="0" t="n">
        <f aca="false">- (C62 - $C$26)/(B62 - $B$26)</f>
        <v>0.41047970600519</v>
      </c>
      <c r="N62" s="0" t="n">
        <f aca="false">-F62/J62</f>
        <v>1.39363139191678</v>
      </c>
      <c r="O62" s="0" t="n">
        <f aca="false">-H62/J62</f>
        <v>0.103666396026925</v>
      </c>
    </row>
    <row r="63" customFormat="false" ht="12.8" hidden="false" customHeight="false" outlineLevel="0" collapsed="false">
      <c r="A63" s="0" t="n">
        <v>1.85</v>
      </c>
      <c r="B63" s="0" t="n">
        <v>3.08930530167069</v>
      </c>
      <c r="C63" s="0" t="n">
        <v>5.91561823774053</v>
      </c>
      <c r="D63" s="0" t="n">
        <v>9.5475082296139</v>
      </c>
      <c r="F63" s="0" t="n">
        <f aca="false">(D63 - D62)/(A63-A62)</f>
        <v>8.14734712559239</v>
      </c>
      <c r="G63" s="0" t="n">
        <f aca="false">1/C63*F63</f>
        <v>1.37726046512161</v>
      </c>
      <c r="H63" s="0" t="n">
        <f aca="false">(C63-C62)/(A63-A62)</f>
        <v>0.470709950261589</v>
      </c>
      <c r="I63" s="0" t="n">
        <f aca="false">1/C63 * H63</f>
        <v>0.079570711182569</v>
      </c>
      <c r="J63" s="0" t="n">
        <f aca="false">(B63-B62)/(A63-A62)</f>
        <v>-5.40653991301639</v>
      </c>
      <c r="K63" s="0" t="n">
        <f aca="false">-1/C63 * J63</f>
        <v>0.913943343828999</v>
      </c>
      <c r="L63" s="0" t="n">
        <f aca="false">- (D63 - $D$26)/(B63 - $B$26)</f>
        <v>0.65724150175718</v>
      </c>
      <c r="M63" s="0" t="n">
        <f aca="false">- (C63 - $C$26)/(B63 - $B$26)</f>
        <v>0.404461227492006</v>
      </c>
      <c r="N63" s="0" t="n">
        <f aca="false">-F63/J63</f>
        <v>1.50694293516218</v>
      </c>
      <c r="O63" s="0" t="n">
        <f aca="false">-H63/J63</f>
        <v>0.0870630676615079</v>
      </c>
    </row>
    <row r="64" customFormat="false" ht="12.8" hidden="false" customHeight="false" outlineLevel="0" collapsed="false">
      <c r="A64" s="0" t="n">
        <v>1.9</v>
      </c>
      <c r="B64" s="0" t="n">
        <v>2.83702129800976</v>
      </c>
      <c r="C64" s="0" t="n">
        <v>5.93407834421644</v>
      </c>
      <c r="D64" s="0" t="n">
        <v>9.95818309134713</v>
      </c>
      <c r="F64" s="0" t="n">
        <f aca="false">(D64 - D63)/(A64-A63)</f>
        <v>8.21349723466464</v>
      </c>
      <c r="G64" s="0" t="n">
        <f aca="false">1/C64*F64</f>
        <v>1.38412349116857</v>
      </c>
      <c r="H64" s="0" t="n">
        <f aca="false">(C64-C63)/(A64-A63)</f>
        <v>0.369202129518202</v>
      </c>
      <c r="I64" s="0" t="n">
        <f aca="false">1/C64 * H64</f>
        <v>0.0622172657828218</v>
      </c>
      <c r="J64" s="0" t="n">
        <f aca="false">(B64-B63)/(A64-A63)</f>
        <v>-5.04568007321862</v>
      </c>
      <c r="K64" s="0" t="n">
        <f aca="false">-1/C64 * J64</f>
        <v>0.850288752614181</v>
      </c>
      <c r="L64" s="0" t="n">
        <f aca="false">- (D64 - $D$26)/(B64 - $B$26)</f>
        <v>0.673809920827341</v>
      </c>
      <c r="M64" s="0" t="n">
        <f aca="false">- (C64 - $C$26)/(B64 - $B$26)</f>
        <v>0.398805943490045</v>
      </c>
      <c r="N64" s="0" t="n">
        <f aca="false">-F64/J64</f>
        <v>1.62782759023112</v>
      </c>
      <c r="O64" s="0" t="n">
        <f aca="false">-H64/J64</f>
        <v>0.0731719261151429</v>
      </c>
    </row>
    <row r="65" customFormat="false" ht="12.8" hidden="false" customHeight="false" outlineLevel="0" collapsed="false">
      <c r="A65" s="0" t="n">
        <v>1.95</v>
      </c>
      <c r="B65" s="0" t="n">
        <v>2.60216948725996</v>
      </c>
      <c r="C65" s="0" t="n">
        <v>5.94853508751773</v>
      </c>
      <c r="D65" s="0" t="n">
        <v>10.3704024412251</v>
      </c>
      <c r="F65" s="0" t="n">
        <f aca="false">(D65 - D64)/(A65-A64)</f>
        <v>8.24438699755933</v>
      </c>
      <c r="G65" s="0" t="n">
        <f aca="false">1/C65*F65</f>
        <v>1.38595248683313</v>
      </c>
      <c r="H65" s="0" t="n">
        <f aca="false">(C65-C64)/(A65-A64)</f>
        <v>0.289134866025796</v>
      </c>
      <c r="I65" s="0" t="n">
        <f aca="false">1/C65 * H65</f>
        <v>0.048606062126541</v>
      </c>
      <c r="J65" s="0" t="n">
        <f aca="false">(B65-B64)/(A65-A64)</f>
        <v>-4.69703621499598</v>
      </c>
      <c r="K65" s="0" t="n">
        <f aca="false">-1/C65 * J65</f>
        <v>0.789612256781023</v>
      </c>
      <c r="L65" s="0" t="n">
        <f aca="false">- (D65 - $D$26)/(B65 - $B$26)</f>
        <v>0.690725980871911</v>
      </c>
      <c r="M65" s="0" t="n">
        <f aca="false">- (C65 - $C$26)/(B65 - $B$26)</f>
        <v>0.393530550052358</v>
      </c>
      <c r="N65" s="0" t="n">
        <f aca="false">-F65/J65</f>
        <v>1.75523172915676</v>
      </c>
      <c r="O65" s="0" t="n">
        <f aca="false">-H65/J65</f>
        <v>0.0615568739075697</v>
      </c>
    </row>
    <row r="66" customFormat="false" ht="12.8" hidden="false" customHeight="false" outlineLevel="0" collapsed="false">
      <c r="A66" s="0" t="n">
        <v>2</v>
      </c>
      <c r="B66" s="0" t="n">
        <v>2.38405844044235</v>
      </c>
      <c r="C66" s="0" t="n">
        <v>5.95984289445429</v>
      </c>
      <c r="D66" s="0" t="n">
        <v>10.7820742618873</v>
      </c>
      <c r="F66" s="0" t="n">
        <f aca="false">(D66 - D65)/(A66-A65)</f>
        <v>8.23343641324402</v>
      </c>
      <c r="G66" s="0" t="n">
        <f aca="false">1/C66*F66</f>
        <v>1.38148547856947</v>
      </c>
      <c r="H66" s="0" t="n">
        <f aca="false">(C66-C65)/(A66-A65)</f>
        <v>0.226156138731214</v>
      </c>
      <c r="I66" s="0" t="n">
        <f aca="false">1/C66 * H66</f>
        <v>0.0379466611345837</v>
      </c>
      <c r="J66" s="0" t="n">
        <f aca="false">(B66-B65)/(A66-A65)</f>
        <v>-4.36222093635221</v>
      </c>
      <c r="K66" s="0" t="n">
        <f aca="false">-1/C66 * J66</f>
        <v>0.731935558303275</v>
      </c>
      <c r="L66" s="0" t="n">
        <f aca="false">- (D66 - $D$26)/(B66 - $B$26)</f>
        <v>0.707862197836611</v>
      </c>
      <c r="M66" s="0" t="n">
        <f aca="false">- (C66 - $C$26)/(B66 - $B$26)</f>
        <v>0.388637815995297</v>
      </c>
      <c r="N66" s="0" t="n">
        <f aca="false">-F66/J66</f>
        <v>1.88744140504928</v>
      </c>
      <c r="O66" s="0" t="n">
        <f aca="false">-H66/J66</f>
        <v>0.0518442651188435</v>
      </c>
    </row>
    <row r="67" customFormat="false" ht="12.8" hidden="false" customHeight="false" outlineLevel="0" collapsed="false">
      <c r="A67" s="0" t="n">
        <v>2.05</v>
      </c>
      <c r="B67" s="0" t="n">
        <v>2.18193642391226</v>
      </c>
      <c r="C67" s="0" t="n">
        <v>5.96867924583865</v>
      </c>
      <c r="D67" s="0" t="n">
        <v>11.1907439482278</v>
      </c>
      <c r="F67" s="0" t="n">
        <f aca="false">(D67 - D66)/(A67-A66)</f>
        <v>8.17339372681004</v>
      </c>
      <c r="G67" s="0" t="n">
        <f aca="false">1/C67*F67</f>
        <v>1.36938062679587</v>
      </c>
      <c r="H67" s="0" t="n">
        <f aca="false">(C67-C66)/(A67-A66)</f>
        <v>0.17672702768719</v>
      </c>
      <c r="I67" s="0" t="n">
        <f aca="false">1/C67 * H67</f>
        <v>0.0296090676694351</v>
      </c>
      <c r="J67" s="0" t="n">
        <f aca="false">(B67-B66)/(A67-A66)</f>
        <v>-4.04244033060182</v>
      </c>
      <c r="K67" s="0" t="n">
        <f aca="false">-1/C67 * J67</f>
        <v>0.677275518435708</v>
      </c>
      <c r="L67" s="0" t="n">
        <f aca="false">- (D67 - $D$26)/(B67 - $B$26)</f>
        <v>0.725070637846453</v>
      </c>
      <c r="M67" s="0" t="n">
        <f aca="false">- (C67 - $C$26)/(B67 - $B$26)</f>
        <v>0.384120783179009</v>
      </c>
      <c r="N67" s="0" t="n">
        <f aca="false">-F67/J67</f>
        <v>2.02189594857748</v>
      </c>
      <c r="O67" s="0" t="n">
        <f aca="false">-H67/J67</f>
        <v>0.0437179063224118</v>
      </c>
    </row>
    <row r="68" customFormat="false" ht="12.8" hidden="false" customHeight="false" outlineLevel="0" collapsed="false">
      <c r="A68" s="0" t="n">
        <v>2.1</v>
      </c>
      <c r="B68" s="0" t="n">
        <v>1.9950097823937</v>
      </c>
      <c r="C68" s="0" t="n">
        <v>5.97557917370462</v>
      </c>
      <c r="D68" s="0" t="n">
        <v>11.5935683753685</v>
      </c>
      <c r="F68" s="0" t="n">
        <f aca="false">(D68 - D67)/(A68-A67)</f>
        <v>8.05648854281397</v>
      </c>
      <c r="G68" s="0" t="n">
        <f aca="false">1/C68*F68</f>
        <v>1.34823559501418</v>
      </c>
      <c r="H68" s="0" t="n">
        <f aca="false">(C68-C67)/(A68-A67)</f>
        <v>0.137998557319409</v>
      </c>
      <c r="I68" s="0" t="n">
        <f aca="false">1/C68 * H68</f>
        <v>0.0230937543136686</v>
      </c>
      <c r="J68" s="0" t="n">
        <f aca="false">(B68-B67)/(A68-A67)</f>
        <v>-3.73853283037118</v>
      </c>
      <c r="K68" s="0" t="n">
        <f aca="false">-1/C68 * J68</f>
        <v>0.625635226594016</v>
      </c>
      <c r="L68" s="0" t="n">
        <f aca="false">- (D68 - $D$26)/(B68 - $B$26)</f>
        <v>0.742181615076063</v>
      </c>
      <c r="M68" s="0" t="n">
        <f aca="false">- (C68 - $C$26)/(B68 - $B$26)</f>
        <v>0.379965942674166</v>
      </c>
      <c r="N68" s="0" t="n">
        <f aca="false">-F68/J68</f>
        <v>2.15498670423983</v>
      </c>
      <c r="O68" s="0" t="n">
        <f aca="false">-H68/J68</f>
        <v>0.0369124904289547</v>
      </c>
    </row>
    <row r="69" customFormat="false" ht="12.8" hidden="false" customHeight="false" outlineLevel="0" collapsed="false">
      <c r="A69" s="0" t="n">
        <v>2.15</v>
      </c>
      <c r="B69" s="0" t="n">
        <v>1.82245922029712</v>
      </c>
      <c r="C69" s="0" t="n">
        <v>5.98096390294509</v>
      </c>
      <c r="D69" s="0" t="n">
        <v>11.9873056214279</v>
      </c>
      <c r="F69" s="0" t="n">
        <f aca="false">(D69 - D68)/(A69-A68)</f>
        <v>7.87474492118803</v>
      </c>
      <c r="G69" s="0" t="n">
        <f aca="false">1/C69*F69</f>
        <v>1.3166347513501</v>
      </c>
      <c r="H69" s="0" t="n">
        <f aca="false">(C69-C68)/(A69-A68)</f>
        <v>0.107694584809402</v>
      </c>
      <c r="I69" s="0" t="n">
        <f aca="false">1/C69 * H69</f>
        <v>0.0180062255109702</v>
      </c>
      <c r="J69" s="0" t="n">
        <f aca="false">(B69-B68)/(A69-A68)</f>
        <v>-3.45101124193162</v>
      </c>
      <c r="K69" s="0" t="n">
        <f aca="false">-1/C69 * J69</f>
        <v>0.576999175706829</v>
      </c>
      <c r="L69" s="0" t="n">
        <f aca="false">- (D69 - $D$26)/(B69 - $B$26)</f>
        <v>0.759003325797824</v>
      </c>
      <c r="M69" s="0" t="n">
        <f aca="false">- (C69 - $C$26)/(B69 - $B$26)</f>
        <v>0.376155598226196</v>
      </c>
      <c r="N69" s="0" t="n">
        <f aca="false">-F69/J69</f>
        <v>2.28186591382425</v>
      </c>
      <c r="O69" s="0" t="n">
        <f aca="false">-H69/J69</f>
        <v>0.0312066745830484</v>
      </c>
    </row>
    <row r="70" customFormat="false" ht="12.8" hidden="false" customHeight="false" outlineLevel="0" collapsed="false">
      <c r="A70" s="0" t="n">
        <v>2.2</v>
      </c>
      <c r="B70" s="0" t="n">
        <v>1.66345392987845</v>
      </c>
      <c r="C70" s="0" t="n">
        <v>5.98516426106019</v>
      </c>
      <c r="D70" s="0" t="n">
        <v>12.3683320782436</v>
      </c>
      <c r="F70" s="0" t="n">
        <f aca="false">(D70 - D69)/(A70-A69)</f>
        <v>7.62052913631396</v>
      </c>
      <c r="G70" s="0" t="n">
        <f aca="false">1/C70*F70</f>
        <v>1.27323642324966</v>
      </c>
      <c r="H70" s="0" t="n">
        <f aca="false">(C70-C69)/(A70-A69)</f>
        <v>0.0840071623019862</v>
      </c>
      <c r="I70" s="0" t="n">
        <f aca="false">1/C70 * H70</f>
        <v>0.0140358992063996</v>
      </c>
      <c r="J70" s="0" t="n">
        <f aca="false">(B70-B69)/(A70-A69)</f>
        <v>-3.18010580837338</v>
      </c>
      <c r="K70" s="0" t="n">
        <f aca="false">-1/C70 * J70</f>
        <v>0.531331417094653</v>
      </c>
      <c r="L70" s="0" t="n">
        <f aca="false">- (D70 - $D$26)/(B70 - $B$26)</f>
        <v>0.775323094765024</v>
      </c>
      <c r="M70" s="0" t="n">
        <f aca="false">- (C70 - $C$26)/(B70 - $B$26)</f>
        <v>0.372669598217018</v>
      </c>
      <c r="N70" s="0" t="n">
        <f aca="false">-F70/J70</f>
        <v>2.39631307746073</v>
      </c>
      <c r="O70" s="0" t="n">
        <f aca="false">-H70/J70</f>
        <v>0.0264164676787769</v>
      </c>
    </row>
    <row r="71" customFormat="false" ht="12.8" hidden="false" customHeight="false" outlineLevel="0" collapsed="false">
      <c r="A71" s="0" t="n">
        <v>2.25</v>
      </c>
      <c r="B71" s="0" t="n">
        <v>1.51716360042487</v>
      </c>
      <c r="C71" s="0" t="n">
        <v>5.98843959202004</v>
      </c>
      <c r="D71" s="0" t="n">
        <v>12.7327028378485</v>
      </c>
      <c r="F71" s="0" t="n">
        <f aca="false">(D71 - D70)/(A71-A70)</f>
        <v>7.28741519209801</v>
      </c>
      <c r="G71" s="0" t="n">
        <f aca="false">1/C71*F71</f>
        <v>1.21691386881633</v>
      </c>
      <c r="H71" s="0" t="n">
        <f aca="false">(C71-C70)/(A71-A70)</f>
        <v>0.0655066191970024</v>
      </c>
      <c r="I71" s="0" t="n">
        <f aca="false">1/C71 * H71</f>
        <v>0.0109388461201636</v>
      </c>
      <c r="J71" s="0" t="n">
        <f aca="false">(B71-B70)/(A71-A70)</f>
        <v>-2.92580658907161</v>
      </c>
      <c r="K71" s="0" t="n">
        <f aca="false">-1/C71 * J71</f>
        <v>0.488575787417214</v>
      </c>
      <c r="L71" s="0" t="n">
        <f aca="false">- (D71 - $D$26)/(B71 - $B$26)</f>
        <v>0.790911140595322</v>
      </c>
      <c r="M71" s="0" t="n">
        <f aca="false">- (C71 - $C$26)/(B71 - $B$26)</f>
        <v>0.369486584731725</v>
      </c>
      <c r="N71" s="0" t="n">
        <f aca="false">-F71/J71</f>
        <v>2.49073715922226</v>
      </c>
      <c r="O71" s="0" t="n">
        <f aca="false">-H71/J71</f>
        <v>0.0223892513748793</v>
      </c>
    </row>
    <row r="72" customFormat="false" ht="12.8" hidden="false" customHeight="false" outlineLevel="0" collapsed="false">
      <c r="A72" s="0" t="n">
        <v>2.3</v>
      </c>
      <c r="B72" s="0" t="n">
        <v>1.38276840686694</v>
      </c>
      <c r="C72" s="0" t="n">
        <v>5.99099290645958</v>
      </c>
      <c r="D72" s="0" t="n">
        <v>13.076274506019</v>
      </c>
      <c r="F72" s="0" t="n">
        <f aca="false">(D72 - D71)/(A72-A71)</f>
        <v>6.87143336341004</v>
      </c>
      <c r="G72" s="0" t="n">
        <f aca="false">1/C72*F72</f>
        <v>1.14696069094009</v>
      </c>
      <c r="H72" s="0" t="n">
        <f aca="false">(C72-C71)/(A72-A71)</f>
        <v>0.0510662887908</v>
      </c>
      <c r="I72" s="0" t="n">
        <f aca="false">1/C72 * H72</f>
        <v>0.00852384397513466</v>
      </c>
      <c r="J72" s="0" t="n">
        <f aca="false">(B72-B71)/(A72-A71)</f>
        <v>-2.6879038711586</v>
      </c>
      <c r="K72" s="0" t="n">
        <f aca="false">-1/C72 * J72</f>
        <v>0.448657495197577</v>
      </c>
      <c r="L72" s="0" t="n">
        <f aca="false">- (D72 - $D$26)/(B72 - $B$26)</f>
        <v>0.805527938562745</v>
      </c>
      <c r="M72" s="0" t="n">
        <f aca="false">- (C72 - $C$26)/(B72 - $B$26)</f>
        <v>0.366584878072807</v>
      </c>
      <c r="N72" s="0" t="n">
        <f aca="false">-F72/J72</f>
        <v>2.55642824028828</v>
      </c>
      <c r="O72" s="0" t="n">
        <f aca="false">-H72/J72</f>
        <v>0.018998554724648</v>
      </c>
    </row>
    <row r="73" customFormat="false" ht="12.8" hidden="false" customHeight="false" outlineLevel="0" collapsed="false">
      <c r="A73" s="0" t="n">
        <v>2.35</v>
      </c>
      <c r="B73" s="0" t="n">
        <v>1.25946712113993</v>
      </c>
      <c r="C73" s="0" t="n">
        <v>5.99298293840967</v>
      </c>
      <c r="D73" s="0" t="n">
        <v>13.3949091884924</v>
      </c>
      <c r="F73" s="0" t="n">
        <f aca="false">(D73 - D72)/(A73-A72)</f>
        <v>6.37269364946796</v>
      </c>
      <c r="G73" s="0" t="n">
        <f aca="false">1/C73*F73</f>
        <v>1.06335921776528</v>
      </c>
      <c r="H73" s="0" t="n">
        <f aca="false">(C73-C72)/(A73-A72)</f>
        <v>0.0398006390017966</v>
      </c>
      <c r="I73" s="0" t="n">
        <f aca="false">1/C73 * H73</f>
        <v>0.00664120679314972</v>
      </c>
      <c r="J73" s="0" t="n">
        <f aca="false">(B73-B72)/(A73-A72)</f>
        <v>-2.46602571454019</v>
      </c>
      <c r="K73" s="0" t="n">
        <f aca="false">-1/C73 * J73</f>
        <v>0.411485522298948</v>
      </c>
      <c r="L73" s="0" t="n">
        <f aca="false">- (D73 - $D$26)/(B73 - $B$26)</f>
        <v>0.818936210179302</v>
      </c>
      <c r="M73" s="0" t="n">
        <f aca="false">- (C73 - $C$26)/(B73 - $B$26)</f>
        <v>0.363943089036481</v>
      </c>
      <c r="N73" s="0" t="n">
        <f aca="false">-F73/J73</f>
        <v>2.58419594406225</v>
      </c>
      <c r="O73" s="0" t="n">
        <f aca="false">-H73/J73</f>
        <v>0.0161395879885291</v>
      </c>
    </row>
    <row r="74" customFormat="false" ht="12.8" hidden="false" customHeight="false" outlineLevel="0" collapsed="false">
      <c r="A74" s="0" t="n">
        <v>2.4</v>
      </c>
      <c r="B74" s="0" t="n">
        <v>1.14648351797738</v>
      </c>
      <c r="C74" s="0" t="n">
        <v>5.9945336928336</v>
      </c>
      <c r="D74" s="0" t="n">
        <v>13.6847698269432</v>
      </c>
      <c r="F74" s="0" t="n">
        <f aca="false">(D74 - D73)/(A74-A73)</f>
        <v>5.797212769016</v>
      </c>
      <c r="G74" s="0" t="n">
        <f aca="false">1/C74*F74</f>
        <v>0.96708319046509</v>
      </c>
      <c r="H74" s="0" t="n">
        <f aca="false">(C74-C73)/(A74-A73)</f>
        <v>0.0310150884786077</v>
      </c>
      <c r="I74" s="0" t="n">
        <f aca="false">1/C74 * H74</f>
        <v>0.00517389509640856</v>
      </c>
      <c r="J74" s="0" t="n">
        <f aca="false">(B74-B73)/(A74-A73)</f>
        <v>-2.25967206325101</v>
      </c>
      <c r="K74" s="0" t="n">
        <f aca="false">-1/C74 * J74</f>
        <v>0.376955436242259</v>
      </c>
      <c r="L74" s="0" t="n">
        <f aca="false">- (D74 - $D$26)/(B74 - $B$26)</f>
        <v>0.830918041892662</v>
      </c>
      <c r="M74" s="0" t="n">
        <f aca="false">- (C74 - $C$26)/(B74 - $B$26)</f>
        <v>0.361540529885984</v>
      </c>
      <c r="N74" s="0" t="n">
        <f aca="false">-F74/J74</f>
        <v>2.56551066116891</v>
      </c>
      <c r="O74" s="0" t="n">
        <f aca="false">-H74/J74</f>
        <v>0.0137254821099952</v>
      </c>
    </row>
    <row r="75" customFormat="false" ht="12.8" hidden="false" customHeight="false" outlineLevel="0" collapsed="false">
      <c r="A75" s="0" t="n">
        <v>2.45</v>
      </c>
      <c r="B75" s="0" t="n">
        <v>1.04307126156835</v>
      </c>
      <c r="C75" s="0" t="n">
        <v>5.9957419776054</v>
      </c>
      <c r="D75" s="0" t="n">
        <v>13.9426952998274</v>
      </c>
      <c r="F75" s="0" t="n">
        <f aca="false">(D75 - D74)/(A75-A74)</f>
        <v>5.158509457684</v>
      </c>
      <c r="G75" s="0" t="n">
        <f aca="false">1/C75*F75</f>
        <v>0.860362149830907</v>
      </c>
      <c r="H75" s="0" t="n">
        <f aca="false">(C75-C74)/(A75-A74)</f>
        <v>0.0241656954360002</v>
      </c>
      <c r="I75" s="0" t="n">
        <f aca="false">1/C75 * H75</f>
        <v>0.00403047621566457</v>
      </c>
      <c r="J75" s="0" t="n">
        <f aca="false">(B75-B74)/(A75-A74)</f>
        <v>-2.06824512818059</v>
      </c>
      <c r="K75" s="0" t="n">
        <f aca="false">-1/C75 * J75</f>
        <v>0.344952323816745</v>
      </c>
      <c r="L75" s="0" t="n">
        <f aca="false">- (D75 - $D$26)/(B75 - $B$26)</f>
        <v>0.84129635054943</v>
      </c>
      <c r="M75" s="0" t="n">
        <f aca="false">- (C75 - $C$26)/(B75 - $B$26)</f>
        <v>0.359357477912699</v>
      </c>
      <c r="N75" s="0" t="n">
        <f aca="false">-F75/J75</f>
        <v>2.49414800373391</v>
      </c>
      <c r="O75" s="0" t="n">
        <f aca="false">-H75/J75</f>
        <v>0.0116841544102939</v>
      </c>
    </row>
    <row r="76" customFormat="false" ht="12.8" hidden="false" customHeight="false" outlineLevel="0" collapsed="false">
      <c r="A76" s="0" t="n">
        <v>2.5</v>
      </c>
      <c r="B76" s="0" t="n">
        <v>0.948517463551335</v>
      </c>
      <c r="C76" s="0" t="n">
        <v>5.99668332817846</v>
      </c>
      <c r="D76" s="0" t="n">
        <v>14.1666072965439</v>
      </c>
      <c r="F76" s="0" t="n">
        <f aca="false">(D76 - D75)/(A76-A75)</f>
        <v>4.47823993432999</v>
      </c>
      <c r="G76" s="0" t="n">
        <f aca="false">1/C76*F76</f>
        <v>0.74678612980724</v>
      </c>
      <c r="H76" s="0" t="n">
        <f aca="false">(C76-C75)/(A76-A75)</f>
        <v>0.0188270114611911</v>
      </c>
      <c r="I76" s="0" t="n">
        <f aca="false">1/C76 * H76</f>
        <v>0.00313957073116115</v>
      </c>
      <c r="J76" s="0" t="n">
        <f aca="false">(B76-B75)/(A76-A75)</f>
        <v>-1.89107596034031</v>
      </c>
      <c r="K76" s="0" t="n">
        <f aca="false">-1/C76 * J76</f>
        <v>0.315353647482789</v>
      </c>
      <c r="L76" s="0" t="n">
        <f aca="false">- (D76 - $D$26)/(B76 - $B$26)</f>
        <v>0.849957810813634</v>
      </c>
      <c r="M76" s="0" t="n">
        <f aca="false">- (C76 - $C$26)/(B76 - $B$26)</f>
        <v>0.357375332164255</v>
      </c>
      <c r="N76" s="0" t="n">
        <f aca="false">-F76/J76</f>
        <v>2.36809098536905</v>
      </c>
      <c r="O76" s="0" t="n">
        <f aca="false">-H76/J76</f>
        <v>0.00995571402525953</v>
      </c>
    </row>
    <row r="77" customFormat="false" ht="12.8" hidden="false" customHeight="false" outlineLevel="0" collapsed="false">
      <c r="A77" s="0" t="n">
        <v>2.55</v>
      </c>
      <c r="B77" s="0" t="n">
        <v>0.862145098821723</v>
      </c>
      <c r="C77" s="0" t="n">
        <v>5.99741665751205</v>
      </c>
      <c r="D77" s="0" t="n">
        <v>14.3558590483865</v>
      </c>
      <c r="F77" s="0" t="n">
        <f aca="false">(D77 - D76)/(A77-A76)</f>
        <v>3.78503503685204</v>
      </c>
      <c r="G77" s="0" t="n">
        <f aca="false">1/C77*F77</f>
        <v>0.631110902076663</v>
      </c>
      <c r="H77" s="0" t="n">
        <f aca="false">(C77-C76)/(A77-A76)</f>
        <v>0.014666586671801</v>
      </c>
      <c r="I77" s="0" t="n">
        <f aca="false">1/C77 * H77</f>
        <v>0.00244548403243427</v>
      </c>
      <c r="J77" s="0" t="n">
        <f aca="false">(B77-B76)/(A77-A76)</f>
        <v>-1.72744729459225</v>
      </c>
      <c r="K77" s="0" t="n">
        <f aca="false">-1/C77 * J77</f>
        <v>0.288031896604772</v>
      </c>
      <c r="L77" s="0" t="n">
        <f aca="false">- (D77 - $D$26)/(B77 - $B$26)</f>
        <v>0.856871998059116</v>
      </c>
      <c r="M77" s="0" t="n">
        <f aca="false">- (C77 - $C$26)/(B77 - $B$26)</f>
        <v>0.355576693672252</v>
      </c>
      <c r="N77" s="0" t="n">
        <f aca="false">-F77/J77</f>
        <v>2.19111462833109</v>
      </c>
      <c r="O77" s="0" t="n">
        <f aca="false">-H77/J77</f>
        <v>0.00849032368033145</v>
      </c>
    </row>
    <row r="78" customFormat="false" ht="12.8" hidden="false" customHeight="false" outlineLevel="0" collapsed="false">
      <c r="A78" s="0" t="n">
        <v>2.6</v>
      </c>
      <c r="B78" s="0" t="n">
        <v>0.783314455935287</v>
      </c>
      <c r="C78" s="0" t="n">
        <v>5.9979878992172</v>
      </c>
      <c r="D78" s="0" t="n">
        <v>14.5114126695702</v>
      </c>
      <c r="F78" s="0" t="n">
        <f aca="false">(D78 - D77)/(A78-A77)</f>
        <v>3.11107242367397</v>
      </c>
      <c r="G78" s="0" t="n">
        <f aca="false">1/C78*F78</f>
        <v>0.518686012034136</v>
      </c>
      <c r="H78" s="0" t="n">
        <f aca="false">(C78-C77)/(A78-A77)</f>
        <v>0.0114248341030176</v>
      </c>
      <c r="I78" s="0" t="n">
        <f aca="false">1/C78 * H78</f>
        <v>0.00190477778464819</v>
      </c>
      <c r="J78" s="0" t="n">
        <f aca="false">(B78-B77)/(A78-A77)</f>
        <v>-1.57661285772871</v>
      </c>
      <c r="K78" s="0" t="n">
        <f aca="false">-1/C78 * J78</f>
        <v>0.262856958736859</v>
      </c>
      <c r="L78" s="0" t="n">
        <f aca="false">- (D78 - $D$26)/(B78 - $B$26)</f>
        <v>0.862100287746967</v>
      </c>
      <c r="M78" s="0" t="n">
        <f aca="false">- (C78 - $C$26)/(B78 - $B$26)</f>
        <v>0.353945391708309</v>
      </c>
      <c r="N78" s="0" t="n">
        <f aca="false">-F78/J78</f>
        <v>1.97326338449112</v>
      </c>
      <c r="O78" s="0" t="n">
        <f aca="false">-H78/J78</f>
        <v>0.00724644230003067</v>
      </c>
    </row>
    <row r="79" customFormat="false" ht="12.8" hidden="false" customHeight="false" outlineLevel="0" collapsed="false">
      <c r="A79" s="0" t="n">
        <v>2.65</v>
      </c>
      <c r="B79" s="0" t="n">
        <v>0.711423785452724</v>
      </c>
      <c r="C79" s="0" t="n">
        <v>5.99843285808543</v>
      </c>
      <c r="D79" s="0" t="n">
        <v>14.6357568012049</v>
      </c>
      <c r="F79" s="0" t="n">
        <f aca="false">(D79 - D78)/(A79-A78)</f>
        <v>2.48688263269401</v>
      </c>
      <c r="G79" s="0" t="n">
        <f aca="false">1/C79*F79</f>
        <v>0.414588725343802</v>
      </c>
      <c r="H79" s="0" t="n">
        <f aca="false">(C79-C78)/(A79-A78)</f>
        <v>0.00889917736458304</v>
      </c>
      <c r="I79" s="0" t="n">
        <f aca="false">1/C79 * H79</f>
        <v>0.00148358372513708</v>
      </c>
      <c r="J79" s="0" t="n">
        <f aca="false">(B79-B78)/(A79-A78)</f>
        <v>-1.43781340965127</v>
      </c>
      <c r="K79" s="0" t="n">
        <f aca="false">-1/C79 * J79</f>
        <v>0.239698175118057</v>
      </c>
      <c r="L79" s="0" t="n">
        <f aca="false">- (D79 - $D$26)/(B79 - $B$26)</f>
        <v>0.865789666217195</v>
      </c>
      <c r="M79" s="0" t="n">
        <f aca="false">- (C79 - $C$26)/(B79 - $B$26)</f>
        <v>0.352466472700386</v>
      </c>
      <c r="N79" s="0" t="n">
        <f aca="false">-F79/J79</f>
        <v>1.72962820905753</v>
      </c>
      <c r="O79" s="0" t="n">
        <f aca="false">-H79/J79</f>
        <v>0.00618938264509683</v>
      </c>
    </row>
    <row r="80" customFormat="false" ht="12.8" hidden="false" customHeight="false" outlineLevel="0" collapsed="false">
      <c r="A80" s="0" t="n">
        <v>2.7</v>
      </c>
      <c r="B80" s="0" t="n">
        <v>0.64590929396901</v>
      </c>
      <c r="C80" s="0" t="n">
        <v>5.99877943813167</v>
      </c>
      <c r="D80" s="0" t="n">
        <v>14.7325573843639</v>
      </c>
      <c r="F80" s="0" t="n">
        <f aca="false">(D80 - D79)/(A80-A79)</f>
        <v>1.93601166317999</v>
      </c>
      <c r="G80" s="0" t="n">
        <f aca="false">1/C80*F80</f>
        <v>0.322734263385914</v>
      </c>
      <c r="H80" s="0" t="n">
        <f aca="false">(C80-C79)/(A80-A79)</f>
        <v>0.00693160092481545</v>
      </c>
      <c r="I80" s="0" t="n">
        <f aca="false">1/C80 * H80</f>
        <v>0.00115550188105838</v>
      </c>
      <c r="J80" s="0" t="n">
        <f aca="false">(B80-B79)/(A80-A79)</f>
        <v>-1.31028982967427</v>
      </c>
      <c r="K80" s="0" t="n">
        <f aca="false">-1/C80 * J80</f>
        <v>0.218426072034808</v>
      </c>
      <c r="L80" s="0" t="n">
        <f aca="false">- (D80 - $D$26)/(B80 - $B$26)</f>
        <v>0.868151406773587</v>
      </c>
      <c r="M80" s="0" t="n">
        <f aca="false">- (C80 - $C$26)/(B80 - $B$26)</f>
        <v>0.351126164012587</v>
      </c>
      <c r="N80" s="0" t="n">
        <f aca="false">-F80/J80</f>
        <v>1.47754460069439</v>
      </c>
      <c r="O80" s="0" t="n">
        <f aca="false">-H80/J80</f>
        <v>0.00529012800667054</v>
      </c>
    </row>
    <row r="81" customFormat="false" ht="12.8" hidden="false" customHeight="false" outlineLevel="0" collapsed="false">
      <c r="A81" s="0" t="n">
        <v>2.75</v>
      </c>
      <c r="B81" s="0" t="n">
        <v>0.586244615027126</v>
      </c>
      <c r="C81" s="0" t="n">
        <v>5.99904938268539</v>
      </c>
      <c r="D81" s="0" t="n">
        <v>14.8061353165969</v>
      </c>
      <c r="F81" s="0" t="n">
        <f aca="false">(D81 - D80)/(A81-A80)</f>
        <v>1.47155864466001</v>
      </c>
      <c r="G81" s="0" t="n">
        <f aca="false">1/C81*F81</f>
        <v>0.245298638298805</v>
      </c>
      <c r="H81" s="0" t="n">
        <f aca="false">(C81-C80)/(A81-A80)</f>
        <v>0.00539889107439963</v>
      </c>
      <c r="I81" s="0" t="n">
        <f aca="false">1/C81 * H81</f>
        <v>0.000899957764972239</v>
      </c>
      <c r="J81" s="0" t="n">
        <f aca="false">(B81-B80)/(A81-A80)</f>
        <v>-1.19329357883768</v>
      </c>
      <c r="K81" s="0" t="n">
        <f aca="false">-1/C81 * J81</f>
        <v>0.198913778286573</v>
      </c>
      <c r="L81" s="0" t="n">
        <f aca="false">- (D81 - $D$26)/(B81 - $B$26)</f>
        <v>0.869430346577733</v>
      </c>
      <c r="M81" s="0" t="n">
        <f aca="false">- (C81 - $C$26)/(B81 - $B$26)</f>
        <v>0.349911821481564</v>
      </c>
      <c r="N81" s="0" t="n">
        <f aca="false">-F81/J81</f>
        <v>1.23319078452879</v>
      </c>
      <c r="O81" s="0" t="n">
        <f aca="false">-H81/J81</f>
        <v>0.00452436112130794</v>
      </c>
    </row>
    <row r="82" customFormat="false" ht="12.8" hidden="false" customHeight="false" outlineLevel="0" collapsed="false">
      <c r="A82" s="0" t="n">
        <v>2.8</v>
      </c>
      <c r="B82" s="0" t="n">
        <v>0.531939871537317</v>
      </c>
      <c r="C82" s="0" t="n">
        <v>5.99925963254408</v>
      </c>
      <c r="D82" s="0" t="n">
        <v>14.860923195993</v>
      </c>
      <c r="F82" s="0" t="n">
        <f aca="false">(D82 - D81)/(A82-A81)</f>
        <v>1.09575758792197</v>
      </c>
      <c r="G82" s="0" t="n">
        <f aca="false">1/C82*F82</f>
        <v>0.182648802525204</v>
      </c>
      <c r="H82" s="0" t="n">
        <f aca="false">(C82-C81)/(A82-A81)</f>
        <v>0.00420499717378677</v>
      </c>
      <c r="I82" s="0" t="n">
        <f aca="false">1/C82 * H82</f>
        <v>0.000700919351944028</v>
      </c>
      <c r="J82" s="0" t="n">
        <f aca="false">(B82-B81)/(A82-A81)</f>
        <v>-1.08609486979618</v>
      </c>
      <c r="K82" s="0" t="n">
        <f aca="false">-1/C82 * J82</f>
        <v>0.181038150758547</v>
      </c>
      <c r="L82" s="0" t="n">
        <f aca="false">- (D82 - $D$26)/(B82 - $B$26)</f>
        <v>0.869873667035156</v>
      </c>
      <c r="M82" s="0" t="n">
        <f aca="false">- (C82 - $C$26)/(B82 - $B$26)</f>
        <v>0.34881186713866</v>
      </c>
      <c r="N82" s="0" t="n">
        <f aca="false">-F82/J82</f>
        <v>1.00889675330812</v>
      </c>
      <c r="O82" s="0" t="n">
        <f aca="false">-H82/J82</f>
        <v>0.00387166654656593</v>
      </c>
    </row>
    <row r="83" customFormat="false" ht="12.8" hidden="false" customHeight="false" outlineLevel="0" collapsed="false">
      <c r="A83" s="0" t="n">
        <v>2.85</v>
      </c>
      <c r="B83" s="0" t="n">
        <v>0.482540428353384</v>
      </c>
      <c r="C83" s="0" t="n">
        <v>5.999423385507</v>
      </c>
      <c r="D83" s="0" t="n">
        <v>14.9010350861427</v>
      </c>
      <c r="F83" s="0" t="n">
        <f aca="false">(D83 - D82)/(A83-A82)</f>
        <v>0.802237802994017</v>
      </c>
      <c r="G83" s="0" t="n">
        <f aca="false">1/C83*F83</f>
        <v>0.133719151232435</v>
      </c>
      <c r="H83" s="0" t="n">
        <f aca="false">(C83-C82)/(A83-A82)</f>
        <v>0.00327505925840297</v>
      </c>
      <c r="I83" s="0" t="n">
        <f aca="false">1/C83 * H83</f>
        <v>0.000545895671626483</v>
      </c>
      <c r="J83" s="0" t="n">
        <f aca="false">(B83-B82)/(A83-A82)</f>
        <v>-0.987988863678655</v>
      </c>
      <c r="K83" s="0" t="n">
        <f aca="false">-1/C83 * J83</f>
        <v>0.164680636820094</v>
      </c>
      <c r="L83" s="0" t="n">
        <f aca="false">- (D83 - $D$26)/(B83 - $B$26)</f>
        <v>0.869706777541336</v>
      </c>
      <c r="M83" s="0" t="n">
        <f aca="false">- (C83 - $C$26)/(B83 - $B$26)</f>
        <v>0.347815721719605</v>
      </c>
      <c r="N83" s="0" t="n">
        <f aca="false">-F83/J83</f>
        <v>0.811990734396522</v>
      </c>
      <c r="O83" s="0" t="n">
        <f aca="false">-H83/J83</f>
        <v>0.00331487466995194</v>
      </c>
    </row>
    <row r="84" customFormat="false" ht="12.8" hidden="false" customHeight="false" outlineLevel="0" collapsed="false">
      <c r="A84" s="0" t="n">
        <v>2.9</v>
      </c>
      <c r="B84" s="0" t="n">
        <v>0.43762541872261</v>
      </c>
      <c r="C84" s="0" t="n">
        <v>5.99955092263494</v>
      </c>
      <c r="D84" s="0" t="n">
        <v>14.9300116597144</v>
      </c>
      <c r="F84" s="0" t="n">
        <f aca="false">(D84 - D83)/(A84-A83)</f>
        <v>0.579531471434011</v>
      </c>
      <c r="G84" s="0" t="n">
        <f aca="false">1/C84*F84</f>
        <v>0.0965958084041876</v>
      </c>
      <c r="H84" s="0" t="n">
        <f aca="false">(C84-C83)/(A84-A83)</f>
        <v>0.00255074255880673</v>
      </c>
      <c r="I84" s="0" t="n">
        <f aca="false">1/C84 * H84</f>
        <v>0.000425155581092471</v>
      </c>
      <c r="J84" s="0" t="n">
        <f aca="false">(B84-B83)/(A84-A83)</f>
        <v>-0.898300192615483</v>
      </c>
      <c r="K84" s="0" t="n">
        <f aca="false">-1/C84 * J84</f>
        <v>0.149727905338115</v>
      </c>
      <c r="L84" s="0" t="n">
        <f aca="false">- (D84 - $D$26)/(B84 - $B$26)</f>
        <v>0.869119623676264</v>
      </c>
      <c r="M84" s="0" t="n">
        <f aca="false">- (C84 - $C$26)/(B84 - $B$26)</f>
        <v>0.34691373521314</v>
      </c>
      <c r="N84" s="0" t="n">
        <f aca="false">-F84/J84</f>
        <v>0.645142321239688</v>
      </c>
      <c r="O84" s="0" t="n">
        <f aca="false">-H84/J84</f>
        <v>0.00283952133126011</v>
      </c>
    </row>
    <row r="85" customFormat="false" ht="12.8" hidden="false" customHeight="false" outlineLevel="0" collapsed="false">
      <c r="A85" s="0" t="n">
        <v>2.95</v>
      </c>
      <c r="B85" s="0" t="n">
        <v>0.39680611468155</v>
      </c>
      <c r="C85" s="0" t="n">
        <v>5.99965025240603</v>
      </c>
      <c r="D85" s="0" t="n">
        <v>14.9507304723275</v>
      </c>
      <c r="F85" s="0" t="n">
        <f aca="false">(D85 - D84)/(A85-A84)</f>
        <v>0.414376252261979</v>
      </c>
      <c r="G85" s="0" t="n">
        <f aca="false">1/C85*F85</f>
        <v>0.0690667346977104</v>
      </c>
      <c r="H85" s="0" t="n">
        <f aca="false">(C85-C84)/(A85-A84)</f>
        <v>0.00198659542180123</v>
      </c>
      <c r="I85" s="0" t="n">
        <f aca="false">1/C85 * H85</f>
        <v>0.000331118538285552</v>
      </c>
      <c r="J85" s="0" t="n">
        <f aca="false">(B85-B84)/(A85-A84)</f>
        <v>-0.816386080821195</v>
      </c>
      <c r="K85" s="0" t="n">
        <f aca="false">-1/C85 * J85</f>
        <v>0.136072278628875</v>
      </c>
      <c r="L85" s="0" t="n">
        <f aca="false">- (D85 - $D$26)/(B85 - $B$26)</f>
        <v>0.868262551287175</v>
      </c>
      <c r="M85" s="0" t="n">
        <f aca="false">- (C85 - $C$26)/(B85 - $B$26)</f>
        <v>0.346097117705971</v>
      </c>
      <c r="N85" s="0" t="n">
        <f aca="false">-F85/J85</f>
        <v>0.507573882010778</v>
      </c>
      <c r="O85" s="0" t="n">
        <f aca="false">-H85/J85</f>
        <v>0.00243340187745843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774</TotalTime>
  <Application>LibreOffice/6.4.4.1$Linux_X86_64 LibreOffice_project/40$Build-1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2020-05-21T18:38:10Z</dcterms:created>
  <dc:creator>Rafael Nahat</dc:creator>
  <dc:description/>
  <dc:language>en-GB</dc:language>
  <cp:lastModifiedBy>Rafael Nahat</cp:lastModifiedBy>
  <dcterms:modified xsi:type="dcterms:W3CDTF">2020-05-22T18:12:53Z</dcterms:modified>
  <cp:revision>87</cp:revision>
  <dc:subject/>
  <dc:title/>
</cp:coreProperties>
</file>