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o\Documents\Lino2\Curso Design Optico 2020\"/>
    </mc:Choice>
  </mc:AlternateContent>
  <bookViews>
    <workbookView xWindow="0" yWindow="0" windowWidth="27690" windowHeight="12300" activeTab="2"/>
  </bookViews>
  <sheets>
    <sheet name="Planilha1" sheetId="1" r:id="rId1"/>
    <sheet name="Planilha2" sheetId="2" r:id="rId2"/>
    <sheet name="Planilh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F7" i="3"/>
  <c r="F6" i="3"/>
  <c r="B16" i="3"/>
  <c r="B12" i="3"/>
  <c r="E7" i="3"/>
  <c r="C7" i="3"/>
  <c r="D6" i="3"/>
  <c r="D7" i="3" s="1"/>
  <c r="B6" i="3"/>
  <c r="B7" i="3" s="1"/>
  <c r="B11" i="3" s="1"/>
  <c r="B16" i="2"/>
  <c r="B11" i="2"/>
  <c r="B9" i="2" s="1"/>
  <c r="B15" i="2" s="1"/>
  <c r="B12" i="2"/>
  <c r="E7" i="2"/>
  <c r="D7" i="2"/>
  <c r="C7" i="2"/>
  <c r="B7" i="2"/>
  <c r="D6" i="2"/>
  <c r="B6" i="2"/>
  <c r="C11" i="3" l="1"/>
  <c r="B9" i="3"/>
  <c r="B15" i="3" s="1"/>
  <c r="C11" i="2"/>
  <c r="C9" i="2" s="1"/>
  <c r="C15" i="2" s="1"/>
  <c r="E13" i="1"/>
  <c r="E12" i="1"/>
  <c r="E9" i="1"/>
  <c r="E7" i="1" s="1"/>
  <c r="E8" i="1" s="1"/>
  <c r="E10" i="1" s="1"/>
  <c r="D6" i="1"/>
  <c r="D9" i="1"/>
  <c r="D7" i="1" s="1"/>
  <c r="D10" i="1"/>
  <c r="D8" i="1"/>
  <c r="C6" i="1"/>
  <c r="C10" i="1"/>
  <c r="C8" i="1"/>
  <c r="C7" i="1"/>
  <c r="C9" i="1"/>
  <c r="B7" i="1"/>
  <c r="B9" i="1"/>
  <c r="B10" i="1"/>
  <c r="E5" i="1"/>
  <c r="D5" i="1"/>
  <c r="C5" i="1"/>
  <c r="B5" i="1"/>
  <c r="C9" i="3" l="1"/>
  <c r="C10" i="2"/>
  <c r="C12" i="2"/>
  <c r="C8" i="2" s="1"/>
  <c r="D8" i="2" s="1"/>
  <c r="C16" i="2"/>
  <c r="C14" i="2" s="1"/>
  <c r="D10" i="2"/>
  <c r="E6" i="1"/>
  <c r="C15" i="3" l="1"/>
  <c r="C10" i="3"/>
  <c r="D16" i="2"/>
  <c r="D12" i="2"/>
  <c r="D11" i="2" s="1"/>
  <c r="D14" i="2"/>
  <c r="C16" i="3" l="1"/>
  <c r="C14" i="3" s="1"/>
  <c r="D10" i="3"/>
  <c r="C12" i="3"/>
  <c r="C8" i="3" s="1"/>
  <c r="D8" i="3" s="1"/>
  <c r="E11" i="2"/>
  <c r="E9" i="2" s="1"/>
  <c r="D9" i="2"/>
  <c r="D15" i="2" s="1"/>
  <c r="D12" i="3" l="1"/>
  <c r="D16" i="3"/>
  <c r="D11" i="3"/>
  <c r="D14" i="3"/>
  <c r="E15" i="2"/>
  <c r="E10" i="2"/>
  <c r="E11" i="3" l="1"/>
  <c r="D9" i="3"/>
  <c r="D15" i="3" s="1"/>
  <c r="F19" i="2"/>
  <c r="E12" i="2"/>
  <c r="E8" i="2" s="1"/>
  <c r="F18" i="2" s="1"/>
  <c r="E16" i="2"/>
  <c r="E14" i="2" s="1"/>
  <c r="E9" i="3" l="1"/>
  <c r="E15" i="3" l="1"/>
  <c r="E10" i="3"/>
  <c r="F10" i="3" s="1"/>
  <c r="F16" i="3" l="1"/>
  <c r="F12" i="3"/>
  <c r="E12" i="3"/>
  <c r="E8" i="3" s="1"/>
  <c r="F8" i="3" s="1"/>
  <c r="F14" i="3" s="1"/>
  <c r="E16" i="3"/>
  <c r="E14" i="3" s="1"/>
  <c r="F11" i="3" l="1"/>
  <c r="F9" i="3" l="1"/>
  <c r="F15" i="3" s="1"/>
  <c r="G11" i="3"/>
  <c r="G9" i="3" s="1"/>
  <c r="G15" i="3" l="1"/>
  <c r="G10" i="3"/>
  <c r="F19" i="3" l="1"/>
  <c r="G16" i="3"/>
  <c r="G14" i="3" s="1"/>
  <c r="G12" i="3"/>
  <c r="G8" i="3" s="1"/>
  <c r="F18" i="3" s="1"/>
</calcChain>
</file>

<file path=xl/sharedStrings.xml><?xml version="1.0" encoding="utf-8"?>
<sst xmlns="http://schemas.openxmlformats.org/spreadsheetml/2006/main" count="57" uniqueCount="24">
  <si>
    <t>Cond. Inic.</t>
  </si>
  <si>
    <t>R1</t>
  </si>
  <si>
    <t>T1</t>
  </si>
  <si>
    <t>R2</t>
  </si>
  <si>
    <t>t</t>
  </si>
  <si>
    <t>n</t>
  </si>
  <si>
    <t>r</t>
  </si>
  <si>
    <t>c</t>
  </si>
  <si>
    <t>Q</t>
  </si>
  <si>
    <t>I</t>
  </si>
  <si>
    <t>U</t>
  </si>
  <si>
    <t>senI</t>
  </si>
  <si>
    <t>senU</t>
  </si>
  <si>
    <t>BFL=</t>
  </si>
  <si>
    <t>EFL=</t>
  </si>
  <si>
    <t>Lente Grossa</t>
  </si>
  <si>
    <t>c=1/r</t>
  </si>
  <si>
    <t>cosI</t>
  </si>
  <si>
    <t>cosU</t>
  </si>
  <si>
    <t>Dubleto cimentado</t>
  </si>
  <si>
    <t>T2</t>
  </si>
  <si>
    <t>R3</t>
  </si>
  <si>
    <t>EFL(para)</t>
  </si>
  <si>
    <t>BFL(para)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</si>
</sst>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4" sqref="B4"/>
    </sheetView>
  </sheetViews>
  <sheetFormatPr defaultRowHeight="21" x14ac:dyDescent="0.35"/>
  <cols>
    <col min="1" max="1" width="11.85546875" style="3" customWidth="1"/>
    <col min="2" max="2" width="13.85546875" style="1" customWidth="1"/>
    <col min="3" max="3" width="15.5703125" style="1" customWidth="1"/>
    <col min="4" max="4" width="13.7109375" style="1" customWidth="1"/>
    <col min="5" max="5" width="16.140625" style="1" customWidth="1"/>
  </cols>
  <sheetData>
    <row r="1" spans="1:5" s="4" customFormat="1" x14ac:dyDescent="0.35">
      <c r="A1" s="3"/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35">
      <c r="A2" s="3" t="s">
        <v>4</v>
      </c>
      <c r="D2" s="1">
        <v>1</v>
      </c>
    </row>
    <row r="3" spans="1:5" x14ac:dyDescent="0.35">
      <c r="A3" s="3" t="s">
        <v>5</v>
      </c>
      <c r="B3" s="1">
        <v>1</v>
      </c>
      <c r="C3" s="1">
        <v>1.5</v>
      </c>
      <c r="D3" s="1">
        <v>1.5</v>
      </c>
      <c r="E3" s="1">
        <v>1</v>
      </c>
    </row>
    <row r="4" spans="1:5" x14ac:dyDescent="0.35">
      <c r="A4" s="3" t="s">
        <v>6</v>
      </c>
      <c r="B4" s="2">
        <v>7</v>
      </c>
      <c r="C4" s="1">
        <v>7</v>
      </c>
      <c r="D4" s="2">
        <v>-7</v>
      </c>
      <c r="E4" s="1">
        <v>-7</v>
      </c>
    </row>
    <row r="5" spans="1:5" x14ac:dyDescent="0.35">
      <c r="A5" s="3" t="s">
        <v>7</v>
      </c>
      <c r="B5" s="1">
        <f>1/B4</f>
        <v>0.14285714285714285</v>
      </c>
      <c r="C5" s="1">
        <f t="shared" ref="C5:E5" si="0">1/C4</f>
        <v>0.14285714285714285</v>
      </c>
      <c r="D5" s="1">
        <f t="shared" si="0"/>
        <v>-0.14285714285714285</v>
      </c>
      <c r="E5" s="1">
        <f t="shared" si="0"/>
        <v>-0.14285714285714285</v>
      </c>
    </row>
    <row r="6" spans="1:5" x14ac:dyDescent="0.35">
      <c r="A6" s="3" t="s">
        <v>8</v>
      </c>
      <c r="B6" s="1">
        <v>1</v>
      </c>
      <c r="C6" s="1">
        <f>(C9-C10)/C5</f>
        <v>1.0022923095150407</v>
      </c>
      <c r="D6" s="1">
        <f>C6+D2*D10</f>
        <v>0.95434578910813006</v>
      </c>
      <c r="E6" s="1">
        <f>(E9-E10)/E5</f>
        <v>0.93948894698602359</v>
      </c>
    </row>
    <row r="7" spans="1:5" x14ac:dyDescent="0.35">
      <c r="A7" s="3" t="s">
        <v>9</v>
      </c>
      <c r="B7" s="1">
        <f>ASIN(B9)</f>
        <v>0.14334756890536535</v>
      </c>
      <c r="C7" s="1">
        <f>ASIN(C9)</f>
        <v>9.5382659008209386E-2</v>
      </c>
      <c r="D7" s="1">
        <f>ASIN(D9)</f>
        <v>-0.18534092781204767</v>
      </c>
      <c r="E7" s="1">
        <f>ASIN(E9)</f>
        <v>-0.28006950879818648</v>
      </c>
    </row>
    <row r="8" spans="1:5" x14ac:dyDescent="0.35">
      <c r="A8" s="3" t="s">
        <v>10</v>
      </c>
      <c r="B8" s="1">
        <v>0</v>
      </c>
      <c r="C8" s="1">
        <f>B8+C7-B7</f>
        <v>-4.7964909897155961E-2</v>
      </c>
      <c r="D8" s="1">
        <f>C8</f>
        <v>-4.7964909897155961E-2</v>
      </c>
      <c r="E8" s="1">
        <f>D8+E7-D7</f>
        <v>-0.14269349088329478</v>
      </c>
    </row>
    <row r="9" spans="1:5" x14ac:dyDescent="0.35">
      <c r="A9" s="3" t="s">
        <v>11</v>
      </c>
      <c r="B9" s="1">
        <f>B6*B5+B10</f>
        <v>0.14285714285714285</v>
      </c>
      <c r="C9" s="1">
        <f>B9*(B3/C3)</f>
        <v>9.5238095238095233E-2</v>
      </c>
      <c r="D9" s="1">
        <f>D6*D5+D10</f>
        <v>-0.18428163313664342</v>
      </c>
      <c r="E9" s="1">
        <f>D9*(D3/E3)</f>
        <v>-0.2764224497049651</v>
      </c>
    </row>
    <row r="10" spans="1:5" x14ac:dyDescent="0.35">
      <c r="A10" s="3" t="s">
        <v>12</v>
      </c>
      <c r="B10" s="1">
        <f>SIN(B8)</f>
        <v>0</v>
      </c>
      <c r="C10" s="1">
        <f>SIN(C8)</f>
        <v>-4.794652040691056E-2</v>
      </c>
      <c r="D10" s="1">
        <f>SIN(D8)</f>
        <v>-4.794652040691056E-2</v>
      </c>
      <c r="E10" s="1">
        <f>SIN(E8)</f>
        <v>-0.14220974299267602</v>
      </c>
    </row>
    <row r="12" spans="1:5" x14ac:dyDescent="0.35">
      <c r="D12" s="3" t="s">
        <v>13</v>
      </c>
      <c r="E12" s="3">
        <f>-E6/E10</f>
        <v>6.6063613309139333</v>
      </c>
    </row>
    <row r="13" spans="1:5" x14ac:dyDescent="0.35">
      <c r="D13" s="3" t="s">
        <v>14</v>
      </c>
      <c r="E13" s="3">
        <f>-B6/TAN(E8)</f>
        <v>6.9603989556293326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sqref="A1:F20"/>
    </sheetView>
  </sheetViews>
  <sheetFormatPr defaultRowHeight="18.75" x14ac:dyDescent="0.3"/>
  <cols>
    <col min="1" max="22" width="14.140625" style="5" customWidth="1"/>
  </cols>
  <sheetData>
    <row r="1" spans="1:5" x14ac:dyDescent="0.3">
      <c r="A1" s="5" t="s">
        <v>15</v>
      </c>
    </row>
    <row r="3" spans="1:5" x14ac:dyDescent="0.3">
      <c r="B3" s="6" t="s">
        <v>0</v>
      </c>
      <c r="C3" s="6" t="s">
        <v>1</v>
      </c>
      <c r="D3" s="6" t="s">
        <v>2</v>
      </c>
      <c r="E3" s="6" t="s">
        <v>3</v>
      </c>
    </row>
    <row r="4" spans="1:5" x14ac:dyDescent="0.3">
      <c r="A4" s="6" t="s">
        <v>4</v>
      </c>
      <c r="D4" s="5">
        <v>1</v>
      </c>
    </row>
    <row r="5" spans="1:5" x14ac:dyDescent="0.3">
      <c r="A5" s="6" t="s">
        <v>5</v>
      </c>
      <c r="B5" s="5">
        <v>1</v>
      </c>
      <c r="C5" s="5">
        <v>1.5</v>
      </c>
      <c r="D5" s="5">
        <v>1.5</v>
      </c>
      <c r="E5" s="5">
        <v>1</v>
      </c>
    </row>
    <row r="6" spans="1:5" x14ac:dyDescent="0.3">
      <c r="A6" s="6" t="s">
        <v>6</v>
      </c>
      <c r="B6" s="7">
        <f>C6</f>
        <v>7</v>
      </c>
      <c r="C6" s="5">
        <v>7</v>
      </c>
      <c r="D6" s="7">
        <f>E6</f>
        <v>-7</v>
      </c>
      <c r="E6" s="5">
        <v>-7</v>
      </c>
    </row>
    <row r="7" spans="1:5" x14ac:dyDescent="0.3">
      <c r="A7" s="6" t="s">
        <v>16</v>
      </c>
      <c r="B7" s="5">
        <f>1/B6</f>
        <v>0.14285714285714285</v>
      </c>
      <c r="C7" s="5">
        <f t="shared" ref="C7:E7" si="0">1/C6</f>
        <v>0.14285714285714285</v>
      </c>
      <c r="D7" s="5">
        <f t="shared" si="0"/>
        <v>-0.14285714285714285</v>
      </c>
      <c r="E7" s="5">
        <f t="shared" si="0"/>
        <v>-0.14285714285714285</v>
      </c>
    </row>
    <row r="8" spans="1:5" x14ac:dyDescent="0.3">
      <c r="A8" s="6" t="s">
        <v>8</v>
      </c>
      <c r="B8" s="5">
        <v>1</v>
      </c>
      <c r="C8" s="5">
        <f>(C11-C12)/C7</f>
        <v>1.0022923095150407</v>
      </c>
      <c r="D8" s="5">
        <f>C8+D4*C12</f>
        <v>0.95434578910813006</v>
      </c>
      <c r="E8" s="7">
        <f>(E11-E12)/E7</f>
        <v>0.93948894698602359</v>
      </c>
    </row>
    <row r="9" spans="1:5" x14ac:dyDescent="0.3">
      <c r="A9" s="6" t="s">
        <v>9</v>
      </c>
      <c r="B9" s="5">
        <f>ASIN(B11)</f>
        <v>0.14334756890536535</v>
      </c>
      <c r="C9" s="5">
        <f>ASIN(C11)</f>
        <v>9.5382659008209386E-2</v>
      </c>
      <c r="D9" s="5">
        <f>ASIN(D11)</f>
        <v>-0.18534092781204767</v>
      </c>
      <c r="E9" s="5">
        <f>ASIN(E11)</f>
        <v>-0.28006950879818648</v>
      </c>
    </row>
    <row r="10" spans="1:5" x14ac:dyDescent="0.3">
      <c r="A10" s="6" t="s">
        <v>10</v>
      </c>
      <c r="B10" s="5">
        <v>0</v>
      </c>
      <c r="C10" s="5">
        <f>B10+C9-B9</f>
        <v>-4.7964909897155961E-2</v>
      </c>
      <c r="D10" s="5">
        <f>C10</f>
        <v>-4.7964909897155961E-2</v>
      </c>
      <c r="E10" s="5">
        <f>D10+E9-D9</f>
        <v>-0.14269349088329478</v>
      </c>
    </row>
    <row r="11" spans="1:5" x14ac:dyDescent="0.3">
      <c r="A11" s="6" t="s">
        <v>11</v>
      </c>
      <c r="B11" s="5">
        <f>B8*B7+B12</f>
        <v>0.14285714285714285</v>
      </c>
      <c r="C11" s="5">
        <f>B5/C5*B11</f>
        <v>9.5238095238095233E-2</v>
      </c>
      <c r="D11" s="5">
        <f>D8*D7+D12</f>
        <v>-0.18428163313664342</v>
      </c>
      <c r="E11" s="5">
        <f>D5/E5*D11</f>
        <v>-0.2764224497049651</v>
      </c>
    </row>
    <row r="12" spans="1:5" x14ac:dyDescent="0.3">
      <c r="A12" s="6" t="s">
        <v>12</v>
      </c>
      <c r="B12" s="5">
        <f>SIN(B10)</f>
        <v>0</v>
      </c>
      <c r="C12" s="5">
        <f>SIN(C10)</f>
        <v>-4.794652040691056E-2</v>
      </c>
      <c r="D12" s="5">
        <f>SIN(D10)</f>
        <v>-4.794652040691056E-2</v>
      </c>
      <c r="E12" s="5">
        <f>SIN(E10)</f>
        <v>-0.14220974299267602</v>
      </c>
    </row>
    <row r="14" spans="1:5" x14ac:dyDescent="0.3">
      <c r="A14" s="6" t="s">
        <v>8</v>
      </c>
      <c r="B14" s="5">
        <v>1</v>
      </c>
      <c r="C14" s="5">
        <f>B14*(C16+C15)/(B16+B15)</f>
        <v>1.0022923095150407</v>
      </c>
      <c r="D14" s="5">
        <f>D8</f>
        <v>0.95434578910813006</v>
      </c>
      <c r="E14" s="7">
        <f>D14*(E16+E15)/(D16+D15)</f>
        <v>0.93948894698602348</v>
      </c>
    </row>
    <row r="15" spans="1:5" x14ac:dyDescent="0.3">
      <c r="A15" s="6" t="s">
        <v>17</v>
      </c>
      <c r="B15" s="5">
        <f>COS(B9)</f>
        <v>0.98974331861078702</v>
      </c>
      <c r="C15" s="5">
        <f>COS(C9)</f>
        <v>0.99545452192223205</v>
      </c>
      <c r="D15" s="5">
        <f>COS(D9)</f>
        <v>0.98287348101802585</v>
      </c>
      <c r="E15" s="5">
        <f>COS(E9)</f>
        <v>0.96103622684012602</v>
      </c>
    </row>
    <row r="16" spans="1:5" x14ac:dyDescent="0.3">
      <c r="A16" s="6" t="s">
        <v>18</v>
      </c>
      <c r="B16" s="5">
        <f>COS(B10)</f>
        <v>1</v>
      </c>
      <c r="C16" s="5">
        <f>COS(C10)</f>
        <v>0.99884990423029507</v>
      </c>
      <c r="D16" s="5">
        <f>COS(D10)</f>
        <v>0.99884990423029507</v>
      </c>
      <c r="E16" s="5">
        <f>COS(E10)</f>
        <v>0.98983654660653797</v>
      </c>
    </row>
    <row r="18" spans="5:6" x14ac:dyDescent="0.3">
      <c r="E18" s="5" t="s">
        <v>13</v>
      </c>
      <c r="F18" s="5">
        <f>-E8/E12</f>
        <v>6.6063613309139333</v>
      </c>
    </row>
    <row r="19" spans="5:6" x14ac:dyDescent="0.3">
      <c r="E19" s="5" t="s">
        <v>14</v>
      </c>
      <c r="F19" s="5">
        <f>-B8/TAN(E10)</f>
        <v>6.9603989556293326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F21" sqref="F21"/>
    </sheetView>
  </sheetViews>
  <sheetFormatPr defaultRowHeight="18.75" x14ac:dyDescent="0.3"/>
  <cols>
    <col min="1" max="1" width="17" style="5" customWidth="1"/>
    <col min="2" max="2" width="16.140625" style="5" customWidth="1"/>
    <col min="3" max="3" width="12.85546875" style="5" customWidth="1"/>
    <col min="4" max="4" width="13.140625" style="5" customWidth="1"/>
    <col min="5" max="5" width="12.85546875" style="5" customWidth="1"/>
    <col min="6" max="6" width="12.5703125" style="5" customWidth="1"/>
    <col min="7" max="7" width="14" style="5" customWidth="1"/>
    <col min="8" max="22" width="9.140625" style="5"/>
  </cols>
  <sheetData>
    <row r="1" spans="1:7" x14ac:dyDescent="0.3">
      <c r="A1" s="5" t="s">
        <v>19</v>
      </c>
    </row>
    <row r="3" spans="1:7" x14ac:dyDescent="0.3">
      <c r="B3" s="6" t="s">
        <v>0</v>
      </c>
      <c r="C3" s="6" t="s">
        <v>1</v>
      </c>
      <c r="D3" s="6" t="s">
        <v>2</v>
      </c>
      <c r="E3" s="6" t="s">
        <v>3</v>
      </c>
      <c r="F3" s="6" t="s">
        <v>20</v>
      </c>
      <c r="G3" s="6" t="s">
        <v>21</v>
      </c>
    </row>
    <row r="4" spans="1:7" x14ac:dyDescent="0.3">
      <c r="A4" s="6" t="s">
        <v>4</v>
      </c>
      <c r="D4" s="5">
        <v>1</v>
      </c>
      <c r="F4" s="5">
        <v>0.4</v>
      </c>
    </row>
    <row r="5" spans="1:7" x14ac:dyDescent="0.3">
      <c r="A5" s="6" t="s">
        <v>5</v>
      </c>
      <c r="B5" s="5">
        <v>1</v>
      </c>
      <c r="C5" s="5">
        <v>1.52</v>
      </c>
      <c r="D5" s="5">
        <v>1.52</v>
      </c>
      <c r="E5" s="5">
        <v>1.65</v>
      </c>
      <c r="F5" s="5">
        <v>1.65</v>
      </c>
      <c r="G5" s="5">
        <v>1</v>
      </c>
    </row>
    <row r="6" spans="1:7" x14ac:dyDescent="0.3">
      <c r="A6" s="6" t="s">
        <v>6</v>
      </c>
      <c r="B6" s="7">
        <f>C6</f>
        <v>7</v>
      </c>
      <c r="C6" s="5">
        <v>7</v>
      </c>
      <c r="D6" s="7">
        <f>E6</f>
        <v>-5</v>
      </c>
      <c r="E6" s="5">
        <v>-5</v>
      </c>
      <c r="F6" s="7">
        <f>G6</f>
        <v>-16</v>
      </c>
      <c r="G6" s="5">
        <v>-16</v>
      </c>
    </row>
    <row r="7" spans="1:7" x14ac:dyDescent="0.3">
      <c r="A7" s="6" t="s">
        <v>16</v>
      </c>
      <c r="B7" s="5">
        <f>1/B6</f>
        <v>0.14285714285714285</v>
      </c>
      <c r="C7" s="5">
        <f t="shared" ref="C7:E7" si="0">1/C6</f>
        <v>0.14285714285714285</v>
      </c>
      <c r="D7" s="5">
        <f t="shared" si="0"/>
        <v>-0.2</v>
      </c>
      <c r="E7" s="5">
        <f t="shared" si="0"/>
        <v>-0.2</v>
      </c>
      <c r="F7" s="5">
        <f t="shared" ref="F7" si="1">1/F6</f>
        <v>-6.25E-2</v>
      </c>
      <c r="G7" s="5">
        <f t="shared" ref="G7" si="2">1/G6</f>
        <v>-6.25E-2</v>
      </c>
    </row>
    <row r="8" spans="1:7" x14ac:dyDescent="0.3">
      <c r="A8" s="6" t="s">
        <v>8</v>
      </c>
      <c r="B8" s="5">
        <v>1</v>
      </c>
      <c r="C8" s="5">
        <f>(C11-C12)/C7</f>
        <v>1.0023214336909128</v>
      </c>
      <c r="D8" s="5">
        <f>C8+D4*C12</f>
        <v>0.9531176198553688</v>
      </c>
      <c r="E8" s="7">
        <f>(E11-E12)/E7</f>
        <v>0.95565370240747349</v>
      </c>
      <c r="F8" s="5">
        <f>E8+F4*E12</f>
        <v>0.94373325836587529</v>
      </c>
      <c r="G8" s="7">
        <f>(G11-G12)/G7</f>
        <v>0.93888203844837137</v>
      </c>
    </row>
    <row r="9" spans="1:7" x14ac:dyDescent="0.3">
      <c r="A9" s="6" t="s">
        <v>9</v>
      </c>
      <c r="B9" s="5">
        <f>ASIN(B11)</f>
        <v>0.14334756890536535</v>
      </c>
      <c r="C9" s="5">
        <f>ASIN(C11)</f>
        <v>9.4123879544351099E-2</v>
      </c>
      <c r="D9" s="5">
        <f>ASIN(D11)</f>
        <v>-0.24218799440485661</v>
      </c>
      <c r="E9" s="5">
        <f>ASIN(E11)</f>
        <v>-0.22276982800324674</v>
      </c>
      <c r="F9" s="5">
        <f>ASIN(F11)</f>
        <v>-8.8901497629991291E-2</v>
      </c>
      <c r="G9" s="5">
        <f>ASIN(G11)</f>
        <v>-0.1470234254069647</v>
      </c>
    </row>
    <row r="10" spans="1:7" x14ac:dyDescent="0.3">
      <c r="A10" s="6" t="s">
        <v>10</v>
      </c>
      <c r="B10" s="5">
        <v>0</v>
      </c>
      <c r="C10" s="5">
        <f>B10+C9-B9</f>
        <v>-4.9223689361014247E-2</v>
      </c>
      <c r="D10" s="5">
        <f>C10</f>
        <v>-4.9223689361014247E-2</v>
      </c>
      <c r="E10" s="5">
        <f>D10+E9-D9</f>
        <v>-2.9805522959404362E-2</v>
      </c>
      <c r="F10" s="5">
        <f>E10</f>
        <v>-2.9805522959404362E-2</v>
      </c>
      <c r="G10" s="5">
        <f>F10+G9-F9</f>
        <v>-8.7927450736377769E-2</v>
      </c>
    </row>
    <row r="11" spans="1:7" x14ac:dyDescent="0.3">
      <c r="A11" s="6" t="s">
        <v>11</v>
      </c>
      <c r="B11" s="5">
        <f>B8*B7+B12</f>
        <v>0.14285714285714285</v>
      </c>
      <c r="C11" s="5">
        <f>B5/C5*B11</f>
        <v>9.3984962406015032E-2</v>
      </c>
      <c r="D11" s="5">
        <f>D8*D7+D12</f>
        <v>-0.23982733780661769</v>
      </c>
      <c r="E11" s="5">
        <f>D5/E5*D11</f>
        <v>-0.22093185058549025</v>
      </c>
      <c r="F11" s="5">
        <f>F8*F7+F12</f>
        <v>-8.8784438751862746E-2</v>
      </c>
      <c r="G11" s="5">
        <f>F5/G5*F11</f>
        <v>-0.14649432394057352</v>
      </c>
    </row>
    <row r="12" spans="1:7" x14ac:dyDescent="0.3">
      <c r="A12" s="6" t="s">
        <v>12</v>
      </c>
      <c r="B12" s="5">
        <f>SIN(B10)</f>
        <v>0</v>
      </c>
      <c r="C12" s="5">
        <f>SIN(C10)</f>
        <v>-4.9203813835543925E-2</v>
      </c>
      <c r="D12" s="5">
        <f>SIN(D10)</f>
        <v>-4.9203813835543925E-2</v>
      </c>
      <c r="E12" s="5">
        <f>SIN(E10)</f>
        <v>-2.980111010399554E-2</v>
      </c>
      <c r="F12" s="5">
        <f>SIN(F10)</f>
        <v>-2.980111010399554E-2</v>
      </c>
      <c r="G12" s="5">
        <f>SIN(G10)</f>
        <v>-8.7814196537550307E-2</v>
      </c>
    </row>
    <row r="14" spans="1:7" x14ac:dyDescent="0.3">
      <c r="A14" s="6" t="s">
        <v>8</v>
      </c>
      <c r="B14" s="5">
        <v>1</v>
      </c>
      <c r="C14" s="5">
        <f>B14*(C16+C15)/(B16+B15)</f>
        <v>1.0023214336909128</v>
      </c>
      <c r="D14" s="5">
        <f>D8</f>
        <v>0.9531176198553688</v>
      </c>
      <c r="E14" s="7">
        <f>D14*(E16+E15)/(D16+D15)</f>
        <v>0.95565370240747327</v>
      </c>
      <c r="F14" s="5">
        <f>F8</f>
        <v>0.94373325836587529</v>
      </c>
      <c r="G14" s="7">
        <f>F14*(G16+G15)/(F16+F15)</f>
        <v>0.93888203844837148</v>
      </c>
    </row>
    <row r="15" spans="1:7" x14ac:dyDescent="0.3">
      <c r="A15" s="6" t="s">
        <v>17</v>
      </c>
      <c r="B15" s="5">
        <f>COS(B9)</f>
        <v>0.98974331861078702</v>
      </c>
      <c r="C15" s="5">
        <f>COS(C9)</f>
        <v>0.99557361698748326</v>
      </c>
      <c r="D15" s="5">
        <f>COS(D9)</f>
        <v>0.97081555819866761</v>
      </c>
      <c r="E15" s="5">
        <f>COS(E9)</f>
        <v>0.97528924806791073</v>
      </c>
      <c r="F15" s="5">
        <f>COS(F9)</f>
        <v>0.99605086387971009</v>
      </c>
      <c r="G15" s="5">
        <f>COS(G9)</f>
        <v>0.98921151077673697</v>
      </c>
    </row>
    <row r="16" spans="1:7" x14ac:dyDescent="0.3">
      <c r="A16" s="6" t="s">
        <v>18</v>
      </c>
      <c r="B16" s="5">
        <f>COS(B10)</f>
        <v>1</v>
      </c>
      <c r="C16" s="5">
        <f>COS(C10)</f>
        <v>0.99878875879939555</v>
      </c>
      <c r="D16" s="5">
        <f>COS(D10)</f>
        <v>0.99878875879939555</v>
      </c>
      <c r="E16" s="5">
        <f>COS(E10)</f>
        <v>0.99955584828291089</v>
      </c>
      <c r="F16" s="5">
        <f>COS(F10)</f>
        <v>0.99955584828291089</v>
      </c>
      <c r="G16" s="5">
        <f>COS(G10)</f>
        <v>0.99613687156257025</v>
      </c>
    </row>
    <row r="18" spans="5:6" x14ac:dyDescent="0.3">
      <c r="E18" s="8" t="s">
        <v>13</v>
      </c>
      <c r="F18" s="8">
        <f>-G8/G12</f>
        <v>10.691688536339283</v>
      </c>
    </row>
    <row r="19" spans="5:6" x14ac:dyDescent="0.3">
      <c r="E19" s="8" t="s">
        <v>14</v>
      </c>
      <c r="F19" s="8">
        <f>-B8/TAN(G10)</f>
        <v>11.343688274100547</v>
      </c>
    </row>
    <row r="21" spans="5:6" x14ac:dyDescent="0.3">
      <c r="E21" s="5" t="s">
        <v>22</v>
      </c>
      <c r="F21" s="5">
        <v>10.7073</v>
      </c>
    </row>
    <row r="22" spans="5:6" x14ac:dyDescent="0.3">
      <c r="E22" s="5" t="s">
        <v>23</v>
      </c>
      <c r="F22" s="5">
        <v>11.4015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Lino</dc:creator>
  <cp:lastModifiedBy>Lino</cp:lastModifiedBy>
  <dcterms:created xsi:type="dcterms:W3CDTF">2020-04-29T20:20:03Z</dcterms:created>
  <dcterms:modified xsi:type="dcterms:W3CDTF">2020-05-15T12:34:10Z</dcterms:modified>
</cp:coreProperties>
</file>