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3" i="1" l="1"/>
  <c r="L4" i="1"/>
  <c r="L2" i="1"/>
  <c r="D20" i="1" l="1"/>
  <c r="B20" i="1"/>
  <c r="D22" i="1"/>
  <c r="C22" i="1"/>
  <c r="B22" i="1"/>
  <c r="D19" i="1"/>
  <c r="C19" i="1"/>
  <c r="E19" i="1"/>
  <c r="E20" i="1" s="1"/>
  <c r="B19" i="1"/>
  <c r="F13" i="1"/>
  <c r="F14" i="1"/>
  <c r="F12" i="1"/>
  <c r="F9" i="1"/>
  <c r="F8" i="1"/>
  <c r="F5" i="1"/>
  <c r="F4" i="1"/>
  <c r="E15" i="1"/>
  <c r="E17" i="1" l="1"/>
  <c r="F17" i="1" s="1"/>
  <c r="F15" i="1"/>
  <c r="F19" i="1"/>
  <c r="E16" i="1"/>
  <c r="F16" i="1" s="1"/>
  <c r="C20" i="1"/>
  <c r="F20" i="1" s="1"/>
  <c r="F25" i="1" s="1"/>
  <c r="E22" i="1" l="1"/>
  <c r="F23" i="1" l="1"/>
  <c r="F26" i="1" s="1"/>
  <c r="F27" i="1" s="1"/>
  <c r="F22" i="1"/>
</calcChain>
</file>

<file path=xl/sharedStrings.xml><?xml version="1.0" encoding="utf-8"?>
<sst xmlns="http://schemas.openxmlformats.org/spreadsheetml/2006/main" count="36" uniqueCount="30">
  <si>
    <t>Despesas/ receitas</t>
  </si>
  <si>
    <t>Ambas</t>
  </si>
  <si>
    <t>operacionais</t>
  </si>
  <si>
    <t>-</t>
  </si>
  <si>
    <t>Obras</t>
  </si>
  <si>
    <t>Locação</t>
  </si>
  <si>
    <t>Aluguel</t>
  </si>
  <si>
    <t>Economia no IR</t>
  </si>
  <si>
    <t>Compra</t>
  </si>
  <si>
    <t>Aquisição</t>
  </si>
  <si>
    <t>despesas de aquisição</t>
  </si>
  <si>
    <t>Econo. IR (depreciação)</t>
  </si>
  <si>
    <t>Venda</t>
  </si>
  <si>
    <t>IR  capital</t>
  </si>
  <si>
    <t>Comissão de venda</t>
  </si>
  <si>
    <t>totais</t>
  </si>
  <si>
    <t>i=</t>
  </si>
  <si>
    <t>a.a.</t>
  </si>
  <si>
    <t>Valor Presente</t>
  </si>
  <si>
    <t>VPL</t>
  </si>
  <si>
    <t>Locação VPL</t>
  </si>
  <si>
    <t>Aquisição VPL</t>
  </si>
  <si>
    <t>i</t>
  </si>
  <si>
    <t>Juros de equilibrio</t>
  </si>
  <si>
    <t>Emprestimos</t>
  </si>
  <si>
    <t>Equity</t>
  </si>
  <si>
    <t>ponderado</t>
  </si>
  <si>
    <t>WACC</t>
  </si>
  <si>
    <t>estrutura de K</t>
  </si>
  <si>
    <t>DCF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</si>
</sst>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_ ;[Red]\-0\ "/>
    <numFmt numFmtId="169" formatCode="#,##0_ ;[Red]\-#,##0\ 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8" fontId="0" fillId="0" borderId="0" xfId="0" applyNumberFormat="1" applyAlignment="1">
      <alignment wrapText="1"/>
    </xf>
    <xf numFmtId="168" fontId="0" fillId="0" borderId="0" xfId="0" applyNumberFormat="1"/>
    <xf numFmtId="169" fontId="0" fillId="0" borderId="0" xfId="0" applyNumberFormat="1" applyAlignment="1">
      <alignment wrapText="1"/>
    </xf>
    <xf numFmtId="169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zoomScale="160" zoomScaleNormal="160" workbookViewId="0">
      <selection activeCell="H10" sqref="H10"/>
    </sheetView>
  </sheetViews>
  <sheetFormatPr defaultRowHeight="15" x14ac:dyDescent="0.25"/>
  <cols>
    <col min="1" max="1" width="20.85546875" bestFit="1" customWidth="1"/>
    <col min="2" max="6" width="9.140625" style="7"/>
    <col min="7" max="7" width="9.140625" style="5"/>
    <col min="9" max="9" width="16.7109375" style="10" customWidth="1"/>
    <col min="10" max="10" width="13.5703125" style="10" bestFit="1" customWidth="1"/>
  </cols>
  <sheetData>
    <row r="1" spans="1:12" x14ac:dyDescent="0.25">
      <c r="B1" s="7" t="s">
        <v>16</v>
      </c>
      <c r="C1" s="8">
        <v>7.7548601341959414E-2</v>
      </c>
      <c r="D1" s="7" t="s">
        <v>17</v>
      </c>
      <c r="J1" s="10" t="s">
        <v>28</v>
      </c>
      <c r="K1" t="s">
        <v>22</v>
      </c>
      <c r="L1" t="s">
        <v>26</v>
      </c>
    </row>
    <row r="2" spans="1:12" s="1" customFormat="1" ht="21.75" customHeight="1" x14ac:dyDescent="0.25">
      <c r="A2" s="1" t="s">
        <v>0</v>
      </c>
      <c r="B2" s="6">
        <v>0</v>
      </c>
      <c r="C2" s="6">
        <v>1</v>
      </c>
      <c r="D2" s="6">
        <v>2</v>
      </c>
      <c r="E2" s="6">
        <v>3</v>
      </c>
      <c r="F2" s="6" t="s">
        <v>15</v>
      </c>
      <c r="G2" s="4"/>
      <c r="I2" s="11" t="s">
        <v>24</v>
      </c>
      <c r="J2" s="9">
        <v>0.4</v>
      </c>
      <c r="K2" s="12">
        <v>0.08</v>
      </c>
      <c r="L2" s="13">
        <f>K2*J2</f>
        <v>3.2000000000000001E-2</v>
      </c>
    </row>
    <row r="3" spans="1:12" x14ac:dyDescent="0.25">
      <c r="A3" s="2" t="s">
        <v>1</v>
      </c>
      <c r="B3" s="2"/>
      <c r="C3" s="2"/>
      <c r="D3" s="2"/>
      <c r="E3" s="2"/>
      <c r="F3" s="2"/>
      <c r="I3" s="10" t="s">
        <v>25</v>
      </c>
      <c r="J3" s="9">
        <v>0.6</v>
      </c>
      <c r="K3" s="9">
        <v>0.16</v>
      </c>
      <c r="L3" s="13">
        <f>K3*J3</f>
        <v>9.6000000000000002E-2</v>
      </c>
    </row>
    <row r="4" spans="1:12" x14ac:dyDescent="0.25">
      <c r="A4" t="s">
        <v>2</v>
      </c>
      <c r="B4" s="7" t="s">
        <v>3</v>
      </c>
      <c r="C4" s="7">
        <v>-245</v>
      </c>
      <c r="D4" s="7">
        <v>-245</v>
      </c>
      <c r="E4" s="7">
        <v>-245</v>
      </c>
      <c r="F4" s="7">
        <f>SUM(B4:E4)</f>
        <v>-735</v>
      </c>
      <c r="I4" s="1" t="s">
        <v>27</v>
      </c>
      <c r="L4" s="8">
        <f>SUM(L2:L3)</f>
        <v>0.128</v>
      </c>
    </row>
    <row r="5" spans="1:12" x14ac:dyDescent="0.25">
      <c r="A5" t="s">
        <v>4</v>
      </c>
      <c r="B5" s="7">
        <v>-775</v>
      </c>
      <c r="F5" s="7">
        <f>SUM(B5:E5)</f>
        <v>-775</v>
      </c>
    </row>
    <row r="6" spans="1:12" ht="3.75" customHeight="1" x14ac:dyDescent="0.25"/>
    <row r="7" spans="1:12" x14ac:dyDescent="0.25">
      <c r="A7" s="3" t="s">
        <v>5</v>
      </c>
      <c r="B7" s="3"/>
      <c r="C7" s="3"/>
      <c r="D7" s="3"/>
      <c r="E7" s="3"/>
      <c r="F7" s="3"/>
    </row>
    <row r="8" spans="1:12" x14ac:dyDescent="0.25">
      <c r="A8" t="s">
        <v>6</v>
      </c>
      <c r="C8" s="7">
        <v>-335</v>
      </c>
      <c r="D8" s="7">
        <v>-335</v>
      </c>
      <c r="E8" s="7">
        <v>-335</v>
      </c>
      <c r="F8" s="7">
        <f>SUM(B8:E8)</f>
        <v>-1005</v>
      </c>
      <c r="I8" s="10" t="s">
        <v>29</v>
      </c>
    </row>
    <row r="9" spans="1:12" x14ac:dyDescent="0.25">
      <c r="A9" t="s">
        <v>7</v>
      </c>
      <c r="C9" s="7">
        <v>141</v>
      </c>
      <c r="D9" s="7">
        <v>141</v>
      </c>
      <c r="E9" s="7">
        <v>141</v>
      </c>
      <c r="F9" s="7">
        <f>SUM(B9:E9)</f>
        <v>423</v>
      </c>
    </row>
    <row r="11" spans="1:12" x14ac:dyDescent="0.25">
      <c r="A11" s="2" t="s">
        <v>8</v>
      </c>
      <c r="B11" s="2"/>
      <c r="C11" s="2"/>
      <c r="D11" s="2"/>
      <c r="E11" s="2"/>
      <c r="F11" s="2"/>
      <c r="H11" t="s">
        <v>22</v>
      </c>
      <c r="I11" s="10" t="s">
        <v>5</v>
      </c>
      <c r="J11" s="10" t="s">
        <v>9</v>
      </c>
    </row>
    <row r="12" spans="1:12" x14ac:dyDescent="0.25">
      <c r="A12" t="s">
        <v>9</v>
      </c>
      <c r="B12" s="7">
        <v>-3450</v>
      </c>
      <c r="F12" s="7">
        <f>SUM(B12:E12)</f>
        <v>-3450</v>
      </c>
      <c r="H12" s="9">
        <v>0.12</v>
      </c>
      <c r="I12" s="7">
        <v>-1829.403926749271</v>
      </c>
      <c r="J12" s="7">
        <v>-2191.0156136115165</v>
      </c>
    </row>
    <row r="13" spans="1:12" x14ac:dyDescent="0.25">
      <c r="A13" t="s">
        <v>10</v>
      </c>
      <c r="B13" s="7">
        <v>-78</v>
      </c>
      <c r="F13" s="7">
        <f t="shared" ref="F13:F17" si="0">SUM(B13:E13)</f>
        <v>-78</v>
      </c>
      <c r="H13" s="9">
        <v>0.11</v>
      </c>
      <c r="I13" s="7"/>
      <c r="J13" s="7"/>
    </row>
    <row r="14" spans="1:12" x14ac:dyDescent="0.25">
      <c r="A14" t="s">
        <v>11</v>
      </c>
      <c r="C14" s="7">
        <v>60</v>
      </c>
      <c r="D14" s="7">
        <v>60</v>
      </c>
      <c r="E14" s="7">
        <v>60</v>
      </c>
      <c r="F14" s="7">
        <f t="shared" si="0"/>
        <v>180</v>
      </c>
      <c r="H14" s="9">
        <v>0.1</v>
      </c>
      <c r="I14" s="7">
        <v>-1866.7280240420735</v>
      </c>
      <c r="J14" s="7">
        <v>-2064.7580766341098</v>
      </c>
    </row>
    <row r="15" spans="1:12" x14ac:dyDescent="0.25">
      <c r="A15" t="s">
        <v>12</v>
      </c>
      <c r="E15" s="7">
        <f>-B12*1.1</f>
        <v>3795.0000000000005</v>
      </c>
      <c r="F15" s="7">
        <f t="shared" si="0"/>
        <v>3795.0000000000005</v>
      </c>
      <c r="H15" s="9">
        <v>0.09</v>
      </c>
      <c r="I15" s="7"/>
      <c r="J15" s="7"/>
    </row>
    <row r="16" spans="1:12" x14ac:dyDescent="0.25">
      <c r="A16" t="s">
        <v>13</v>
      </c>
      <c r="E16" s="7">
        <f>-(E15+B12)*0.15</f>
        <v>-51.750000000000064</v>
      </c>
      <c r="F16" s="7">
        <f t="shared" si="0"/>
        <v>-51.750000000000064</v>
      </c>
      <c r="H16" s="9">
        <v>0.08</v>
      </c>
      <c r="I16" s="7"/>
      <c r="J16" s="7"/>
    </row>
    <row r="17" spans="1:10" x14ac:dyDescent="0.25">
      <c r="A17" t="s">
        <v>14</v>
      </c>
      <c r="E17" s="7">
        <f>-E15*0.04</f>
        <v>-151.80000000000001</v>
      </c>
      <c r="F17" s="7">
        <f t="shared" si="0"/>
        <v>-151.80000000000001</v>
      </c>
      <c r="H17" s="9">
        <v>7.0000000000000007E-2</v>
      </c>
      <c r="I17" s="7"/>
      <c r="J17" s="7"/>
    </row>
    <row r="18" spans="1:10" x14ac:dyDescent="0.25">
      <c r="H18" s="9">
        <v>0.06</v>
      </c>
      <c r="I18" s="7"/>
      <c r="J18" s="7"/>
    </row>
    <row r="19" spans="1:10" x14ac:dyDescent="0.25">
      <c r="A19" t="s">
        <v>5</v>
      </c>
      <c r="B19" s="7">
        <f>SUM(B4:B5,B8:B9)</f>
        <v>-775</v>
      </c>
      <c r="C19" s="7">
        <f t="shared" ref="C19:E19" si="1">SUM(C4:C5,C8:C9)</f>
        <v>-439</v>
      </c>
      <c r="D19" s="7">
        <f>SUM(D4:D5,D8:D9)</f>
        <v>-439</v>
      </c>
      <c r="E19" s="7">
        <f t="shared" si="1"/>
        <v>-439</v>
      </c>
      <c r="F19" s="7">
        <f>SUM(B19:E19)</f>
        <v>-2092</v>
      </c>
      <c r="H19" s="9">
        <v>0.05</v>
      </c>
      <c r="I19" s="7"/>
      <c r="J19" s="7"/>
    </row>
    <row r="20" spans="1:10" x14ac:dyDescent="0.25">
      <c r="A20" t="s">
        <v>18</v>
      </c>
      <c r="B20" s="7">
        <f>B19</f>
        <v>-775</v>
      </c>
      <c r="C20" s="7">
        <f>-PV(C1,C2,,C19)</f>
        <v>-407.40621764371218</v>
      </c>
      <c r="D20" s="7">
        <f>-PV(C1,D2,,D19)</f>
        <v>-378.08616440718856</v>
      </c>
      <c r="E20" s="7">
        <f>-PV(C1,E2,,E19)</f>
        <v>-350.87620543177997</v>
      </c>
      <c r="F20" s="7">
        <f>SUM(B20:E20)</f>
        <v>-1911.3685874826806</v>
      </c>
      <c r="H20" s="9">
        <v>0.04</v>
      </c>
      <c r="I20" s="7"/>
      <c r="J20" s="7"/>
    </row>
    <row r="21" spans="1:10" x14ac:dyDescent="0.25">
      <c r="H21" s="9">
        <v>0.03</v>
      </c>
      <c r="I21" s="7"/>
      <c r="J21" s="7"/>
    </row>
    <row r="22" spans="1:10" x14ac:dyDescent="0.25">
      <c r="A22" t="s">
        <v>9</v>
      </c>
      <c r="B22" s="7">
        <f>SUM(B4:B5,B12:B17)</f>
        <v>-4303</v>
      </c>
      <c r="C22" s="7">
        <f>SUM(C4:C5,C12:C17)</f>
        <v>-185</v>
      </c>
      <c r="D22" s="7">
        <f>SUM(D4:D5,D12:D17)</f>
        <v>-185</v>
      </c>
      <c r="E22" s="7">
        <f>SUM(E4:E5,E12:E17)</f>
        <v>3406.4500000000003</v>
      </c>
      <c r="F22" s="7">
        <f>SUM(B22:E22)</f>
        <v>-1266.5499999999997</v>
      </c>
      <c r="H22" s="9">
        <v>0.02</v>
      </c>
      <c r="I22" s="7">
        <v>-2041.0247566923731</v>
      </c>
      <c r="J22" s="7">
        <v>-1452.2148570308555</v>
      </c>
    </row>
    <row r="23" spans="1:10" x14ac:dyDescent="0.25">
      <c r="A23" t="s">
        <v>19</v>
      </c>
      <c r="F23" s="7">
        <f>NPV(C1,C22:E22)+B22</f>
        <v>-1911.3686575998395</v>
      </c>
      <c r="H23" s="9">
        <v>0.01</v>
      </c>
      <c r="I23" s="7"/>
      <c r="J23" s="7"/>
    </row>
    <row r="24" spans="1:10" x14ac:dyDescent="0.25">
      <c r="H24" s="9">
        <v>0</v>
      </c>
      <c r="I24" s="7">
        <v>-2092</v>
      </c>
      <c r="J24" s="7">
        <v>-1266.5499999999997</v>
      </c>
    </row>
    <row r="25" spans="1:10" x14ac:dyDescent="0.25">
      <c r="A25" t="s">
        <v>20</v>
      </c>
      <c r="F25" s="7">
        <f>F20</f>
        <v>-1911.3685874826806</v>
      </c>
    </row>
    <row r="26" spans="1:10" x14ac:dyDescent="0.25">
      <c r="A26" t="s">
        <v>21</v>
      </c>
      <c r="F26" s="7">
        <f>F23</f>
        <v>-1911.3686575998395</v>
      </c>
    </row>
    <row r="27" spans="1:10" x14ac:dyDescent="0.25">
      <c r="F27" s="7">
        <f>F25-F26</f>
        <v>7.0117158884386299E-5</v>
      </c>
    </row>
    <row r="28" spans="1:10" x14ac:dyDescent="0.25">
      <c r="A28" t="s">
        <v>23</v>
      </c>
      <c r="B28" s="8">
        <v>7.7548601341959414E-2</v>
      </c>
      <c r="C28" s="7" t="s">
        <v>17</v>
      </c>
    </row>
  </sheetData>
  <mergeCells count="3">
    <mergeCell ref="A3:F3"/>
    <mergeCell ref="A7:F7"/>
    <mergeCell ref="A11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João</cp:lastModifiedBy>
  <dcterms:created xsi:type="dcterms:W3CDTF">2020-05-04T12:09:58Z</dcterms:created>
  <dcterms:modified xsi:type="dcterms:W3CDTF">2020-05-04T16:48:48Z</dcterms:modified>
</cp:coreProperties>
</file>