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SB DISK/Arquivos Mac/Tributação Direta PJ/"/>
    </mc:Choice>
  </mc:AlternateContent>
  <xr:revisionPtr revIDLastSave="0" documentId="8_{811007C8-CE3B-2846-8F98-8FBE7147AF91}" xr6:coauthVersionLast="45" xr6:coauthVersionMax="45" xr10:uidLastSave="{00000000-0000-0000-0000-000000000000}"/>
  <bookViews>
    <workbookView xWindow="0" yWindow="540" windowWidth="28800" windowHeight="16340" xr2:uid="{794EFD91-6427-ED45-8AD0-C8C11131B48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I14" i="1" l="1"/>
  <c r="K14" i="1" s="1"/>
  <c r="C17" i="1"/>
  <c r="C20" i="1" s="1"/>
  <c r="F13" i="1" s="1"/>
  <c r="C18" i="1"/>
  <c r="C19" i="1"/>
  <c r="B18" i="1"/>
  <c r="B19" i="1"/>
  <c r="B17" i="1"/>
  <c r="I4" i="1"/>
  <c r="K4" i="1" s="1"/>
  <c r="I8" i="1" s="1"/>
  <c r="C7" i="1"/>
  <c r="F4" i="1" s="1"/>
  <c r="I17" i="1" l="1"/>
  <c r="I16" i="1"/>
  <c r="I18" i="1"/>
  <c r="F7" i="1"/>
  <c r="F6" i="1"/>
  <c r="F5" i="1"/>
  <c r="F9" i="1" s="1"/>
  <c r="F16" i="1"/>
  <c r="F15" i="1"/>
  <c r="F14" i="1"/>
  <c r="I6" i="1"/>
  <c r="I7" i="1"/>
  <c r="I20" i="1" l="1"/>
  <c r="I9" i="1"/>
  <c r="F18" i="1"/>
</calcChain>
</file>

<file path=xl/sharedStrings.xml><?xml version="1.0" encoding="utf-8"?>
<sst xmlns="http://schemas.openxmlformats.org/spreadsheetml/2006/main" count="39" uniqueCount="27">
  <si>
    <t>Lucro</t>
  </si>
  <si>
    <t>Janeiro</t>
  </si>
  <si>
    <t>Fevereiro</t>
  </si>
  <si>
    <t>IR (15%)</t>
  </si>
  <si>
    <t>Adicional (10%)</t>
  </si>
  <si>
    <t>CSLL (9%)</t>
  </si>
  <si>
    <t>Total</t>
  </si>
  <si>
    <t>Receita serv.</t>
  </si>
  <si>
    <t>Coeficiente</t>
  </si>
  <si>
    <t>Lucro Estimado</t>
  </si>
  <si>
    <t>IRPJ</t>
  </si>
  <si>
    <t>Adicional</t>
  </si>
  <si>
    <t>CSLL</t>
  </si>
  <si>
    <t>Recolhimento pelo balancete</t>
  </si>
  <si>
    <t>Receita serviços janeiro</t>
  </si>
  <si>
    <t>Custos janeiro</t>
  </si>
  <si>
    <t>Outras despesas janeiro</t>
  </si>
  <si>
    <t>Lucro janeiro</t>
  </si>
  <si>
    <t>Lucro até fevereiro</t>
  </si>
  <si>
    <t>Receita serviços fevereiro</t>
  </si>
  <si>
    <t>Custos fevereiro</t>
  </si>
  <si>
    <t>Despesas fevereiro</t>
  </si>
  <si>
    <t>Balancete Fevereiro</t>
  </si>
  <si>
    <t>Estimado Fevereiro</t>
  </si>
  <si>
    <t>Balancete Janeiro</t>
  </si>
  <si>
    <t>Estimado Janeiro</t>
  </si>
  <si>
    <t>Total sobre o lucro até fev.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</si>
</sst>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44" fontId="0" fillId="0" borderId="6" xfId="1" applyFont="1" applyFill="1" applyBorder="1"/>
    <xf numFmtId="0" fontId="0" fillId="0" borderId="0" xfId="0" applyFill="1"/>
    <xf numFmtId="44" fontId="0" fillId="0" borderId="0" xfId="0" applyNumberFormat="1" applyFill="1"/>
    <xf numFmtId="0" fontId="0" fillId="0" borderId="4" xfId="0" applyBorder="1"/>
    <xf numFmtId="44" fontId="0" fillId="0" borderId="4" xfId="0" applyNumberFormat="1" applyBorder="1"/>
    <xf numFmtId="44" fontId="0" fillId="0" borderId="6" xfId="0" applyNumberFormat="1" applyBorder="1"/>
    <xf numFmtId="0" fontId="0" fillId="2" borderId="5" xfId="0" applyFill="1" applyBorder="1"/>
    <xf numFmtId="44" fontId="0" fillId="2" borderId="6" xfId="0" applyNumberFormat="1" applyFill="1" applyBorder="1"/>
    <xf numFmtId="0" fontId="2" fillId="0" borderId="7" xfId="0" applyFont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44" fontId="0" fillId="2" borderId="8" xfId="0" applyNumberFormat="1" applyFill="1" applyBorder="1"/>
    <xf numFmtId="0" fontId="0" fillId="0" borderId="8" xfId="0" applyBorder="1"/>
    <xf numFmtId="0" fontId="0" fillId="0" borderId="6" xfId="0" applyBorder="1"/>
    <xf numFmtId="44" fontId="0" fillId="0" borderId="8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B9687-48EC-0448-A027-F9CC1F6A8ACB}">
  <dimension ref="B1:K20"/>
  <sheetViews>
    <sheetView tabSelected="1" topLeftCell="D1" zoomScale="182" workbookViewId="0">
      <selection activeCell="F21" sqref="F21"/>
    </sheetView>
  </sheetViews>
  <sheetFormatPr baseColWidth="10" defaultRowHeight="16" x14ac:dyDescent="0.2"/>
  <cols>
    <col min="2" max="2" width="34.83203125" customWidth="1"/>
    <col min="3" max="3" width="15.6640625" style="1" bestFit="1" customWidth="1"/>
    <col min="5" max="5" width="25.6640625" customWidth="1"/>
    <col min="6" max="6" width="14.1640625" bestFit="1" customWidth="1"/>
    <col min="9" max="9" width="15.6640625" bestFit="1" customWidth="1"/>
    <col min="11" max="11" width="14.1640625" bestFit="1" customWidth="1"/>
  </cols>
  <sheetData>
    <row r="1" spans="2:11" ht="17" thickBot="1" x14ac:dyDescent="0.25"/>
    <row r="2" spans="2:11" x14ac:dyDescent="0.2">
      <c r="B2" s="3" t="s">
        <v>1</v>
      </c>
      <c r="C2" s="4"/>
      <c r="E2" s="3" t="s">
        <v>24</v>
      </c>
      <c r="F2" s="4"/>
      <c r="H2" s="3" t="s">
        <v>25</v>
      </c>
      <c r="I2" s="17"/>
      <c r="J2" s="17"/>
      <c r="K2" s="4"/>
    </row>
    <row r="3" spans="2:11" x14ac:dyDescent="0.2">
      <c r="B3" s="5"/>
      <c r="C3" s="6"/>
      <c r="E3" s="5"/>
      <c r="F3" s="12"/>
      <c r="H3" s="5"/>
      <c r="I3" s="18"/>
      <c r="J3" s="18" t="s">
        <v>8</v>
      </c>
      <c r="K3" s="12" t="s">
        <v>9</v>
      </c>
    </row>
    <row r="4" spans="2:11" x14ac:dyDescent="0.2">
      <c r="B4" s="5" t="s">
        <v>14</v>
      </c>
      <c r="C4" s="6">
        <v>600000</v>
      </c>
      <c r="E4" s="5" t="s">
        <v>0</v>
      </c>
      <c r="F4" s="13">
        <f>C7</f>
        <v>200000</v>
      </c>
      <c r="H4" s="5" t="s">
        <v>7</v>
      </c>
      <c r="I4" s="19">
        <f>C4</f>
        <v>600000</v>
      </c>
      <c r="J4" s="18">
        <v>0.32</v>
      </c>
      <c r="K4" s="13">
        <f>I4*J4</f>
        <v>192000</v>
      </c>
    </row>
    <row r="5" spans="2:11" x14ac:dyDescent="0.2">
      <c r="B5" s="5" t="s">
        <v>15</v>
      </c>
      <c r="C5" s="6">
        <v>-300000</v>
      </c>
      <c r="E5" s="5" t="s">
        <v>3</v>
      </c>
      <c r="F5" s="13">
        <f>F4*0.15</f>
        <v>30000</v>
      </c>
      <c r="H5" s="5"/>
      <c r="I5" s="18"/>
      <c r="J5" s="18"/>
      <c r="K5" s="12"/>
    </row>
    <row r="6" spans="2:11" x14ac:dyDescent="0.2">
      <c r="B6" s="5" t="s">
        <v>16</v>
      </c>
      <c r="C6" s="6">
        <v>-100000</v>
      </c>
      <c r="E6" s="5" t="s">
        <v>4</v>
      </c>
      <c r="F6" s="13">
        <f>0.1*(F4-20000)</f>
        <v>18000</v>
      </c>
      <c r="H6" s="5" t="s">
        <v>10</v>
      </c>
      <c r="I6" s="19">
        <f>K4*0.15</f>
        <v>28800</v>
      </c>
      <c r="J6" s="18"/>
      <c r="K6" s="12"/>
    </row>
    <row r="7" spans="2:11" ht="17" thickBot="1" x14ac:dyDescent="0.25">
      <c r="B7" s="7" t="s">
        <v>17</v>
      </c>
      <c r="C7" s="8">
        <f>SUM(C4:C6)</f>
        <v>200000</v>
      </c>
      <c r="E7" s="5" t="s">
        <v>5</v>
      </c>
      <c r="F7" s="13">
        <f>F4*0.09</f>
        <v>18000</v>
      </c>
      <c r="H7" s="5" t="s">
        <v>11</v>
      </c>
      <c r="I7" s="19">
        <f>0.1*(K4-20000)</f>
        <v>17200</v>
      </c>
      <c r="J7" s="18"/>
      <c r="K7" s="12"/>
    </row>
    <row r="8" spans="2:11" x14ac:dyDescent="0.2">
      <c r="E8" s="5"/>
      <c r="F8" s="12"/>
      <c r="H8" s="5" t="s">
        <v>12</v>
      </c>
      <c r="I8" s="19">
        <f>K4*0.09</f>
        <v>17280</v>
      </c>
      <c r="J8" s="18"/>
      <c r="K8" s="12"/>
    </row>
    <row r="9" spans="2:11" ht="17" thickBot="1" x14ac:dyDescent="0.25">
      <c r="E9" s="7" t="s">
        <v>6</v>
      </c>
      <c r="F9" s="14">
        <f>SUM(F5:F7)</f>
        <v>66000</v>
      </c>
      <c r="H9" s="15" t="s">
        <v>6</v>
      </c>
      <c r="I9" s="20">
        <f>SUM(I6:I8)</f>
        <v>63280</v>
      </c>
      <c r="J9" s="21"/>
      <c r="K9" s="22"/>
    </row>
    <row r="10" spans="2:11" x14ac:dyDescent="0.2">
      <c r="F10" s="2"/>
      <c r="H10" s="10"/>
      <c r="I10" s="11"/>
    </row>
    <row r="11" spans="2:11" ht="17" thickBot="1" x14ac:dyDescent="0.25"/>
    <row r="12" spans="2:11" x14ac:dyDescent="0.2">
      <c r="B12" s="3" t="s">
        <v>2</v>
      </c>
      <c r="C12" s="4"/>
      <c r="E12" s="3" t="s">
        <v>22</v>
      </c>
      <c r="F12" s="4"/>
      <c r="H12" s="3" t="s">
        <v>23</v>
      </c>
      <c r="I12" s="17"/>
      <c r="J12" s="17"/>
      <c r="K12" s="4"/>
    </row>
    <row r="13" spans="2:11" x14ac:dyDescent="0.2">
      <c r="B13" s="5"/>
      <c r="C13" s="6"/>
      <c r="E13" s="5" t="s">
        <v>0</v>
      </c>
      <c r="F13" s="13">
        <f>C20</f>
        <v>600000</v>
      </c>
      <c r="H13" s="5"/>
      <c r="I13" s="18"/>
      <c r="J13" s="18" t="s">
        <v>8</v>
      </c>
      <c r="K13" s="12" t="s">
        <v>9</v>
      </c>
    </row>
    <row r="14" spans="2:11" x14ac:dyDescent="0.2">
      <c r="B14" s="5" t="s">
        <v>19</v>
      </c>
      <c r="C14" s="6">
        <v>1400000</v>
      </c>
      <c r="E14" s="5" t="s">
        <v>3</v>
      </c>
      <c r="F14" s="13">
        <f>F13*0.15</f>
        <v>90000</v>
      </c>
      <c r="H14" s="5" t="s">
        <v>7</v>
      </c>
      <c r="I14" s="19">
        <f>C14</f>
        <v>1400000</v>
      </c>
      <c r="J14" s="18">
        <v>0.32</v>
      </c>
      <c r="K14" s="13">
        <f>I14*J14</f>
        <v>448000</v>
      </c>
    </row>
    <row r="15" spans="2:11" x14ac:dyDescent="0.2">
      <c r="B15" s="5" t="s">
        <v>20</v>
      </c>
      <c r="C15" s="6">
        <v>-800000</v>
      </c>
      <c r="E15" s="5" t="s">
        <v>4</v>
      </c>
      <c r="F15" s="13">
        <f>0.1*(F13-40000)</f>
        <v>56000</v>
      </c>
      <c r="H15" s="5"/>
      <c r="I15" s="18"/>
      <c r="J15" s="18"/>
      <c r="K15" s="12"/>
    </row>
    <row r="16" spans="2:11" x14ac:dyDescent="0.2">
      <c r="B16" s="5" t="s">
        <v>21</v>
      </c>
      <c r="C16" s="6">
        <v>-200000</v>
      </c>
      <c r="E16" s="5" t="s">
        <v>5</v>
      </c>
      <c r="F16" s="13">
        <f>F13*0.09</f>
        <v>54000</v>
      </c>
      <c r="H16" s="5" t="s">
        <v>10</v>
      </c>
      <c r="I16" s="19">
        <f>K14*0.15</f>
        <v>67200</v>
      </c>
      <c r="J16" s="18"/>
      <c r="K16" s="12"/>
    </row>
    <row r="17" spans="2:11" x14ac:dyDescent="0.2">
      <c r="B17" s="5" t="str">
        <f>B4</f>
        <v>Receita serviços janeiro</v>
      </c>
      <c r="C17" s="6">
        <f>C4</f>
        <v>600000</v>
      </c>
      <c r="E17" s="5"/>
      <c r="F17" s="12"/>
      <c r="H17" s="5" t="s">
        <v>11</v>
      </c>
      <c r="I17" s="19">
        <f>0.1*(K14-20000)</f>
        <v>42800</v>
      </c>
      <c r="J17" s="18"/>
      <c r="K17" s="12"/>
    </row>
    <row r="18" spans="2:11" x14ac:dyDescent="0.2">
      <c r="B18" s="5" t="str">
        <f t="shared" ref="B18:C19" si="0">B5</f>
        <v>Custos janeiro</v>
      </c>
      <c r="C18" s="6">
        <f t="shared" si="0"/>
        <v>-300000</v>
      </c>
      <c r="E18" s="5" t="s">
        <v>26</v>
      </c>
      <c r="F18" s="13">
        <f>SUM(F14:F16)</f>
        <v>200000</v>
      </c>
      <c r="H18" s="5" t="s">
        <v>12</v>
      </c>
      <c r="I18" s="19">
        <f>K14*0.09</f>
        <v>40320</v>
      </c>
      <c r="J18" s="18"/>
      <c r="K18" s="12"/>
    </row>
    <row r="19" spans="2:11" x14ac:dyDescent="0.2">
      <c r="B19" s="5" t="str">
        <f t="shared" si="0"/>
        <v>Outras despesas janeiro</v>
      </c>
      <c r="C19" s="6">
        <f t="shared" si="0"/>
        <v>-100000</v>
      </c>
      <c r="E19" s="5"/>
      <c r="F19" s="12"/>
      <c r="H19" s="5"/>
      <c r="I19" s="18"/>
      <c r="J19" s="18"/>
      <c r="K19" s="12"/>
    </row>
    <row r="20" spans="2:11" ht="17" thickBot="1" x14ac:dyDescent="0.25">
      <c r="B20" s="7" t="s">
        <v>18</v>
      </c>
      <c r="C20" s="9">
        <f>SUM(C14:C19)</f>
        <v>600000</v>
      </c>
      <c r="E20" s="15" t="s">
        <v>13</v>
      </c>
      <c r="F20" s="16">
        <f>F18-I9</f>
        <v>136720</v>
      </c>
      <c r="H20" s="7" t="s">
        <v>6</v>
      </c>
      <c r="I20" s="23">
        <f>SUM(I16:I19)</f>
        <v>150320</v>
      </c>
      <c r="J20" s="21"/>
      <c r="K20" s="22"/>
    </row>
  </sheetData>
  <mergeCells count="6">
    <mergeCell ref="B2:C2"/>
    <mergeCell ref="B12:C12"/>
    <mergeCell ref="E2:F2"/>
    <mergeCell ref="E12:F12"/>
    <mergeCell ref="H2:K2"/>
    <mergeCell ref="H12:K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VRF</dc:creator>
  <cp:lastModifiedBy>VRF</cp:lastModifiedBy>
  <dcterms:created xsi:type="dcterms:W3CDTF">2020-04-28T11:57:17Z</dcterms:created>
  <dcterms:modified xsi:type="dcterms:W3CDTF">2020-05-05T08:03:20Z</dcterms:modified>
</cp:coreProperties>
</file>