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384" activeTab="1"/>
  </bookViews>
  <sheets>
    <sheet name="exercicio 1" sheetId="1" r:id="rId1"/>
    <sheet name="exercicio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5" i="3"/>
  <c r="C15" i="3"/>
  <c r="B15" i="3"/>
  <c r="E14" i="3"/>
  <c r="D14" i="3"/>
  <c r="C14" i="3"/>
  <c r="B14" i="3"/>
  <c r="E13" i="3"/>
  <c r="D13" i="3"/>
  <c r="C13" i="3"/>
  <c r="B13" i="3"/>
  <c r="B17" i="3" l="1"/>
  <c r="C12" i="3"/>
  <c r="D12" i="3" l="1"/>
  <c r="C17" i="3"/>
  <c r="C10" i="1"/>
  <c r="D10" i="1" s="1"/>
  <c r="E10" i="1" s="1"/>
  <c r="C8" i="1"/>
  <c r="C12" i="1" s="1"/>
  <c r="C7" i="1"/>
  <c r="D7" i="1" s="1"/>
  <c r="E13" i="1"/>
  <c r="D13" i="1"/>
  <c r="C13" i="1"/>
  <c r="B13" i="1"/>
  <c r="B12" i="1"/>
  <c r="B11" i="1"/>
  <c r="E12" i="3" l="1"/>
  <c r="E17" i="3" s="1"/>
  <c r="D17" i="3"/>
  <c r="C11" i="1"/>
  <c r="D8" i="1"/>
  <c r="E7" i="1"/>
  <c r="E11" i="1" s="1"/>
  <c r="D11" i="1"/>
  <c r="C15" i="1"/>
  <c r="C19" i="1" s="1"/>
  <c r="B15" i="1"/>
  <c r="E8" i="1" l="1"/>
  <c r="E12" i="1" s="1"/>
  <c r="E15" i="1" s="1"/>
  <c r="E19" i="1" s="1"/>
  <c r="D12" i="1"/>
  <c r="D15" i="1" s="1"/>
  <c r="D19" i="1" s="1"/>
  <c r="B19" i="1"/>
</calcChain>
</file>

<file path=xl/sharedStrings.xml><?xml version="1.0" encoding="utf-8"?>
<sst xmlns="http://schemas.openxmlformats.org/spreadsheetml/2006/main" count="22" uniqueCount="13">
  <si>
    <t>Prazo</t>
  </si>
  <si>
    <t>r</t>
  </si>
  <si>
    <t>rf</t>
  </si>
  <si>
    <t>S</t>
  </si>
  <si>
    <t>T-t</t>
  </si>
  <si>
    <t>F</t>
  </si>
  <si>
    <t>Cotação</t>
  </si>
  <si>
    <t>Vencimento</t>
  </si>
  <si>
    <t>N20</t>
  </si>
  <si>
    <t>M20</t>
  </si>
  <si>
    <t>K20</t>
  </si>
  <si>
    <t>F25</t>
  </si>
  <si>
    <t>R$/US$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</si>
</sst>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"/>
    <numFmt numFmtId="165" formatCode="_-* #,##0.00000_-;\-* #,##0.00000_-;_-* &quot;-&quot;??_-;_-@_-"/>
    <numFmt numFmtId="170" formatCode="_-* #,##0.0000_-;\-* #,##0.0000_-;_-* &quot;-&quot;??_-;_-@_-"/>
    <numFmt numFmtId="171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3366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Times New Roman"/>
      <family val="1"/>
    </font>
    <font>
      <sz val="10"/>
      <color rgb="FF003366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CDD3EC"/>
        <bgColor indexed="64"/>
      </patternFill>
    </fill>
    <fill>
      <patternFill patternType="solid">
        <fgColor rgb="FFE8EAF6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4" borderId="3" xfId="0" applyFont="1" applyFill="1" applyBorder="1" applyAlignment="1">
      <alignment horizontal="center" vertical="center" wrapText="1" readingOrder="1"/>
    </xf>
    <xf numFmtId="165" fontId="0" fillId="0" borderId="0" xfId="1" applyNumberFormat="1" applyFont="1"/>
    <xf numFmtId="165" fontId="2" fillId="3" borderId="2" xfId="1" applyNumberFormat="1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wrapText="1" readingOrder="1"/>
    </xf>
    <xf numFmtId="10" fontId="2" fillId="4" borderId="3" xfId="0" applyNumberFormat="1" applyFont="1" applyFill="1" applyBorder="1" applyAlignment="1">
      <alignment horizontal="center" wrapText="1" readingOrder="1"/>
    </xf>
    <xf numFmtId="9" fontId="2" fillId="4" borderId="3" xfId="0" applyNumberFormat="1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2" fontId="2" fillId="4" borderId="3" xfId="0" applyNumberFormat="1" applyFont="1" applyFill="1" applyBorder="1" applyAlignment="1">
      <alignment horizontal="center" vertical="center" wrapText="1" readingOrder="1"/>
    </xf>
    <xf numFmtId="170" fontId="2" fillId="3" borderId="2" xfId="1" applyNumberFormat="1" applyFont="1" applyFill="1" applyBorder="1" applyAlignment="1">
      <alignment horizontal="center" vertical="center" wrapText="1" readingOrder="1"/>
    </xf>
    <xf numFmtId="171" fontId="2" fillId="4" borderId="3" xfId="0" applyNumberFormat="1" applyFont="1" applyFill="1" applyBorder="1" applyAlignment="1">
      <alignment horizontal="center" wrapText="1" readingOrder="1"/>
    </xf>
    <xf numFmtId="2" fontId="2" fillId="4" borderId="3" xfId="0" applyNumberFormat="1" applyFont="1" applyFill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14" fontId="7" fillId="3" borderId="2" xfId="0" applyNumberFormat="1" applyFont="1" applyFill="1" applyBorder="1" applyAlignment="1">
      <alignment horizont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right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14" fontId="7" fillId="4" borderId="3" xfId="0" applyNumberFormat="1" applyFont="1" applyFill="1" applyBorder="1" applyAlignment="1">
      <alignment horizont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right" wrapText="1" readingOrder="1"/>
    </xf>
    <xf numFmtId="14" fontId="7" fillId="3" borderId="3" xfId="0" applyNumberFormat="1" applyFont="1" applyFill="1" applyBorder="1" applyAlignment="1">
      <alignment horizont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right" wrapText="1" readingOrder="1"/>
    </xf>
    <xf numFmtId="0" fontId="9" fillId="0" borderId="0" xfId="0" applyFont="1"/>
    <xf numFmtId="14" fontId="9" fillId="0" borderId="0" xfId="0" applyNumberFormat="1" applyFont="1"/>
    <xf numFmtId="0" fontId="7" fillId="4" borderId="3" xfId="0" applyFont="1" applyFill="1" applyBorder="1" applyAlignment="1">
      <alignment horizontal="center" wrapText="1" readingOrder="1"/>
    </xf>
    <xf numFmtId="0" fontId="10" fillId="4" borderId="3" xfId="0" applyFont="1" applyFill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 wrapText="1" readingOrder="1"/>
    </xf>
    <xf numFmtId="10" fontId="7" fillId="4" borderId="3" xfId="2" applyNumberFormat="1" applyFont="1" applyFill="1" applyBorder="1" applyAlignment="1">
      <alignment horizontal="center" wrapText="1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152400</xdr:rowOff>
        </xdr:from>
        <xdr:to>
          <xdr:col>3</xdr:col>
          <xdr:colOff>676528</xdr:colOff>
          <xdr:row>4</xdr:row>
          <xdr:rowOff>51779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19"/>
  <sheetViews>
    <sheetView zoomScale="83" workbookViewId="0">
      <selection activeCell="H17" sqref="H17"/>
    </sheetView>
  </sheetViews>
  <sheetFormatPr defaultRowHeight="14.4" x14ac:dyDescent="0.3"/>
  <cols>
    <col min="2" max="3" width="14.44140625" bestFit="1" customWidth="1"/>
    <col min="4" max="5" width="14.33203125" bestFit="1" customWidth="1"/>
  </cols>
  <sheetData>
    <row r="6" spans="1:5" ht="15" thickBot="1" x14ac:dyDescent="0.35"/>
    <row r="7" spans="1:5" ht="18" thickBot="1" x14ac:dyDescent="0.35">
      <c r="A7" s="4" t="s">
        <v>1</v>
      </c>
      <c r="B7" s="5">
        <v>0.05</v>
      </c>
      <c r="C7" s="5">
        <f>B7</f>
        <v>0.05</v>
      </c>
      <c r="D7" s="5">
        <f t="shared" ref="D7:E7" si="0">C7</f>
        <v>0.05</v>
      </c>
      <c r="E7" s="5">
        <f t="shared" si="0"/>
        <v>0.05</v>
      </c>
    </row>
    <row r="8" spans="1:5" ht="18" thickBot="1" x14ac:dyDescent="0.35">
      <c r="A8" s="4" t="s">
        <v>2</v>
      </c>
      <c r="B8" s="6">
        <v>0.01</v>
      </c>
      <c r="C8" s="6">
        <f>B8</f>
        <v>0.01</v>
      </c>
      <c r="D8" s="6">
        <f t="shared" ref="D8:E8" si="1">C8</f>
        <v>0.01</v>
      </c>
      <c r="E8" s="6">
        <f t="shared" si="1"/>
        <v>0.01</v>
      </c>
    </row>
    <row r="9" spans="1:5" ht="18" thickBot="1" x14ac:dyDescent="0.35">
      <c r="A9" s="7"/>
      <c r="B9" s="7"/>
      <c r="C9" s="7"/>
      <c r="D9" s="7"/>
      <c r="E9" s="7"/>
    </row>
    <row r="10" spans="1:5" ht="18" thickBot="1" x14ac:dyDescent="0.35">
      <c r="A10" s="4" t="s">
        <v>3</v>
      </c>
      <c r="B10" s="13">
        <v>5.5</v>
      </c>
      <c r="C10" s="13">
        <f>B10</f>
        <v>5.5</v>
      </c>
      <c r="D10" s="13">
        <f t="shared" ref="D10:E10" si="2">C10</f>
        <v>5.5</v>
      </c>
      <c r="E10" s="13">
        <f t="shared" si="2"/>
        <v>5.5</v>
      </c>
    </row>
    <row r="11" spans="1:5" ht="18" thickBot="1" x14ac:dyDescent="0.35">
      <c r="A11" s="4" t="s">
        <v>1</v>
      </c>
      <c r="B11" s="12">
        <f>LN(1+B7)</f>
        <v>4.8790164169432049E-2</v>
      </c>
      <c r="C11" s="12">
        <f t="shared" ref="C11:E11" si="3">LN(1+C7)</f>
        <v>4.8790164169432049E-2</v>
      </c>
      <c r="D11" s="12">
        <f t="shared" si="3"/>
        <v>4.8790164169432049E-2</v>
      </c>
      <c r="E11" s="12">
        <f t="shared" si="3"/>
        <v>4.8790164169432049E-2</v>
      </c>
    </row>
    <row r="12" spans="1:5" ht="18" thickBot="1" x14ac:dyDescent="0.35">
      <c r="A12" s="4" t="s">
        <v>2</v>
      </c>
      <c r="B12" s="12">
        <f>LN(1+B8)</f>
        <v>9.950330853168092E-3</v>
      </c>
      <c r="C12" s="12">
        <f t="shared" ref="C12:E12" si="4">LN(1+C8)</f>
        <v>9.950330853168092E-3</v>
      </c>
      <c r="D12" s="12">
        <f t="shared" si="4"/>
        <v>9.950330853168092E-3</v>
      </c>
      <c r="E12" s="12">
        <f t="shared" si="4"/>
        <v>9.950330853168092E-3</v>
      </c>
    </row>
    <row r="13" spans="1:5" ht="18" thickBot="1" x14ac:dyDescent="0.35">
      <c r="A13" s="4" t="s">
        <v>4</v>
      </c>
      <c r="B13" s="12">
        <f>B14/360</f>
        <v>0.16666666666666666</v>
      </c>
      <c r="C13" s="12">
        <f t="shared" ref="C13" si="5">C14/360</f>
        <v>0.25</v>
      </c>
      <c r="D13" s="12">
        <f t="shared" ref="D13" si="6">D14/360</f>
        <v>0.33333333333333331</v>
      </c>
      <c r="E13" s="12">
        <f t="shared" ref="E13" si="7">E14/360</f>
        <v>0.41666666666666669</v>
      </c>
    </row>
    <row r="14" spans="1:5" ht="18" thickBot="1" x14ac:dyDescent="0.35">
      <c r="A14" s="7"/>
      <c r="B14" s="4">
        <v>60</v>
      </c>
      <c r="C14" s="4">
        <v>90</v>
      </c>
      <c r="D14" s="4">
        <v>120</v>
      </c>
      <c r="E14" s="4">
        <v>150</v>
      </c>
    </row>
    <row r="15" spans="1:5" ht="18" thickBot="1" x14ac:dyDescent="0.35">
      <c r="A15" s="4" t="s">
        <v>5</v>
      </c>
      <c r="B15" s="12">
        <f>B10*EXP(B13*(B11-B12))</f>
        <v>5.5357186647267129</v>
      </c>
      <c r="C15" s="12">
        <f t="shared" ref="C15:E15" si="8">C10*EXP(C13*(C11-C12))</f>
        <v>5.5536648910967905</v>
      </c>
      <c r="D15" s="12">
        <f t="shared" si="8"/>
        <v>5.5716692972733988</v>
      </c>
      <c r="E15" s="12">
        <f t="shared" si="8"/>
        <v>5.5897320718694443</v>
      </c>
    </row>
    <row r="16" spans="1:5" ht="18.600000000000001" thickBot="1" x14ac:dyDescent="0.4">
      <c r="A16" s="8"/>
      <c r="B16" s="8"/>
      <c r="C16" s="9"/>
      <c r="D16" s="9"/>
      <c r="E16" s="9"/>
    </row>
    <row r="17" spans="1:5" ht="18" thickBot="1" x14ac:dyDescent="0.35">
      <c r="A17" s="1"/>
      <c r="B17" s="10">
        <v>5.54</v>
      </c>
      <c r="C17" s="10">
        <v>5.55</v>
      </c>
      <c r="D17" s="10">
        <v>5.56</v>
      </c>
      <c r="E17" s="10">
        <v>5.6</v>
      </c>
    </row>
    <row r="18" spans="1:5" ht="18.600000000000001" thickBot="1" x14ac:dyDescent="0.4">
      <c r="A18" s="8"/>
      <c r="B18" s="8"/>
      <c r="C18" s="8"/>
      <c r="D18" s="8"/>
      <c r="E18" s="8"/>
    </row>
    <row r="19" spans="1:5" s="2" customFormat="1" ht="18.600000000000001" thickTop="1" thickBot="1" x14ac:dyDescent="0.35">
      <c r="A19" s="3"/>
      <c r="B19" s="11">
        <f>B17-B15</f>
        <v>4.2813352732871124E-3</v>
      </c>
      <c r="C19" s="11">
        <f t="shared" ref="C19:E19" si="9">C17-C15</f>
        <v>-3.66489109679069E-3</v>
      </c>
      <c r="D19" s="11">
        <f t="shared" si="9"/>
        <v>-1.166929727339916E-2</v>
      </c>
      <c r="E19" s="11">
        <f t="shared" si="9"/>
        <v>1.0267928130555326E-2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152400</xdr:rowOff>
              </from>
              <to>
                <xdr:col>3</xdr:col>
                <xdr:colOff>685800</xdr:colOff>
                <xdr:row>4</xdr:row>
                <xdr:rowOff>53340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8" sqref="B28"/>
    </sheetView>
  </sheetViews>
  <sheetFormatPr defaultRowHeight="13.8" x14ac:dyDescent="0.3"/>
  <cols>
    <col min="1" max="1" width="14.21875" style="27" bestFit="1" customWidth="1"/>
    <col min="2" max="2" width="11.88671875" style="27" customWidth="1"/>
    <col min="3" max="16384" width="8.88671875" style="27"/>
  </cols>
  <sheetData>
    <row r="1" spans="1:5" x14ac:dyDescent="0.3">
      <c r="B1" s="28">
        <v>43943</v>
      </c>
    </row>
    <row r="2" spans="1:5" ht="14.4" thickBot="1" x14ac:dyDescent="0.35"/>
    <row r="3" spans="1:5" ht="14.4" thickBot="1" x14ac:dyDescent="0.35">
      <c r="A3" s="14" t="s">
        <v>6</v>
      </c>
      <c r="B3" s="14" t="s">
        <v>7</v>
      </c>
      <c r="C3" s="14" t="s">
        <v>0</v>
      </c>
      <c r="D3" s="15" t="s">
        <v>12</v>
      </c>
    </row>
    <row r="4" spans="1:5" ht="15" thickTop="1" thickBot="1" x14ac:dyDescent="0.35">
      <c r="A4" s="16" t="s">
        <v>10</v>
      </c>
      <c r="B4" s="17">
        <v>43955</v>
      </c>
      <c r="C4" s="18">
        <v>12</v>
      </c>
      <c r="D4" s="19">
        <v>5.4002809999999997</v>
      </c>
    </row>
    <row r="5" spans="1:5" ht="14.4" thickBot="1" x14ac:dyDescent="0.35">
      <c r="A5" s="20" t="s">
        <v>9</v>
      </c>
      <c r="B5" s="21">
        <v>43983</v>
      </c>
      <c r="C5" s="22">
        <v>40</v>
      </c>
      <c r="D5" s="23">
        <v>5.4076060000000004</v>
      </c>
    </row>
    <row r="6" spans="1:5" ht="14.4" thickBot="1" x14ac:dyDescent="0.35">
      <c r="A6" s="20" t="s">
        <v>8</v>
      </c>
      <c r="B6" s="24">
        <v>44013</v>
      </c>
      <c r="C6" s="25">
        <v>70</v>
      </c>
      <c r="D6" s="26">
        <v>5.4131359999999997</v>
      </c>
    </row>
    <row r="7" spans="1:5" ht="14.4" thickBot="1" x14ac:dyDescent="0.35">
      <c r="A7" s="20" t="s">
        <v>11</v>
      </c>
      <c r="B7" s="21">
        <v>45019</v>
      </c>
      <c r="C7" s="22">
        <v>1076</v>
      </c>
      <c r="D7" s="23">
        <v>5.7956200000000004</v>
      </c>
    </row>
    <row r="8" spans="1:5" ht="14.4" thickBot="1" x14ac:dyDescent="0.35"/>
    <row r="9" spans="1:5" ht="14.4" thickBot="1" x14ac:dyDescent="0.35">
      <c r="A9" s="29" t="s">
        <v>1</v>
      </c>
      <c r="B9" s="32">
        <v>3.6499999999999998E-2</v>
      </c>
      <c r="C9" s="32">
        <v>3.6499999999999998E-2</v>
      </c>
      <c r="D9" s="32">
        <v>3.6499999999999998E-2</v>
      </c>
      <c r="E9" s="32">
        <v>3.6499999999999998E-2</v>
      </c>
    </row>
    <row r="10" spans="1:5" ht="14.4" thickBot="1" x14ac:dyDescent="0.35">
      <c r="A10" s="29" t="s">
        <v>2</v>
      </c>
      <c r="B10" s="32">
        <v>5.7000000000000002E-3</v>
      </c>
      <c r="C10" s="32">
        <v>5.7000000000000002E-3</v>
      </c>
      <c r="D10" s="32">
        <v>5.7000000000000002E-3</v>
      </c>
      <c r="E10" s="32">
        <v>5.7000000000000002E-3</v>
      </c>
    </row>
    <row r="11" spans="1:5" ht="14.4" thickBot="1" x14ac:dyDescent="0.35">
      <c r="A11" s="30"/>
      <c r="B11" s="31"/>
      <c r="C11" s="30"/>
      <c r="D11" s="30"/>
      <c r="E11" s="30"/>
    </row>
    <row r="12" spans="1:5" ht="14.4" thickBot="1" x14ac:dyDescent="0.35">
      <c r="A12" s="29" t="s">
        <v>3</v>
      </c>
      <c r="B12" s="29">
        <v>5.3921999999999999</v>
      </c>
      <c r="C12" s="29">
        <f>B12</f>
        <v>5.3921999999999999</v>
      </c>
      <c r="D12" s="29">
        <f>C12</f>
        <v>5.3921999999999999</v>
      </c>
      <c r="E12" s="29">
        <f>D12</f>
        <v>5.3921999999999999</v>
      </c>
    </row>
    <row r="13" spans="1:5" ht="14.4" thickBot="1" x14ac:dyDescent="0.35">
      <c r="A13" s="29" t="s">
        <v>1</v>
      </c>
      <c r="B13" s="31">
        <f>LN(1+B9)</f>
        <v>3.5849652893697202E-2</v>
      </c>
      <c r="C13" s="31">
        <f t="shared" ref="C13:E14" si="0">LN(1+C9)</f>
        <v>3.5849652893697202E-2</v>
      </c>
      <c r="D13" s="31">
        <f t="shared" si="0"/>
        <v>3.5849652893697202E-2</v>
      </c>
      <c r="E13" s="31">
        <f t="shared" si="0"/>
        <v>3.5849652893697202E-2</v>
      </c>
    </row>
    <row r="14" spans="1:5" ht="14.4" thickBot="1" x14ac:dyDescent="0.35">
      <c r="A14" s="29" t="s">
        <v>2</v>
      </c>
      <c r="B14" s="31">
        <f>LN(1+B10)</f>
        <v>5.6838164682977092E-3</v>
      </c>
      <c r="C14" s="31">
        <f t="shared" si="0"/>
        <v>5.6838164682977092E-3</v>
      </c>
      <c r="D14" s="31">
        <f t="shared" si="0"/>
        <v>5.6838164682977092E-3</v>
      </c>
      <c r="E14" s="31">
        <f t="shared" si="0"/>
        <v>5.6838164682977092E-3</v>
      </c>
    </row>
    <row r="15" spans="1:5" ht="14.4" thickBot="1" x14ac:dyDescent="0.35">
      <c r="A15" s="29" t="s">
        <v>4</v>
      </c>
      <c r="B15" s="31">
        <f>B16/360</f>
        <v>3.3333333333333333E-2</v>
      </c>
      <c r="C15" s="31">
        <f t="shared" ref="C15:E15" si="1">C16/360</f>
        <v>0.1111111111111111</v>
      </c>
      <c r="D15" s="31">
        <f t="shared" si="1"/>
        <v>0.19444444444444445</v>
      </c>
      <c r="E15" s="31">
        <f t="shared" si="1"/>
        <v>2.9888888888888889</v>
      </c>
    </row>
    <row r="16" spans="1:5" ht="14.4" thickBot="1" x14ac:dyDescent="0.35">
      <c r="A16" s="30"/>
      <c r="B16" s="29">
        <v>12</v>
      </c>
      <c r="C16" s="29">
        <v>40</v>
      </c>
      <c r="D16" s="29">
        <v>70</v>
      </c>
      <c r="E16" s="29">
        <v>1076</v>
      </c>
    </row>
    <row r="17" spans="1:5" ht="14.4" thickBot="1" x14ac:dyDescent="0.35">
      <c r="A17" s="29" t="s">
        <v>5</v>
      </c>
      <c r="B17" s="31">
        <f>B12*EXP(B15*(B13-B14))</f>
        <v>5.3976247343428421</v>
      </c>
      <c r="C17" s="31">
        <f t="shared" ref="C17:E17" si="2">C12*EXP(C15*(C13-C14))</f>
        <v>5.4103036807747786</v>
      </c>
      <c r="D17" s="31">
        <f t="shared" si="2"/>
        <v>5.4239213177328365</v>
      </c>
      <c r="E17" s="31">
        <f t="shared" si="2"/>
        <v>5.9009644179690968</v>
      </c>
    </row>
    <row r="18" spans="1:5" ht="14.4" thickBot="1" x14ac:dyDescent="0.35"/>
    <row r="19" spans="1:5" ht="14.4" thickBot="1" x14ac:dyDescent="0.35">
      <c r="A19" s="29"/>
      <c r="B19" s="31">
        <v>5.4002809999999997</v>
      </c>
      <c r="C19" s="31">
        <v>5.4076059999999995</v>
      </c>
      <c r="D19" s="31">
        <v>5.4131360000000006</v>
      </c>
      <c r="E19" s="31">
        <v>5.7956199999999995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exercicio 1</vt:lpstr>
      <vt:lpstr>exercicio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2020-04-25T18:51:05Z</dcterms:created>
  <dcterms:modified xsi:type="dcterms:W3CDTF">2020-04-30T03:24:24Z</dcterms:modified>
</cp:coreProperties>
</file>