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Meu Drive\USP\Disciplinas\Graduação\SEP0202 - Projeto da Fábrica PI\2020\Aula 4\"/>
    </mc:Choice>
  </mc:AlternateContent>
  <xr:revisionPtr revIDLastSave="0" documentId="8_{FF729C25-425F-442A-B51C-C0270896F406}" xr6:coauthVersionLast="45" xr6:coauthVersionMax="45" xr10:uidLastSave="{00000000-0000-0000-0000-000000000000}"/>
  <bookViews>
    <workbookView xWindow="400" yWindow="0" windowWidth="18400" windowHeight="10200" xr2:uid="{00000000-000D-0000-FFFF-FFFF00000000}"/>
  </bookViews>
  <sheets>
    <sheet name="EXA_01_origina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3" l="1"/>
  <c r="M10" i="3"/>
  <c r="M11" i="3"/>
  <c r="M12" i="3"/>
  <c r="M8" i="3"/>
  <c r="K12" i="3"/>
  <c r="K11" i="3"/>
  <c r="K9" i="3"/>
  <c r="K8" i="3"/>
  <c r="J12" i="3"/>
  <c r="J11" i="3"/>
  <c r="J9" i="3"/>
  <c r="J8" i="3"/>
  <c r="C15" i="3"/>
  <c r="C16" i="3" s="1"/>
  <c r="L12" i="3"/>
  <c r="L11" i="3"/>
  <c r="L9" i="3"/>
  <c r="L8" i="3"/>
  <c r="H11" i="3"/>
  <c r="G9" i="3"/>
  <c r="I9" i="3" s="1"/>
  <c r="G10" i="3"/>
  <c r="I12" i="3" s="1"/>
  <c r="G11" i="3"/>
  <c r="G12" i="3"/>
  <c r="G8" i="3"/>
  <c r="I8" i="3" s="1"/>
  <c r="F9" i="3"/>
  <c r="H9" i="3" s="1"/>
  <c r="F10" i="3"/>
  <c r="F11" i="3"/>
  <c r="F12" i="3"/>
  <c r="H12" i="3" s="1"/>
  <c r="F8" i="3"/>
  <c r="H8" i="3" s="1"/>
  <c r="E13" i="3"/>
  <c r="D13" i="3"/>
  <c r="C13" i="3"/>
  <c r="I11" i="3" l="1"/>
</calcChain>
</file>

<file path=xl/sharedStrings.xml><?xml version="1.0" encoding="utf-8"?>
<sst xmlns="http://schemas.openxmlformats.org/spreadsheetml/2006/main" count="22" uniqueCount="20">
  <si>
    <t>Para os dados abaixo:</t>
  </si>
  <si>
    <t>1) considere, quando necessário, o período-base de análise como sendo o período 3;</t>
  </si>
  <si>
    <t>2) Calcule todos os tipos de produtividades parciais vistos até aqui;</t>
  </si>
  <si>
    <t>3) Calcule o índice de PTF;</t>
  </si>
  <si>
    <t>4) Analise criticamente os resultados de produtividade encontrados.</t>
  </si>
  <si>
    <t>Período</t>
  </si>
  <si>
    <t>Capital Investido
(em milhares de R$)</t>
  </si>
  <si>
    <t>Gastos com MO (em milhares de R$)</t>
  </si>
  <si>
    <t>Produção (peças)</t>
  </si>
  <si>
    <t>PTF</t>
  </si>
  <si>
    <t>Total</t>
  </si>
  <si>
    <t>Produtividade Parcial do Capital</t>
  </si>
  <si>
    <t>Produtividade Parcial da MO</t>
  </si>
  <si>
    <t>Produtividade relativa do capital</t>
  </si>
  <si>
    <t>Produtividade relativa da MO</t>
  </si>
  <si>
    <t>Índice de Produção</t>
  </si>
  <si>
    <t>a0 =</t>
  </si>
  <si>
    <t xml:space="preserve">b0 = </t>
  </si>
  <si>
    <t>Índice de MO</t>
  </si>
  <si>
    <t>Índice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</si>
</sst>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EXA_01_original!$H$7</c:f>
              <c:strCache>
                <c:ptCount val="1"/>
                <c:pt idx="0">
                  <c:v>Produtividade relativa do capital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EXA_01_original!$H$8:$H$12</c:f>
              <c:numCache>
                <c:formatCode>General</c:formatCode>
                <c:ptCount val="5"/>
                <c:pt idx="0">
                  <c:v>135.9318106587223</c:v>
                </c:pt>
                <c:pt idx="1">
                  <c:v>112.75248933143671</c:v>
                </c:pt>
                <c:pt idx="2">
                  <c:v>100</c:v>
                </c:pt>
                <c:pt idx="3">
                  <c:v>94.088669950738918</c:v>
                </c:pt>
                <c:pt idx="4">
                  <c:v>99.300385109114259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D-4B5E-8EB4-36701F489100}"/>
            </c:ext>
          </c:extLst>
        </c:ser>
        <c:ser>
          <c:idx val="1"/>
          <c:order val="1"/>
          <c:tx>
            <c:strRef>
              <c:f>EXA_01_original!$I$7</c:f>
              <c:strCache>
                <c:ptCount val="1"/>
                <c:pt idx="0">
                  <c:v>Produtividade relativa da 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EXA_01_original!$I$8:$I$12</c:f>
              <c:numCache>
                <c:formatCode>General</c:formatCode>
                <c:ptCount val="5"/>
                <c:pt idx="0">
                  <c:v>135.78947368421055</c:v>
                </c:pt>
                <c:pt idx="1">
                  <c:v>111.6374269005848</c:v>
                </c:pt>
                <c:pt idx="2">
                  <c:v>100</c:v>
                </c:pt>
                <c:pt idx="3">
                  <c:v>102.22222222222221</c:v>
                </c:pt>
                <c:pt idx="4">
                  <c:v>114.90542763157896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D-4B5E-8EB4-36701F489100}"/>
            </c:ext>
          </c:extLst>
        </c:ser>
        <c:ser>
          <c:idx val="2"/>
          <c:order val="2"/>
          <c:tx>
            <c:strRef>
              <c:f>EXA_01_original!$M$7</c:f>
              <c:strCache>
                <c:ptCount val="1"/>
                <c:pt idx="0">
                  <c:v>PTF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EXA_01_original!$M$8:$M$12</c:f>
              <c:numCache>
                <c:formatCode>General</c:formatCode>
                <c:ptCount val="5"/>
                <c:pt idx="0">
                  <c:v>135.87207068766807</c:v>
                </c:pt>
                <c:pt idx="1">
                  <c:v>112.28207236842104</c:v>
                </c:pt>
                <c:pt idx="2">
                  <c:v>100</c:v>
                </c:pt>
                <c:pt idx="3">
                  <c:v>97.337278106508876</c:v>
                </c:pt>
                <c:pt idx="4">
                  <c:v>105.29871977240401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CD-4B5E-8EB4-36701F489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27712"/>
        <c:axId val="366628040"/>
      </c:lineChart>
      <c:catAx>
        <c:axId val="36662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628040"/>
        <c:crosses val="autoZero"/>
        <c:auto val="1"/>
        <c:lblAlgn val="ctr"/>
        <c:lblOffset val="100"/>
        <c:noMultiLvlLbl val="0"/>
      </c:catAx>
      <c:valAx>
        <c:axId val="36662804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62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974586</xdr:colOff>
      <xdr:row>13</xdr:row>
      <xdr:rowOff>77855</xdr:rowOff>
    </xdr:from>
    <xdr:to>
      <xdr:col>10</xdr:col>
      <xdr:colOff>640524</xdr:colOff>
      <xdr:row>36</xdr:row>
      <xdr:rowOff>127000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E599AF2-3207-42FD-81E7-AD7057FC12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7F6C6-6514-454F-A010-3F9DAF7D28E8}">
  <dimension ref="A1:N1000"/>
  <sheetViews>
    <sheetView tabSelected="1" zoomScale="115" zoomScaleNormal="115" workbookViewId="0"/>
  </sheetViews>
  <sheetFormatPr defaultColWidth="14.453125" defaultRowHeight="15" customHeight="1" x14ac:dyDescent="0.25"/>
  <cols>
    <col min="1" max="1" width="5.6328125" customWidth="1"/>
    <col min="2" max="2" width="8.7265625" customWidth="1"/>
    <col min="3" max="3" width="12.81640625" customWidth="1"/>
    <col min="4" max="4" width="15" customWidth="1"/>
    <col min="5" max="5" width="12.81640625" customWidth="1"/>
    <col min="6" max="6" width="13.1796875" customWidth="1"/>
    <col min="7" max="8" width="13.08984375" customWidth="1"/>
    <col min="9" max="11" width="13.26953125" customWidth="1"/>
    <col min="12" max="12" width="13" customWidth="1"/>
    <col min="13" max="14" width="12" customWidth="1"/>
    <col min="15" max="27" width="8.7265625" customWidth="1"/>
  </cols>
  <sheetData>
    <row r="1" spans="1:14" ht="12.75" customHeight="1" x14ac:dyDescent="0.25">
      <c r="A1" t="s">
        <v>0</v>
      </c>
    </row>
    <row r="2" spans="1:14" ht="12.75" customHeight="1" x14ac:dyDescent="0.25">
      <c r="B2" t="s">
        <v>1</v>
      </c>
      <c r="I2" s="1"/>
      <c r="J2" s="1"/>
      <c r="K2" s="1"/>
    </row>
    <row r="3" spans="1:14" ht="12.75" customHeight="1" x14ac:dyDescent="0.25">
      <c r="B3" t="s">
        <v>2</v>
      </c>
      <c r="I3" s="1"/>
      <c r="J3" s="1"/>
      <c r="K3" s="1"/>
    </row>
    <row r="4" spans="1:14" ht="12.75" customHeight="1" x14ac:dyDescent="0.25">
      <c r="B4" t="s">
        <v>3</v>
      </c>
    </row>
    <row r="5" spans="1:14" ht="12.75" customHeight="1" x14ac:dyDescent="0.25">
      <c r="B5" t="s">
        <v>4</v>
      </c>
    </row>
    <row r="6" spans="1:14" ht="12.75" customHeight="1" x14ac:dyDescent="0.25"/>
    <row r="7" spans="1:14" ht="51.75" customHeight="1" x14ac:dyDescent="0.25">
      <c r="B7" s="6" t="s">
        <v>5</v>
      </c>
      <c r="C7" s="7" t="s">
        <v>6</v>
      </c>
      <c r="D7" s="7" t="s">
        <v>7</v>
      </c>
      <c r="E7" s="8" t="s">
        <v>8</v>
      </c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18</v>
      </c>
      <c r="K7" s="14" t="s">
        <v>19</v>
      </c>
      <c r="L7" s="14" t="s">
        <v>15</v>
      </c>
      <c r="M7" s="14" t="s">
        <v>9</v>
      </c>
      <c r="N7" s="4"/>
    </row>
    <row r="8" spans="1:14" ht="12.75" customHeight="1" x14ac:dyDescent="0.25">
      <c r="B8" s="9">
        <v>1</v>
      </c>
      <c r="C8" s="2">
        <v>159</v>
      </c>
      <c r="D8" s="2">
        <v>115</v>
      </c>
      <c r="E8" s="10">
        <v>43000</v>
      </c>
      <c r="F8" s="15">
        <f>E8/C8</f>
        <v>270.44025157232704</v>
      </c>
      <c r="G8" s="15">
        <f>E8/D8</f>
        <v>373.91304347826087</v>
      </c>
      <c r="H8" s="15">
        <f>(F8/$F$10)*100</f>
        <v>135.9318106587223</v>
      </c>
      <c r="I8" s="15">
        <f>(G8/$G$10)*100</f>
        <v>135.78947368421055</v>
      </c>
      <c r="J8" s="15">
        <f>100*(D8/$D$10)</f>
        <v>83.333333333333343</v>
      </c>
      <c r="K8" s="15">
        <f>(C8/$C$10)*100</f>
        <v>83.246073298429323</v>
      </c>
      <c r="L8" s="15">
        <f>(E8/$E$10)*100</f>
        <v>113.1578947368421</v>
      </c>
      <c r="M8" s="15">
        <f>100*L8/(($C$15*J8)+($C$16*K8))</f>
        <v>135.87207068766807</v>
      </c>
      <c r="N8" s="5"/>
    </row>
    <row r="9" spans="1:14" ht="12.75" customHeight="1" x14ac:dyDescent="0.25">
      <c r="B9" s="9">
        <v>2</v>
      </c>
      <c r="C9" s="2">
        <v>185</v>
      </c>
      <c r="D9" s="2">
        <v>135</v>
      </c>
      <c r="E9" s="10">
        <v>41500</v>
      </c>
      <c r="F9" s="15">
        <f t="shared" ref="F9:F12" si="0">E9/C9</f>
        <v>224.32432432432432</v>
      </c>
      <c r="G9" s="15">
        <f t="shared" ref="G9:G12" si="1">E9/D9</f>
        <v>307.40740740740739</v>
      </c>
      <c r="H9" s="15">
        <f>(F9/$F$10)*100</f>
        <v>112.75248933143671</v>
      </c>
      <c r="I9" s="15">
        <f>(G9/$G$10)*100</f>
        <v>111.6374269005848</v>
      </c>
      <c r="J9" s="15">
        <f>100*(D9/$D$10)</f>
        <v>97.826086956521735</v>
      </c>
      <c r="K9" s="15">
        <f>(C9/$C$10)*100</f>
        <v>96.858638743455501</v>
      </c>
      <c r="L9" s="15">
        <f>(E9/$E$10)*100</f>
        <v>109.21052631578947</v>
      </c>
      <c r="M9" s="15">
        <f t="shared" ref="M9:M12" si="2">100*L9/(($C$15*J9)+($C$16*K9))</f>
        <v>112.28207236842104</v>
      </c>
      <c r="N9" s="5"/>
    </row>
    <row r="10" spans="1:14" ht="12.75" customHeight="1" x14ac:dyDescent="0.25">
      <c r="B10" s="9">
        <v>3</v>
      </c>
      <c r="C10" s="2">
        <v>191</v>
      </c>
      <c r="D10" s="2">
        <v>138</v>
      </c>
      <c r="E10" s="10">
        <v>38000</v>
      </c>
      <c r="F10" s="15">
        <f t="shared" si="0"/>
        <v>198.95287958115182</v>
      </c>
      <c r="G10" s="15">
        <f t="shared" si="1"/>
        <v>275.36231884057969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f t="shared" si="2"/>
        <v>100</v>
      </c>
      <c r="N10" s="5"/>
    </row>
    <row r="11" spans="1:14" ht="12.75" customHeight="1" x14ac:dyDescent="0.25">
      <c r="B11" s="9">
        <v>4</v>
      </c>
      <c r="C11" s="2">
        <v>203</v>
      </c>
      <c r="D11" s="2">
        <v>135</v>
      </c>
      <c r="E11" s="10">
        <v>38000</v>
      </c>
      <c r="F11" s="15">
        <f t="shared" si="0"/>
        <v>187.192118226601</v>
      </c>
      <c r="G11" s="15">
        <f t="shared" si="1"/>
        <v>281.48148148148147</v>
      </c>
      <c r="H11" s="15">
        <f>(F11/$F$10)*100</f>
        <v>94.088669950738918</v>
      </c>
      <c r="I11" s="15">
        <f t="shared" ref="I11:I12" si="3">(G11/$G$10)*100</f>
        <v>102.22222222222221</v>
      </c>
      <c r="J11" s="15">
        <f t="shared" ref="J11:J12" si="4">100*(D11/$D$10)</f>
        <v>97.826086956521735</v>
      </c>
      <c r="K11" s="15">
        <f t="shared" ref="K11:K12" si="5">(C11/$C$10)*100</f>
        <v>106.28272251308901</v>
      </c>
      <c r="L11" s="15">
        <f t="shared" ref="L11:L12" si="6">(E11/$E$10)*100</f>
        <v>100</v>
      </c>
      <c r="M11" s="15">
        <f t="shared" si="2"/>
        <v>97.337278106508876</v>
      </c>
      <c r="N11" s="5"/>
    </row>
    <row r="12" spans="1:14" ht="12.75" customHeight="1" x14ac:dyDescent="0.25">
      <c r="B12" s="9">
        <v>5</v>
      </c>
      <c r="C12" s="2">
        <v>205</v>
      </c>
      <c r="D12" s="2">
        <v>128</v>
      </c>
      <c r="E12" s="10">
        <v>40500</v>
      </c>
      <c r="F12" s="15">
        <f t="shared" si="0"/>
        <v>197.5609756097561</v>
      </c>
      <c r="G12" s="15">
        <f t="shared" si="1"/>
        <v>316.40625</v>
      </c>
      <c r="H12" s="15">
        <f>(F12/$F$10)*100</f>
        <v>99.300385109114259</v>
      </c>
      <c r="I12" s="15">
        <f t="shared" si="3"/>
        <v>114.90542763157896</v>
      </c>
      <c r="J12" s="15">
        <f t="shared" si="4"/>
        <v>92.753623188405797</v>
      </c>
      <c r="K12" s="15">
        <f t="shared" si="5"/>
        <v>107.32984293193716</v>
      </c>
      <c r="L12" s="15">
        <f t="shared" si="6"/>
        <v>106.57894736842107</v>
      </c>
      <c r="M12" s="15">
        <f t="shared" si="2"/>
        <v>105.29871977240401</v>
      </c>
      <c r="N12" s="5"/>
    </row>
    <row r="13" spans="1:14" ht="12.75" customHeight="1" x14ac:dyDescent="0.25">
      <c r="B13" s="11" t="s">
        <v>10</v>
      </c>
      <c r="C13" s="12">
        <f t="shared" ref="C13:E13" si="7">SUM(C8:C12)</f>
        <v>943</v>
      </c>
      <c r="D13" s="12">
        <f t="shared" si="7"/>
        <v>651</v>
      </c>
      <c r="E13" s="13">
        <f t="shared" si="7"/>
        <v>201000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 x14ac:dyDescent="0.25"/>
    <row r="15" spans="1:14" ht="12.75" customHeight="1" x14ac:dyDescent="0.25">
      <c r="B15" t="s">
        <v>16</v>
      </c>
      <c r="C15">
        <f>D10/(D10+C10)</f>
        <v>0.41945288753799392</v>
      </c>
    </row>
    <row r="16" spans="1:14" ht="12.75" customHeight="1" x14ac:dyDescent="0.25">
      <c r="B16" t="s">
        <v>17</v>
      </c>
      <c r="C16">
        <f>1-C15</f>
        <v>0.58054711246200608</v>
      </c>
    </row>
    <row r="17" spans="2:2" ht="12.75" customHeight="1" x14ac:dyDescent="0.25"/>
    <row r="18" spans="2:2" ht="12.75" customHeight="1" x14ac:dyDescent="0.25">
      <c r="B18" t="s">
        <v>16</v>
      </c>
    </row>
    <row r="19" spans="2:2" ht="12.75" customHeight="1" x14ac:dyDescent="0.25">
      <c r="B19" t="s">
        <v>17</v>
      </c>
    </row>
    <row r="20" spans="2:2" ht="12.75" customHeight="1" x14ac:dyDescent="0.25"/>
    <row r="21" spans="2:2" ht="12.75" customHeight="1" x14ac:dyDescent="0.25"/>
    <row r="22" spans="2:2" ht="12.75" customHeight="1" x14ac:dyDescent="0.25"/>
    <row r="23" spans="2:2" ht="12.75" customHeight="1" x14ac:dyDescent="0.25"/>
    <row r="24" spans="2:2" ht="12.75" customHeight="1" x14ac:dyDescent="0.25"/>
    <row r="25" spans="2:2" ht="12.75" customHeight="1" x14ac:dyDescent="0.25"/>
    <row r="26" spans="2:2" ht="12.75" customHeight="1" x14ac:dyDescent="0.25"/>
    <row r="27" spans="2:2" ht="12.75" customHeight="1" x14ac:dyDescent="0.25"/>
    <row r="28" spans="2:2" ht="12.75" customHeight="1" x14ac:dyDescent="0.25"/>
    <row r="29" spans="2:2" ht="12.75" customHeight="1" x14ac:dyDescent="0.25"/>
    <row r="30" spans="2:2" ht="12.75" customHeight="1" x14ac:dyDescent="0.25"/>
    <row r="31" spans="2:2" ht="12.75" customHeight="1" x14ac:dyDescent="0.25"/>
    <row r="32" spans="2: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8740157499999996" right="0.78740157499999996" top="0.984251969" bottom="0.984251969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EXA_01_original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Kleber F. Esposto</cp:lastModifiedBy>
  <dcterms:created xsi:type="dcterms:W3CDTF">2020-04-20T19:58:35Z</dcterms:created>
  <dcterms:modified xsi:type="dcterms:W3CDTF">2020-04-20T19:58:35Z</dcterms:modified>
</cp:coreProperties>
</file>