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sma\Desktop\USP 2020\Tributação Direta das Pessoas Juridicas\"/>
    </mc:Choice>
  </mc:AlternateContent>
  <xr:revisionPtr revIDLastSave="0" documentId="13_ncr:1_{09114263-3307-4493-AA84-352AC5FC8906}" xr6:coauthVersionLast="45" xr6:coauthVersionMax="45" xr10:uidLastSave="{00000000-0000-0000-0000-000000000000}"/>
  <bookViews>
    <workbookView xWindow="-98" yWindow="-98" windowWidth="20715" windowHeight="13276" xr2:uid="{3B627A87-78D8-4195-96A4-F72B5C1BB131}"/>
  </bookViews>
  <sheets>
    <sheet name="Aula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8" i="1"/>
  <c r="G7" i="1"/>
  <c r="G5" i="1"/>
  <c r="G27" i="1" l="1"/>
  <c r="G9" i="1"/>
  <c r="G6" i="1"/>
  <c r="E9" i="1"/>
  <c r="E8" i="1"/>
  <c r="E7" i="1"/>
  <c r="E6" i="1"/>
  <c r="E5" i="1"/>
  <c r="E15" i="1"/>
  <c r="G15" i="1"/>
  <c r="G16" i="1"/>
  <c r="E16" i="1"/>
  <c r="C17" i="1"/>
  <c r="C10" i="1"/>
  <c r="C21" i="1" l="1"/>
  <c r="F43" i="1" s="1"/>
  <c r="E10" i="1"/>
  <c r="E17" i="1"/>
  <c r="E21" i="1" s="1"/>
  <c r="F28" i="1" s="1"/>
  <c r="G17" i="1"/>
  <c r="G21" i="1" s="1"/>
  <c r="F33" i="1" s="1"/>
  <c r="G28" i="1" l="1"/>
  <c r="G29" i="1" s="1"/>
  <c r="I29" i="1" s="1"/>
  <c r="F29" i="1"/>
  <c r="G43" i="1"/>
  <c r="G44" i="1" s="1"/>
  <c r="F44" i="1"/>
  <c r="G33" i="1"/>
  <c r="G34" i="1" s="1"/>
  <c r="F34" i="1"/>
  <c r="G36" i="1" l="1"/>
  <c r="I36" i="1" s="1"/>
  <c r="I34" i="1"/>
  <c r="G46" i="1" l="1"/>
  <c r="I46" i="1" s="1"/>
</calcChain>
</file>

<file path=xl/sharedStrings.xml><?xml version="1.0" encoding="utf-8"?>
<sst xmlns="http://schemas.openxmlformats.org/spreadsheetml/2006/main" count="57" uniqueCount="38">
  <si>
    <t xml:space="preserve">Venda de combustiveis </t>
  </si>
  <si>
    <t>Venda de mercadorias</t>
  </si>
  <si>
    <t xml:space="preserve">Transportadora </t>
  </si>
  <si>
    <t>Locação de terreno</t>
  </si>
  <si>
    <t>Total</t>
  </si>
  <si>
    <t>Objeto social</t>
  </si>
  <si>
    <t>Outros</t>
  </si>
  <si>
    <t xml:space="preserve">Receita financeira </t>
  </si>
  <si>
    <t>Venda de imóvel  (ganho de capital)</t>
  </si>
  <si>
    <t>Receita</t>
  </si>
  <si>
    <t>Coef. de Lucro</t>
  </si>
  <si>
    <t>Lucro estimado</t>
  </si>
  <si>
    <t>Borracharia (venda de serviços)</t>
  </si>
  <si>
    <t>para fins de IR</t>
  </si>
  <si>
    <t>para fins de CSLL</t>
  </si>
  <si>
    <t>CSLL</t>
  </si>
  <si>
    <t>Base de calculo</t>
  </si>
  <si>
    <t>Aliquota IR</t>
  </si>
  <si>
    <t>Aliquota CSLL</t>
  </si>
  <si>
    <t>Lucro Presumido (Base de cálculo)</t>
  </si>
  <si>
    <t>Receita Total</t>
  </si>
  <si>
    <t>até 60 mil</t>
  </si>
  <si>
    <t>acima de 60 mil</t>
  </si>
  <si>
    <t>IR</t>
  </si>
  <si>
    <t>Base de Calculo IR</t>
  </si>
  <si>
    <t>Base de Calculo CSLL</t>
  </si>
  <si>
    <t xml:space="preserve">Base </t>
  </si>
  <si>
    <t>Faixa</t>
  </si>
  <si>
    <t>Aliquota IR efetiva sobre receita</t>
  </si>
  <si>
    <t>Aliquota CSLL efetiva sobre receita</t>
  </si>
  <si>
    <t>Aliquota PIS Cofins</t>
  </si>
  <si>
    <t>Base  (receita)</t>
  </si>
  <si>
    <t>Imposto Total (IR e CSLL)</t>
  </si>
  <si>
    <t>PIS Cofins</t>
  </si>
  <si>
    <t>Analisando IR e CSLL</t>
  </si>
  <si>
    <t>Aliquota Efetiva Total sobre Receita</t>
  </si>
  <si>
    <t>Analisando IR e CSLL + PIS Cofins</t>
  </si>
  <si>
    <t>Imposto Total (IR e CSLL + PIS Cofins)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</si>
</sst>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4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1" xfId="0" applyFont="1" applyBorder="1"/>
    <xf numFmtId="164" fontId="4" fillId="0" borderId="1" xfId="1" applyNumberFormat="1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 applyBorder="1"/>
    <xf numFmtId="164" fontId="4" fillId="0" borderId="0" xfId="1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10" fontId="3" fillId="2" borderId="0" xfId="2" quotePrefix="1" applyNumberFormat="1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43" fontId="3" fillId="0" borderId="8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/>
    <xf numFmtId="43" fontId="3" fillId="0" borderId="6" xfId="0" applyNumberFormat="1" applyFont="1" applyBorder="1"/>
    <xf numFmtId="43" fontId="3" fillId="2" borderId="6" xfId="0" applyNumberFormat="1" applyFont="1" applyFill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0" fontId="4" fillId="0" borderId="5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0" fontId="5" fillId="0" borderId="0" xfId="3"/>
    <xf numFmtId="43" fontId="3" fillId="2" borderId="11" xfId="0" applyNumberFormat="1" applyFont="1" applyFill="1" applyBorder="1"/>
    <xf numFmtId="43" fontId="4" fillId="0" borderId="0" xfId="0" applyNumberFormat="1" applyFont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730C-2BE4-40F6-BCB0-34BD44ED3A61}">
  <dimension ref="B2:J48"/>
  <sheetViews>
    <sheetView showGridLines="0" tabSelected="1" zoomScale="85" zoomScaleNormal="85" workbookViewId="0"/>
  </sheetViews>
  <sheetFormatPr defaultRowHeight="13.9" x14ac:dyDescent="0.4"/>
  <cols>
    <col min="1" max="1" width="4.9296875" style="3" customWidth="1"/>
    <col min="2" max="2" width="29.265625" style="3" bestFit="1" customWidth="1"/>
    <col min="3" max="5" width="20.796875" style="4" customWidth="1"/>
    <col min="6" max="7" width="20.796875" style="3" customWidth="1"/>
    <col min="8" max="8" width="2.59765625" style="3" customWidth="1"/>
    <col min="9" max="9" width="16.3984375" style="3" customWidth="1"/>
    <col min="10" max="16384" width="9.06640625" style="3"/>
  </cols>
  <sheetData>
    <row r="2" spans="2:9" x14ac:dyDescent="0.4">
      <c r="B2" s="1" t="s">
        <v>5</v>
      </c>
      <c r="C2" s="2" t="s">
        <v>9</v>
      </c>
      <c r="D2" s="2" t="s">
        <v>10</v>
      </c>
      <c r="E2" s="2" t="s">
        <v>16</v>
      </c>
      <c r="F2" s="2" t="s">
        <v>16</v>
      </c>
      <c r="G2" s="2" t="s">
        <v>11</v>
      </c>
    </row>
    <row r="3" spans="2:9" x14ac:dyDescent="0.4">
      <c r="B3" s="1"/>
      <c r="C3" s="2"/>
      <c r="D3" s="2" t="s">
        <v>13</v>
      </c>
      <c r="E3" s="2" t="s">
        <v>13</v>
      </c>
      <c r="F3" s="2" t="s">
        <v>14</v>
      </c>
      <c r="G3" s="2" t="s">
        <v>14</v>
      </c>
    </row>
    <row r="4" spans="2:9" x14ac:dyDescent="0.4">
      <c r="F4" s="4"/>
      <c r="G4" s="4"/>
    </row>
    <row r="5" spans="2:9" x14ac:dyDescent="0.4">
      <c r="B5" s="3" t="s">
        <v>0</v>
      </c>
      <c r="C5" s="5">
        <v>1150000</v>
      </c>
      <c r="D5" s="6">
        <v>1.6E-2</v>
      </c>
      <c r="E5" s="7">
        <f>C5*D5</f>
        <v>18400</v>
      </c>
      <c r="F5" s="6">
        <v>0.12</v>
      </c>
      <c r="G5" s="7">
        <f>C5*F5</f>
        <v>138000</v>
      </c>
    </row>
    <row r="6" spans="2:9" ht="14.25" x14ac:dyDescent="0.45">
      <c r="B6" s="3" t="s">
        <v>1</v>
      </c>
      <c r="C6" s="5">
        <v>1100000</v>
      </c>
      <c r="D6" s="6">
        <v>0.08</v>
      </c>
      <c r="E6" s="7">
        <f>C6*D6</f>
        <v>88000</v>
      </c>
      <c r="F6" s="6">
        <v>0.12</v>
      </c>
      <c r="G6" s="7">
        <f>C6*F6</f>
        <v>132000</v>
      </c>
      <c r="I6" s="44"/>
    </row>
    <row r="7" spans="2:9" x14ac:dyDescent="0.4">
      <c r="B7" s="3" t="s">
        <v>12</v>
      </c>
      <c r="C7" s="5">
        <v>150000</v>
      </c>
      <c r="D7" s="6">
        <v>0.32</v>
      </c>
      <c r="E7" s="7">
        <f>C7*D7</f>
        <v>48000</v>
      </c>
      <c r="F7" s="6">
        <v>0.32</v>
      </c>
      <c r="G7" s="7">
        <f>C7*F7</f>
        <v>48000</v>
      </c>
    </row>
    <row r="8" spans="2:9" x14ac:dyDescent="0.4">
      <c r="B8" s="3" t="s">
        <v>2</v>
      </c>
      <c r="C8" s="5">
        <v>170000</v>
      </c>
      <c r="D8" s="6">
        <v>0.16</v>
      </c>
      <c r="E8" s="7">
        <f>C8*D8</f>
        <v>27200</v>
      </c>
      <c r="F8" s="6">
        <v>0.12</v>
      </c>
      <c r="G8" s="7">
        <f>C8*F8</f>
        <v>20400</v>
      </c>
    </row>
    <row r="9" spans="2:9" x14ac:dyDescent="0.4">
      <c r="B9" s="8" t="s">
        <v>3</v>
      </c>
      <c r="C9" s="9">
        <v>1100000</v>
      </c>
      <c r="D9" s="10">
        <v>0.32</v>
      </c>
      <c r="E9" s="11">
        <f>C9*D9</f>
        <v>352000</v>
      </c>
      <c r="F9" s="10">
        <v>0.32</v>
      </c>
      <c r="G9" s="11">
        <f>C9*F9</f>
        <v>352000</v>
      </c>
    </row>
    <row r="10" spans="2:9" x14ac:dyDescent="0.4">
      <c r="B10" s="12" t="s">
        <v>4</v>
      </c>
      <c r="C10" s="13">
        <f>SUM(C5:C9)</f>
        <v>3670000</v>
      </c>
      <c r="E10" s="7">
        <f>SUM(E5:E9)</f>
        <v>533600</v>
      </c>
      <c r="F10" s="4"/>
      <c r="G10" s="7">
        <f>SUM(G5:G9)</f>
        <v>690400</v>
      </c>
    </row>
    <row r="11" spans="2:9" x14ac:dyDescent="0.4">
      <c r="B11" s="12"/>
      <c r="C11" s="13"/>
      <c r="E11" s="7"/>
      <c r="F11" s="4"/>
      <c r="G11" s="7"/>
    </row>
    <row r="12" spans="2:9" x14ac:dyDescent="0.4">
      <c r="B12" s="14"/>
      <c r="C12" s="13"/>
    </row>
    <row r="13" spans="2:9" x14ac:dyDescent="0.4">
      <c r="B13" s="15" t="s">
        <v>6</v>
      </c>
      <c r="C13" s="2" t="s">
        <v>9</v>
      </c>
      <c r="D13" s="2" t="s">
        <v>10</v>
      </c>
      <c r="E13" s="2" t="s">
        <v>16</v>
      </c>
      <c r="F13" s="2" t="s">
        <v>16</v>
      </c>
      <c r="G13" s="2" t="s">
        <v>11</v>
      </c>
    </row>
    <row r="14" spans="2:9" x14ac:dyDescent="0.4">
      <c r="C14" s="2"/>
      <c r="D14" s="2" t="s">
        <v>13</v>
      </c>
      <c r="E14" s="2" t="s">
        <v>13</v>
      </c>
      <c r="F14" s="2" t="s">
        <v>14</v>
      </c>
      <c r="G14" s="2" t="s">
        <v>14</v>
      </c>
    </row>
    <row r="15" spans="2:9" x14ac:dyDescent="0.4">
      <c r="B15" s="3" t="s">
        <v>7</v>
      </c>
      <c r="C15" s="16">
        <v>20000</v>
      </c>
      <c r="D15" s="6">
        <v>1</v>
      </c>
      <c r="E15" s="7">
        <f>C15*D15</f>
        <v>20000</v>
      </c>
      <c r="F15" s="6">
        <v>1</v>
      </c>
      <c r="G15" s="7">
        <f>C15*F15</f>
        <v>20000</v>
      </c>
    </row>
    <row r="16" spans="2:9" x14ac:dyDescent="0.4">
      <c r="B16" s="8" t="s">
        <v>8</v>
      </c>
      <c r="C16" s="9">
        <v>1000000</v>
      </c>
      <c r="D16" s="10">
        <v>1</v>
      </c>
      <c r="E16" s="11">
        <f>C16*D16</f>
        <v>1000000</v>
      </c>
      <c r="F16" s="10">
        <v>1</v>
      </c>
      <c r="G16" s="11">
        <f>C16*F16</f>
        <v>1000000</v>
      </c>
    </row>
    <row r="17" spans="2:10" x14ac:dyDescent="0.4">
      <c r="B17" s="3" t="s">
        <v>4</v>
      </c>
      <c r="C17" s="17">
        <f>SUM(C15:C16)</f>
        <v>1020000</v>
      </c>
      <c r="E17" s="17">
        <f>SUM(E15:E16)</f>
        <v>1020000</v>
      </c>
      <c r="G17" s="17">
        <f>SUM(G15:G16)</f>
        <v>1020000</v>
      </c>
    </row>
    <row r="20" spans="2:10" x14ac:dyDescent="0.4">
      <c r="C20" s="18" t="s">
        <v>20</v>
      </c>
      <c r="D20" s="18"/>
      <c r="E20" s="18" t="s">
        <v>24</v>
      </c>
      <c r="F20" s="18"/>
      <c r="G20" s="18" t="s">
        <v>25</v>
      </c>
    </row>
    <row r="21" spans="2:10" x14ac:dyDescent="0.4">
      <c r="B21" s="3" t="s">
        <v>19</v>
      </c>
      <c r="C21" s="7">
        <f>C17+C10</f>
        <v>4690000</v>
      </c>
      <c r="E21" s="7">
        <f>E17+E10</f>
        <v>1553600</v>
      </c>
      <c r="G21" s="7">
        <f>G17+G10</f>
        <v>1710400</v>
      </c>
    </row>
    <row r="25" spans="2:10" x14ac:dyDescent="0.4">
      <c r="D25" s="2" t="s">
        <v>34</v>
      </c>
    </row>
    <row r="26" spans="2:10" x14ac:dyDescent="0.4">
      <c r="D26" s="22" t="s">
        <v>17</v>
      </c>
      <c r="E26" s="39" t="s">
        <v>27</v>
      </c>
      <c r="F26" s="39" t="s">
        <v>26</v>
      </c>
      <c r="G26" s="40" t="s">
        <v>23</v>
      </c>
    </row>
    <row r="27" spans="2:10" x14ac:dyDescent="0.4">
      <c r="D27" s="41">
        <v>0.15</v>
      </c>
      <c r="E27" s="32" t="s">
        <v>21</v>
      </c>
      <c r="F27" s="46">
        <v>60000</v>
      </c>
      <c r="G27" s="34">
        <f>D27*F27</f>
        <v>9000</v>
      </c>
    </row>
    <row r="28" spans="2:10" x14ac:dyDescent="0.4">
      <c r="D28" s="29">
        <v>0.25</v>
      </c>
      <c r="E28" s="18" t="s">
        <v>22</v>
      </c>
      <c r="F28" s="11">
        <f>E21-F27</f>
        <v>1493600</v>
      </c>
      <c r="G28" s="30">
        <f>D28*F28</f>
        <v>373400</v>
      </c>
    </row>
    <row r="29" spans="2:10" x14ac:dyDescent="0.4">
      <c r="D29" s="31"/>
      <c r="E29" s="32"/>
      <c r="F29" s="33">
        <f>SUM(F27:F28)</f>
        <v>1553600</v>
      </c>
      <c r="G29" s="35">
        <f>SUM(G27:G28)</f>
        <v>382400</v>
      </c>
      <c r="I29" s="20">
        <f>G29/C21</f>
        <v>8.1535181236673776E-2</v>
      </c>
      <c r="J29" s="3" t="s">
        <v>28</v>
      </c>
    </row>
    <row r="30" spans="2:10" x14ac:dyDescent="0.4">
      <c r="D30" s="31"/>
      <c r="E30" s="32"/>
      <c r="F30" s="32"/>
      <c r="G30" s="34"/>
    </row>
    <row r="31" spans="2:10" x14ac:dyDescent="0.4">
      <c r="D31" s="31"/>
      <c r="E31" s="32"/>
      <c r="F31" s="32"/>
      <c r="G31" s="34"/>
    </row>
    <row r="32" spans="2:10" x14ac:dyDescent="0.4">
      <c r="D32" s="26" t="s">
        <v>18</v>
      </c>
      <c r="E32" s="27" t="s">
        <v>27</v>
      </c>
      <c r="F32" s="27" t="s">
        <v>26</v>
      </c>
      <c r="G32" s="28" t="s">
        <v>15</v>
      </c>
    </row>
    <row r="33" spans="4:10" x14ac:dyDescent="0.4">
      <c r="D33" s="29">
        <v>0.09</v>
      </c>
      <c r="E33" s="18" t="s">
        <v>4</v>
      </c>
      <c r="F33" s="11">
        <f>G21</f>
        <v>1710400</v>
      </c>
      <c r="G33" s="30">
        <f>D33*F33</f>
        <v>153936</v>
      </c>
    </row>
    <row r="34" spans="4:10" x14ac:dyDescent="0.4">
      <c r="D34" s="31"/>
      <c r="E34" s="32"/>
      <c r="F34" s="42">
        <f>F33</f>
        <v>1710400</v>
      </c>
      <c r="G34" s="35">
        <f>G33</f>
        <v>153936</v>
      </c>
      <c r="I34" s="20">
        <f>G34/C21</f>
        <v>3.2822174840085289E-2</v>
      </c>
      <c r="J34" s="3" t="s">
        <v>29</v>
      </c>
    </row>
    <row r="35" spans="4:10" x14ac:dyDescent="0.4">
      <c r="D35" s="31"/>
      <c r="E35" s="32"/>
      <c r="F35" s="14"/>
      <c r="G35" s="43"/>
    </row>
    <row r="36" spans="4:10" x14ac:dyDescent="0.4">
      <c r="D36" s="36" t="s">
        <v>32</v>
      </c>
      <c r="E36" s="37"/>
      <c r="F36" s="38"/>
      <c r="G36" s="45">
        <f>G34+G29</f>
        <v>536336</v>
      </c>
      <c r="I36" s="20">
        <f>G36/C21</f>
        <v>0.11435735607675906</v>
      </c>
      <c r="J36" s="3" t="s">
        <v>35</v>
      </c>
    </row>
    <row r="37" spans="4:10" x14ac:dyDescent="0.4">
      <c r="D37" s="32"/>
      <c r="E37" s="32"/>
      <c r="F37" s="14"/>
      <c r="G37" s="14"/>
    </row>
    <row r="40" spans="4:10" x14ac:dyDescent="0.4">
      <c r="D40" s="21" t="s">
        <v>36</v>
      </c>
    </row>
    <row r="41" spans="4:10" x14ac:dyDescent="0.4">
      <c r="D41" s="22"/>
      <c r="E41" s="23"/>
      <c r="F41" s="24"/>
      <c r="G41" s="25"/>
    </row>
    <row r="42" spans="4:10" x14ac:dyDescent="0.4">
      <c r="D42" s="26" t="s">
        <v>30</v>
      </c>
      <c r="E42" s="27" t="s">
        <v>27</v>
      </c>
      <c r="F42" s="27" t="s">
        <v>31</v>
      </c>
      <c r="G42" s="28" t="s">
        <v>33</v>
      </c>
    </row>
    <row r="43" spans="4:10" x14ac:dyDescent="0.4">
      <c r="D43" s="29">
        <v>3.6499999999999998E-2</v>
      </c>
      <c r="E43" s="18" t="s">
        <v>4</v>
      </c>
      <c r="F43" s="19">
        <f>C21</f>
        <v>4690000</v>
      </c>
      <c r="G43" s="30">
        <f>D43*F43</f>
        <v>171185</v>
      </c>
    </row>
    <row r="44" spans="4:10" x14ac:dyDescent="0.4">
      <c r="D44" s="31"/>
      <c r="E44" s="32"/>
      <c r="F44" s="33">
        <f>F43</f>
        <v>4690000</v>
      </c>
      <c r="G44" s="34">
        <f>G43</f>
        <v>171185</v>
      </c>
    </row>
    <row r="45" spans="4:10" x14ac:dyDescent="0.4">
      <c r="D45" s="31"/>
      <c r="E45" s="32"/>
      <c r="F45" s="33"/>
      <c r="G45" s="34"/>
    </row>
    <row r="46" spans="4:10" x14ac:dyDescent="0.4">
      <c r="D46" s="36" t="s">
        <v>37</v>
      </c>
      <c r="E46" s="37"/>
      <c r="F46" s="38"/>
      <c r="G46" s="45">
        <f>G44+G36</f>
        <v>707521</v>
      </c>
      <c r="I46" s="20">
        <f>G46/C21</f>
        <v>0.15085735607675907</v>
      </c>
      <c r="J46" s="3" t="s">
        <v>35</v>
      </c>
    </row>
    <row r="47" spans="4:10" x14ac:dyDescent="0.4">
      <c r="D47" s="3"/>
      <c r="E47" s="32"/>
      <c r="F47" s="14"/>
    </row>
    <row r="48" spans="4:10" x14ac:dyDescent="0.4">
      <c r="D48" s="32"/>
      <c r="E48" s="32"/>
      <c r="F48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</dc:creator>
  <cp:lastModifiedBy>Prisma</cp:lastModifiedBy>
  <dcterms:created xsi:type="dcterms:W3CDTF">2020-03-12T23:32:50Z</dcterms:created>
  <dcterms:modified xsi:type="dcterms:W3CDTF">2020-03-13T03:24:55Z</dcterms:modified>
</cp:coreProperties>
</file>