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3"/>
  <c r="I6"/>
  <c r="K6" s="1"/>
  <c r="H6"/>
  <c r="H7"/>
  <c r="I7" s="1"/>
  <c r="K7" s="1"/>
  <c r="H8"/>
  <c r="I8" s="1"/>
  <c r="K8" s="1"/>
  <c r="H9"/>
  <c r="I9" s="1"/>
  <c r="J4"/>
  <c r="H4" s="1"/>
  <c r="I4" s="1"/>
  <c r="K4" s="1"/>
  <c r="J5"/>
  <c r="H5" s="1"/>
  <c r="I5" s="1"/>
  <c r="K5" s="1"/>
  <c r="J6"/>
  <c r="J7"/>
  <c r="J8"/>
  <c r="J9"/>
  <c r="J10"/>
  <c r="J11"/>
  <c r="H11" s="1"/>
  <c r="I11" s="1"/>
  <c r="J3"/>
  <c r="G4"/>
  <c r="G5"/>
  <c r="G6"/>
  <c r="G7"/>
  <c r="G8"/>
  <c r="G9"/>
  <c r="G10"/>
  <c r="G11"/>
  <c r="G3"/>
  <c r="F4"/>
  <c r="F5"/>
  <c r="F6"/>
  <c r="F7"/>
  <c r="F8"/>
  <c r="F9"/>
  <c r="F10"/>
  <c r="F11"/>
  <c r="F3"/>
  <c r="C2"/>
  <c r="K3" l="1"/>
  <c r="K9"/>
  <c r="K10"/>
  <c r="H10"/>
  <c r="I10" s="1"/>
  <c r="H3"/>
  <c r="I3" s="1"/>
  <c r="K11"/>
</calcChain>
</file>

<file path=xl/sharedStrings.xml><?xml version="1.0" encoding="utf-8"?>
<sst xmlns="http://schemas.openxmlformats.org/spreadsheetml/2006/main" count="33" uniqueCount="25">
  <si>
    <t>Aluguel</t>
  </si>
  <si>
    <t>Funcionários</t>
  </si>
  <si>
    <t>Comissão de vendas</t>
  </si>
  <si>
    <t>Infraestrutura</t>
  </si>
  <si>
    <t>Mercadoria</t>
  </si>
  <si>
    <t>Impostos</t>
  </si>
  <si>
    <t>Marketing</t>
  </si>
  <si>
    <t>Franquiador</t>
  </si>
  <si>
    <t>Gerente</t>
  </si>
  <si>
    <t>Contador</t>
  </si>
  <si>
    <t>Preço</t>
  </si>
  <si>
    <t>Q</t>
  </si>
  <si>
    <t>CF</t>
  </si>
  <si>
    <t>DVV</t>
  </si>
  <si>
    <t>DF</t>
  </si>
  <si>
    <t>I</t>
  </si>
  <si>
    <t>CVU</t>
  </si>
  <si>
    <t>Estoque médio</t>
  </si>
  <si>
    <t>Fundo de comércio</t>
  </si>
  <si>
    <t>CVT</t>
  </si>
  <si>
    <t>CF+DF</t>
  </si>
  <si>
    <t>CT</t>
  </si>
  <si>
    <t>RT</t>
  </si>
  <si>
    <t>LUCRO</t>
  </si>
  <si>
    <t>ROI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</si>
</sst>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0" fillId="0" borderId="0" xfId="0" applyFill="1" applyBorder="1"/>
    <xf numFmtId="9" fontId="0" fillId="0" borderId="0" xfId="1" applyFont="1" applyFill="1" applyBorder="1"/>
    <xf numFmtId="0" fontId="0" fillId="0" borderId="0" xfId="0" applyNumberForma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Plan1!$F$2</c:f>
              <c:strCache>
                <c:ptCount val="1"/>
                <c:pt idx="0">
                  <c:v>CF+DF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Plan1!$F$3:$F$11</c:f>
              <c:numCache>
                <c:formatCode>General</c:formatCode>
                <c:ptCount val="9"/>
                <c:pt idx="0">
                  <c:v>37376</c:v>
                </c:pt>
                <c:pt idx="1">
                  <c:v>37376</c:v>
                </c:pt>
                <c:pt idx="2">
                  <c:v>37376</c:v>
                </c:pt>
                <c:pt idx="3">
                  <c:v>37376</c:v>
                </c:pt>
                <c:pt idx="4">
                  <c:v>37376</c:v>
                </c:pt>
                <c:pt idx="5">
                  <c:v>37376</c:v>
                </c:pt>
                <c:pt idx="6">
                  <c:v>37376</c:v>
                </c:pt>
                <c:pt idx="7">
                  <c:v>37376</c:v>
                </c:pt>
                <c:pt idx="8">
                  <c:v>37376</c:v>
                </c:pt>
              </c:numCache>
            </c:numRef>
          </c:val>
        </c:ser>
        <c:ser>
          <c:idx val="1"/>
          <c:order val="1"/>
          <c:tx>
            <c:strRef>
              <c:f>Plan1!$G$2</c:f>
              <c:strCache>
                <c:ptCount val="1"/>
                <c:pt idx="0">
                  <c:v>CVT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Plan1!$G$3:$G$11</c:f>
              <c:numCache>
                <c:formatCode>General</c:formatCode>
                <c:ptCount val="9"/>
                <c:pt idx="0">
                  <c:v>0</c:v>
                </c:pt>
                <c:pt idx="1">
                  <c:v>1750</c:v>
                </c:pt>
                <c:pt idx="2">
                  <c:v>3500</c:v>
                </c:pt>
                <c:pt idx="3">
                  <c:v>5250</c:v>
                </c:pt>
                <c:pt idx="4">
                  <c:v>7000</c:v>
                </c:pt>
                <c:pt idx="5">
                  <c:v>8750</c:v>
                </c:pt>
                <c:pt idx="6">
                  <c:v>10500</c:v>
                </c:pt>
                <c:pt idx="7">
                  <c:v>12250</c:v>
                </c:pt>
                <c:pt idx="8">
                  <c:v>14000</c:v>
                </c:pt>
              </c:numCache>
            </c:numRef>
          </c:val>
        </c:ser>
        <c:ser>
          <c:idx val="2"/>
          <c:order val="2"/>
          <c:tx>
            <c:strRef>
              <c:f>Plan1!$H$2</c:f>
              <c:strCache>
                <c:ptCount val="1"/>
                <c:pt idx="0">
                  <c:v>DVV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Plan1!$H$3:$H$11</c:f>
              <c:numCache>
                <c:formatCode>General</c:formatCode>
                <c:ptCount val="9"/>
                <c:pt idx="0">
                  <c:v>0</c:v>
                </c:pt>
                <c:pt idx="1">
                  <c:v>5375</c:v>
                </c:pt>
                <c:pt idx="2">
                  <c:v>10750</c:v>
                </c:pt>
                <c:pt idx="3">
                  <c:v>16125</c:v>
                </c:pt>
                <c:pt idx="4">
                  <c:v>21500</c:v>
                </c:pt>
                <c:pt idx="5">
                  <c:v>26875</c:v>
                </c:pt>
                <c:pt idx="6">
                  <c:v>32250</c:v>
                </c:pt>
                <c:pt idx="7">
                  <c:v>37625</c:v>
                </c:pt>
                <c:pt idx="8">
                  <c:v>43000</c:v>
                </c:pt>
              </c:numCache>
            </c:numRef>
          </c:val>
        </c:ser>
        <c:ser>
          <c:idx val="3"/>
          <c:order val="3"/>
          <c:tx>
            <c:strRef>
              <c:f>Plan1!$I$2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Plan1!$I$3:$I$11</c:f>
              <c:numCache>
                <c:formatCode>General</c:formatCode>
                <c:ptCount val="9"/>
                <c:pt idx="0">
                  <c:v>37376</c:v>
                </c:pt>
                <c:pt idx="1">
                  <c:v>44501</c:v>
                </c:pt>
                <c:pt idx="2">
                  <c:v>51626</c:v>
                </c:pt>
                <c:pt idx="3">
                  <c:v>58751</c:v>
                </c:pt>
                <c:pt idx="4">
                  <c:v>65876</c:v>
                </c:pt>
                <c:pt idx="5">
                  <c:v>73001</c:v>
                </c:pt>
                <c:pt idx="6">
                  <c:v>80126</c:v>
                </c:pt>
                <c:pt idx="7">
                  <c:v>87251</c:v>
                </c:pt>
                <c:pt idx="8">
                  <c:v>94376</c:v>
                </c:pt>
              </c:numCache>
            </c:numRef>
          </c:val>
        </c:ser>
        <c:ser>
          <c:idx val="4"/>
          <c:order val="4"/>
          <c:tx>
            <c:strRef>
              <c:f>Plan1!$J$2</c:f>
              <c:strCache>
                <c:ptCount val="1"/>
                <c:pt idx="0">
                  <c:v>RT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Plan1!$J$3:$J$11</c:f>
              <c:numCache>
                <c:formatCode>General</c:formatCode>
                <c:ptCount val="9"/>
                <c:pt idx="0">
                  <c:v>0</c:v>
                </c:pt>
                <c:pt idx="1">
                  <c:v>12500</c:v>
                </c:pt>
                <c:pt idx="2">
                  <c:v>25000</c:v>
                </c:pt>
                <c:pt idx="3">
                  <c:v>37500</c:v>
                </c:pt>
                <c:pt idx="4">
                  <c:v>50000</c:v>
                </c:pt>
                <c:pt idx="5">
                  <c:v>62500</c:v>
                </c:pt>
                <c:pt idx="6">
                  <c:v>75000</c:v>
                </c:pt>
                <c:pt idx="7">
                  <c:v>87500</c:v>
                </c:pt>
                <c:pt idx="8">
                  <c:v>100000</c:v>
                </c:pt>
              </c:numCache>
            </c:numRef>
          </c:val>
        </c:ser>
        <c:ser>
          <c:idx val="5"/>
          <c:order val="5"/>
          <c:tx>
            <c:strRef>
              <c:f>Plan1!$K$2</c:f>
              <c:strCache>
                <c:ptCount val="1"/>
                <c:pt idx="0">
                  <c:v>LUCRO</c:v>
                </c:pt>
              </c:strCache>
            </c:strRef>
          </c:tx>
          <c:marker>
            <c:symbol val="none"/>
          </c:marker>
          <c:cat>
            <c:numRef>
              <c:f>Plan1!$E$3:$E$11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cat>
          <c:val>
            <c:numRef>
              <c:f>Plan1!$K$3:$K$11</c:f>
              <c:numCache>
                <c:formatCode>General</c:formatCode>
                <c:ptCount val="9"/>
                <c:pt idx="0">
                  <c:v>-37376</c:v>
                </c:pt>
                <c:pt idx="1">
                  <c:v>-32001</c:v>
                </c:pt>
                <c:pt idx="2">
                  <c:v>-26626</c:v>
                </c:pt>
                <c:pt idx="3">
                  <c:v>-21251</c:v>
                </c:pt>
                <c:pt idx="4">
                  <c:v>-15876</c:v>
                </c:pt>
                <c:pt idx="5">
                  <c:v>-10501</c:v>
                </c:pt>
                <c:pt idx="6">
                  <c:v>-5126</c:v>
                </c:pt>
                <c:pt idx="7">
                  <c:v>249</c:v>
                </c:pt>
                <c:pt idx="8">
                  <c:v>5624</c:v>
                </c:pt>
              </c:numCache>
            </c:numRef>
          </c:val>
        </c:ser>
        <c:marker val="1"/>
        <c:axId val="60438784"/>
        <c:axId val="109564672"/>
      </c:lineChart>
      <c:catAx>
        <c:axId val="60438784"/>
        <c:scaling>
          <c:orientation val="minMax"/>
        </c:scaling>
        <c:axPos val="b"/>
        <c:numFmt formatCode="General" sourceLinked="1"/>
        <c:tickLblPos val="nextTo"/>
        <c:crossAx val="109564672"/>
        <c:crosses val="autoZero"/>
        <c:auto val="1"/>
        <c:lblAlgn val="ctr"/>
        <c:lblOffset val="100"/>
      </c:catAx>
      <c:valAx>
        <c:axId val="109564672"/>
        <c:scaling>
          <c:orientation val="minMax"/>
        </c:scaling>
        <c:axPos val="l"/>
        <c:majorGridlines/>
        <c:numFmt formatCode="General" sourceLinked="1"/>
        <c:tickLblPos val="nextTo"/>
        <c:crossAx val="6043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454269</xdr:colOff>
      <xdr:row>0</xdr:row>
      <xdr:rowOff>161193</xdr:rowOff>
    </xdr:from>
    <xdr:to>
      <xdr:col>21</xdr:col>
      <xdr:colOff>161192</xdr:colOff>
      <xdr:row>15</xdr:row>
      <xdr:rowOff>43963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30" zoomScaleNormal="130" workbookViewId="0">
      <selection activeCell="J14" sqref="J14"/>
    </sheetView>
  </sheetViews>
  <sheetFormatPr defaultRowHeight="15"/>
  <cols>
    <col min="1" max="1" width="16.5703125" bestFit="1" customWidth="1"/>
    <col min="2" max="2" width="19.140625" bestFit="1" customWidth="1"/>
    <col min="3" max="3" width="11.42578125" bestFit="1" customWidth="1"/>
  </cols>
  <sheetData>
    <row r="1" spans="1:12">
      <c r="A1" t="s">
        <v>12</v>
      </c>
      <c r="B1" t="s">
        <v>0</v>
      </c>
      <c r="C1">
        <v>20000</v>
      </c>
    </row>
    <row r="2" spans="1:12">
      <c r="A2" t="s">
        <v>12</v>
      </c>
      <c r="B2" t="s">
        <v>1</v>
      </c>
      <c r="C2">
        <f>4*1047*2</f>
        <v>8376</v>
      </c>
      <c r="E2" t="s">
        <v>11</v>
      </c>
      <c r="F2" t="s">
        <v>20</v>
      </c>
      <c r="G2" t="s">
        <v>19</v>
      </c>
      <c r="H2" t="s">
        <v>13</v>
      </c>
      <c r="I2" t="s">
        <v>21</v>
      </c>
      <c r="J2" t="s">
        <v>22</v>
      </c>
      <c r="K2" t="s">
        <v>23</v>
      </c>
      <c r="L2" t="s">
        <v>24</v>
      </c>
    </row>
    <row r="3" spans="1:12">
      <c r="A3" t="s">
        <v>12</v>
      </c>
      <c r="B3" t="s">
        <v>8</v>
      </c>
      <c r="C3">
        <v>5000</v>
      </c>
      <c r="E3">
        <v>0</v>
      </c>
      <c r="F3">
        <f>SUM($C$1:$C$3,$C$5:$C$6)</f>
        <v>37376</v>
      </c>
      <c r="G3">
        <f>E3*$C$4</f>
        <v>0</v>
      </c>
      <c r="H3">
        <f>J3*SUM($C$7:$C$9)</f>
        <v>0</v>
      </c>
      <c r="I3">
        <f>SUM(F3:H3)</f>
        <v>37376</v>
      </c>
      <c r="J3">
        <f>E3*$C$13</f>
        <v>0</v>
      </c>
      <c r="K3">
        <f>J3-I3</f>
        <v>-37376</v>
      </c>
      <c r="L3" s="1">
        <f>12*K3/SUM($C$10:$C$12)</f>
        <v>-0.53394285714285716</v>
      </c>
    </row>
    <row r="4" spans="1:12">
      <c r="A4" t="s">
        <v>16</v>
      </c>
      <c r="B4" t="s">
        <v>4</v>
      </c>
      <c r="C4">
        <v>7</v>
      </c>
      <c r="E4">
        <v>250</v>
      </c>
      <c r="F4">
        <f t="shared" ref="F4:F19" si="0">SUM($C$1:$C$3,$C$5:$C$6)</f>
        <v>37376</v>
      </c>
      <c r="G4">
        <f t="shared" ref="G4:G12" si="1">E4*$C$4</f>
        <v>1750</v>
      </c>
      <c r="H4">
        <f t="shared" ref="H4:H13" si="2">J4*SUM($C$7:$C$9)</f>
        <v>5375</v>
      </c>
      <c r="I4">
        <f t="shared" ref="I4:I13" si="3">SUM(F4:H4)</f>
        <v>44501</v>
      </c>
      <c r="J4">
        <f t="shared" ref="J4:J13" si="4">E4*$C$13</f>
        <v>12500</v>
      </c>
      <c r="K4">
        <f t="shared" ref="K4:K13" si="5">J4-I4</f>
        <v>-32001</v>
      </c>
      <c r="L4" s="1">
        <f t="shared" ref="L4:L11" si="6">12*K4/SUM($C$10:$C$12)</f>
        <v>-0.45715714285714287</v>
      </c>
    </row>
    <row r="5" spans="1:12">
      <c r="A5" t="s">
        <v>14</v>
      </c>
      <c r="B5" t="s">
        <v>9</v>
      </c>
      <c r="C5" s="3">
        <v>2000</v>
      </c>
      <c r="E5">
        <v>500</v>
      </c>
      <c r="F5">
        <f t="shared" si="0"/>
        <v>37376</v>
      </c>
      <c r="G5">
        <f t="shared" si="1"/>
        <v>3500</v>
      </c>
      <c r="H5">
        <f t="shared" si="2"/>
        <v>10750</v>
      </c>
      <c r="I5">
        <f t="shared" si="3"/>
        <v>51626</v>
      </c>
      <c r="J5">
        <f t="shared" si="4"/>
        <v>25000</v>
      </c>
      <c r="K5">
        <f t="shared" si="5"/>
        <v>-26626</v>
      </c>
      <c r="L5" s="1">
        <f t="shared" si="6"/>
        <v>-0.38037142857142858</v>
      </c>
    </row>
    <row r="6" spans="1:12">
      <c r="A6" t="s">
        <v>14</v>
      </c>
      <c r="B6" t="s">
        <v>6</v>
      </c>
      <c r="C6">
        <v>2000</v>
      </c>
      <c r="E6">
        <v>750</v>
      </c>
      <c r="F6">
        <f t="shared" si="0"/>
        <v>37376</v>
      </c>
      <c r="G6">
        <f t="shared" si="1"/>
        <v>5250</v>
      </c>
      <c r="H6">
        <f t="shared" si="2"/>
        <v>16125</v>
      </c>
      <c r="I6">
        <f t="shared" si="3"/>
        <v>58751</v>
      </c>
      <c r="J6">
        <f t="shared" si="4"/>
        <v>37500</v>
      </c>
      <c r="K6">
        <f t="shared" si="5"/>
        <v>-21251</v>
      </c>
      <c r="L6" s="1">
        <f t="shared" si="6"/>
        <v>-0.30358571428571429</v>
      </c>
    </row>
    <row r="7" spans="1:12">
      <c r="A7" t="s">
        <v>13</v>
      </c>
      <c r="B7" t="s">
        <v>2</v>
      </c>
      <c r="C7" s="1">
        <v>0.1</v>
      </c>
      <c r="E7">
        <v>1000</v>
      </c>
      <c r="F7">
        <f t="shared" si="0"/>
        <v>37376</v>
      </c>
      <c r="G7">
        <f t="shared" si="1"/>
        <v>7000</v>
      </c>
      <c r="H7">
        <f t="shared" si="2"/>
        <v>21500</v>
      </c>
      <c r="I7">
        <f t="shared" si="3"/>
        <v>65876</v>
      </c>
      <c r="J7">
        <f t="shared" si="4"/>
        <v>50000</v>
      </c>
      <c r="K7">
        <f t="shared" si="5"/>
        <v>-15876</v>
      </c>
      <c r="L7" s="1">
        <f t="shared" si="6"/>
        <v>-0.2268</v>
      </c>
    </row>
    <row r="8" spans="1:12">
      <c r="A8" t="s">
        <v>13</v>
      </c>
      <c r="B8" t="s">
        <v>5</v>
      </c>
      <c r="C8" s="2">
        <v>0.28000000000000003</v>
      </c>
      <c r="E8">
        <v>1250</v>
      </c>
      <c r="F8">
        <f t="shared" si="0"/>
        <v>37376</v>
      </c>
      <c r="G8">
        <f t="shared" si="1"/>
        <v>8750</v>
      </c>
      <c r="H8">
        <f t="shared" si="2"/>
        <v>26875</v>
      </c>
      <c r="I8">
        <f t="shared" si="3"/>
        <v>73001</v>
      </c>
      <c r="J8">
        <f t="shared" si="4"/>
        <v>62500</v>
      </c>
      <c r="K8">
        <f t="shared" si="5"/>
        <v>-10501</v>
      </c>
      <c r="L8" s="1">
        <f t="shared" si="6"/>
        <v>-0.15001428571428571</v>
      </c>
    </row>
    <row r="9" spans="1:12">
      <c r="A9" t="s">
        <v>13</v>
      </c>
      <c r="B9" t="s">
        <v>7</v>
      </c>
      <c r="C9" s="2">
        <v>0.05</v>
      </c>
      <c r="E9">
        <v>1500</v>
      </c>
      <c r="F9">
        <f t="shared" si="0"/>
        <v>37376</v>
      </c>
      <c r="G9">
        <f t="shared" si="1"/>
        <v>10500</v>
      </c>
      <c r="H9">
        <f t="shared" si="2"/>
        <v>32250</v>
      </c>
      <c r="I9">
        <f t="shared" si="3"/>
        <v>80126</v>
      </c>
      <c r="J9">
        <f t="shared" si="4"/>
        <v>75000</v>
      </c>
      <c r="K9">
        <f t="shared" si="5"/>
        <v>-5126</v>
      </c>
      <c r="L9" s="1">
        <f t="shared" si="6"/>
        <v>-7.3228571428571435E-2</v>
      </c>
    </row>
    <row r="10" spans="1:12" s="5" customFormat="1">
      <c r="A10" s="5" t="s">
        <v>15</v>
      </c>
      <c r="B10" s="5" t="s">
        <v>3</v>
      </c>
      <c r="C10" s="5">
        <v>300000</v>
      </c>
      <c r="E10" s="5">
        <v>1750</v>
      </c>
      <c r="F10" s="5">
        <f t="shared" si="0"/>
        <v>37376</v>
      </c>
      <c r="G10" s="5">
        <f t="shared" si="1"/>
        <v>12250</v>
      </c>
      <c r="H10" s="5">
        <f t="shared" si="2"/>
        <v>37625</v>
      </c>
      <c r="I10" s="5">
        <f t="shared" si="3"/>
        <v>87251</v>
      </c>
      <c r="J10" s="5">
        <f t="shared" si="4"/>
        <v>87500</v>
      </c>
      <c r="K10" s="5">
        <f t="shared" si="5"/>
        <v>249</v>
      </c>
      <c r="L10" s="6">
        <f t="shared" si="6"/>
        <v>3.5571428571428572E-3</v>
      </c>
    </row>
    <row r="11" spans="1:12" s="5" customFormat="1">
      <c r="A11" s="5" t="s">
        <v>15</v>
      </c>
      <c r="B11" s="5" t="s">
        <v>17</v>
      </c>
      <c r="C11" s="7">
        <v>40000</v>
      </c>
      <c r="E11" s="5">
        <v>2000</v>
      </c>
      <c r="F11" s="5">
        <f t="shared" si="0"/>
        <v>37376</v>
      </c>
      <c r="G11" s="5">
        <f t="shared" si="1"/>
        <v>14000</v>
      </c>
      <c r="H11" s="5">
        <f t="shared" si="2"/>
        <v>43000</v>
      </c>
      <c r="I11" s="5">
        <f t="shared" si="3"/>
        <v>94376</v>
      </c>
      <c r="J11" s="5">
        <f t="shared" si="4"/>
        <v>100000</v>
      </c>
      <c r="K11" s="5">
        <f t="shared" si="5"/>
        <v>5624</v>
      </c>
      <c r="L11" s="6">
        <f t="shared" si="6"/>
        <v>8.0342857142857146E-2</v>
      </c>
    </row>
    <row r="12" spans="1:12">
      <c r="A12" t="s">
        <v>15</v>
      </c>
      <c r="B12" t="s">
        <v>18</v>
      </c>
      <c r="C12" s="4">
        <v>500000</v>
      </c>
    </row>
    <row r="13" spans="1:12">
      <c r="B13" t="s">
        <v>10</v>
      </c>
      <c r="C13">
        <v>50</v>
      </c>
    </row>
  </sheetData>
  <sortState ref="A1:C14">
    <sortCondition ref="A2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professor.pro</dc:creator>
  <cp:lastModifiedBy>professor.pro</cp:lastModifiedBy>
  <dcterms:created xsi:type="dcterms:W3CDTF">2020-02-18T11:00:50Z</dcterms:created>
  <dcterms:modified xsi:type="dcterms:W3CDTF">2020-02-18T11:55:22Z</dcterms:modified>
</cp:coreProperties>
</file>