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7008" windowHeight="6780"/>
  </bookViews>
  <sheets>
    <sheet name="Planilhas aula" sheetId="1" r:id="rId1"/>
    <sheet name="Exerc Sistema Misto" sheetId="13" r:id="rId2"/>
    <sheet name="exercicios 1" sheetId="3" r:id="rId3"/>
    <sheet name="Gab 1" sheetId="5" r:id="rId4"/>
    <sheet name="Exerc 1" sheetId="6" r:id="rId5"/>
    <sheet name="Exerc 2" sheetId="7" r:id="rId6"/>
    <sheet name="Exerc 3" sheetId="8" r:id="rId7"/>
    <sheet name="Exerc 4" sheetId="9" r:id="rId8"/>
    <sheet name="Exerc 5" sheetId="10" r:id="rId9"/>
    <sheet name="Exerc 6" sheetId="11" r:id="rId10"/>
    <sheet name="Exerc 7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3" l="1"/>
  <c r="E6" i="13" s="1"/>
  <c r="C15" i="13"/>
  <c r="C16" i="13"/>
  <c r="C17" i="13"/>
  <c r="C14" i="13"/>
  <c r="B16" i="13"/>
  <c r="B17" i="13" s="1"/>
  <c r="B15" i="13"/>
  <c r="B14" i="13"/>
  <c r="B11" i="13"/>
  <c r="D5" i="13"/>
  <c r="C5" i="13"/>
  <c r="G5" i="13" s="1"/>
  <c r="E5" i="13" l="1"/>
  <c r="E8" i="13"/>
  <c r="E7" i="13"/>
  <c r="E9" i="13"/>
  <c r="H5" i="13"/>
  <c r="B6" i="13" s="1"/>
  <c r="C6" i="13" s="1"/>
  <c r="F5" i="13"/>
  <c r="C10" i="10"/>
  <c r="C15" i="9"/>
  <c r="D14" i="6"/>
  <c r="E14" i="6"/>
  <c r="C14" i="6"/>
  <c r="O8" i="5"/>
  <c r="O9" i="5" s="1"/>
  <c r="L8" i="5"/>
  <c r="M8" i="5" s="1"/>
  <c r="E8" i="5"/>
  <c r="E9" i="5" s="1"/>
  <c r="C8" i="5"/>
  <c r="G8" i="5" s="1"/>
  <c r="F53" i="1"/>
  <c r="F52" i="1"/>
  <c r="F51" i="1"/>
  <c r="F50" i="1"/>
  <c r="E53" i="1"/>
  <c r="E52" i="1"/>
  <c r="E51" i="1"/>
  <c r="E50" i="1"/>
  <c r="C50" i="1"/>
  <c r="D50" i="1" s="1"/>
  <c r="E40" i="1"/>
  <c r="E39" i="1"/>
  <c r="E38" i="1"/>
  <c r="F41" i="1"/>
  <c r="F40" i="1"/>
  <c r="F39" i="1"/>
  <c r="F38" i="1"/>
  <c r="C38" i="1"/>
  <c r="D38" i="1" s="1"/>
  <c r="H38" i="1" s="1"/>
  <c r="B39" i="1" s="1"/>
  <c r="E27" i="1"/>
  <c r="H27" i="1" s="1"/>
  <c r="C27" i="1"/>
  <c r="G27" i="1" s="1"/>
  <c r="G19" i="1"/>
  <c r="G18" i="1"/>
  <c r="G17" i="1"/>
  <c r="G16" i="1"/>
  <c r="E18" i="1"/>
  <c r="E17" i="1"/>
  <c r="E16" i="1"/>
  <c r="F19" i="1"/>
  <c r="F20" i="1" s="1"/>
  <c r="C16" i="1"/>
  <c r="D16" i="1" s="1"/>
  <c r="H16" i="1" s="1"/>
  <c r="B17" i="1" s="1"/>
  <c r="F8" i="1"/>
  <c r="F9" i="1" s="1"/>
  <c r="C5" i="1"/>
  <c r="D5" i="1" s="1"/>
  <c r="H5" i="1" s="1"/>
  <c r="B6" i="1" s="1"/>
  <c r="G6" i="13" l="1"/>
  <c r="D6" i="13"/>
  <c r="H6" i="13" s="1"/>
  <c r="B7" i="13" s="1"/>
  <c r="E10" i="5"/>
  <c r="O10" i="5"/>
  <c r="D8" i="5"/>
  <c r="H8" i="5" s="1"/>
  <c r="B9" i="5" s="1"/>
  <c r="P8" i="5"/>
  <c r="N8" i="5" s="1"/>
  <c r="Q8" i="5" s="1"/>
  <c r="K9" i="5" s="1"/>
  <c r="F8" i="5"/>
  <c r="G50" i="1"/>
  <c r="C39" i="1"/>
  <c r="D39" i="1"/>
  <c r="H39" i="1" s="1"/>
  <c r="B40" i="1" s="1"/>
  <c r="G38" i="1"/>
  <c r="E28" i="1"/>
  <c r="F27" i="1"/>
  <c r="D27" i="1"/>
  <c r="C17" i="1"/>
  <c r="D17" i="1" s="1"/>
  <c r="H17" i="1" s="1"/>
  <c r="B18" i="1" s="1"/>
  <c r="C6" i="1"/>
  <c r="D6" i="1" s="1"/>
  <c r="H6" i="1" s="1"/>
  <c r="B7" i="1" s="1"/>
  <c r="F6" i="13" l="1"/>
  <c r="C7" i="13"/>
  <c r="L9" i="5"/>
  <c r="P9" i="5" s="1"/>
  <c r="N9" i="5" s="1"/>
  <c r="O11" i="5"/>
  <c r="E11" i="5"/>
  <c r="C9" i="5"/>
  <c r="G9" i="5" s="1"/>
  <c r="F9" i="5" s="1"/>
  <c r="H50" i="1"/>
  <c r="B51" i="1" s="1"/>
  <c r="C40" i="1"/>
  <c r="G40" i="1" s="1"/>
  <c r="G39" i="1"/>
  <c r="E29" i="1"/>
  <c r="B28" i="1"/>
  <c r="C18" i="1"/>
  <c r="D18" i="1" s="1"/>
  <c r="H18" i="1" s="1"/>
  <c r="B19" i="1" s="1"/>
  <c r="C7" i="1"/>
  <c r="G7" i="13" l="1"/>
  <c r="D7" i="13"/>
  <c r="H7" i="13" s="1"/>
  <c r="B8" i="13" s="1"/>
  <c r="D9" i="5"/>
  <c r="H9" i="5" s="1"/>
  <c r="B10" i="5" s="1"/>
  <c r="O12" i="5"/>
  <c r="E12" i="5"/>
  <c r="M9" i="5"/>
  <c r="Q9" i="5" s="1"/>
  <c r="K10" i="5" s="1"/>
  <c r="C51" i="1"/>
  <c r="F54" i="1"/>
  <c r="D40" i="1"/>
  <c r="H40" i="1" s="1"/>
  <c r="B41" i="1" s="1"/>
  <c r="E30" i="1"/>
  <c r="C28" i="1"/>
  <c r="C19" i="1"/>
  <c r="C20" i="1" s="1"/>
  <c r="D7" i="1"/>
  <c r="H7" i="1" s="1"/>
  <c r="B8" i="1" s="1"/>
  <c r="C9" i="1"/>
  <c r="C8" i="1"/>
  <c r="D8" i="1" s="1"/>
  <c r="F7" i="13" l="1"/>
  <c r="C8" i="13"/>
  <c r="L10" i="5"/>
  <c r="P10" i="5" s="1"/>
  <c r="N10" i="5" s="1"/>
  <c r="C10" i="5"/>
  <c r="G10" i="5" s="1"/>
  <c r="F10" i="5" s="1"/>
  <c r="D10" i="5"/>
  <c r="H10" i="5" s="1"/>
  <c r="B11" i="5" s="1"/>
  <c r="G51" i="1"/>
  <c r="D51" i="1"/>
  <c r="C41" i="1"/>
  <c r="G28" i="1"/>
  <c r="F28" i="1" s="1"/>
  <c r="D28" i="1"/>
  <c r="D19" i="1"/>
  <c r="E19" i="1"/>
  <c r="H19" i="1" s="1"/>
  <c r="E8" i="1"/>
  <c r="G8" i="13" l="1"/>
  <c r="C9" i="13"/>
  <c r="D8" i="13"/>
  <c r="H8" i="13" s="1"/>
  <c r="D11" i="5"/>
  <c r="H11" i="5" s="1"/>
  <c r="B12" i="5" s="1"/>
  <c r="C11" i="5"/>
  <c r="G11" i="5" s="1"/>
  <c r="F11" i="5" s="1"/>
  <c r="M10" i="5"/>
  <c r="Q10" i="5" s="1"/>
  <c r="K11" i="5" s="1"/>
  <c r="G41" i="1"/>
  <c r="E41" i="1" s="1"/>
  <c r="E42" i="1" s="1"/>
  <c r="C42" i="1"/>
  <c r="D41" i="1"/>
  <c r="H41" i="1" s="1"/>
  <c r="H28" i="1"/>
  <c r="B29" i="1" s="1"/>
  <c r="G20" i="1"/>
  <c r="E20" i="1"/>
  <c r="G8" i="1"/>
  <c r="G9" i="1" s="1"/>
  <c r="E9" i="1"/>
  <c r="H8" i="1"/>
  <c r="F8" i="13" l="1"/>
  <c r="F9" i="13" s="1"/>
  <c r="G9" i="13"/>
  <c r="L11" i="5"/>
  <c r="P11" i="5" s="1"/>
  <c r="N11" i="5" s="1"/>
  <c r="C12" i="5"/>
  <c r="G12" i="5" s="1"/>
  <c r="F12" i="5" s="1"/>
  <c r="D12" i="5"/>
  <c r="H12" i="5" s="1"/>
  <c r="H51" i="1"/>
  <c r="B52" i="1" s="1"/>
  <c r="G42" i="1"/>
  <c r="F42" i="1"/>
  <c r="C29" i="1"/>
  <c r="D29" i="1" s="1"/>
  <c r="M11" i="5" l="1"/>
  <c r="Q11" i="5" s="1"/>
  <c r="K12" i="5" s="1"/>
  <c r="C52" i="1"/>
  <c r="D52" i="1" s="1"/>
  <c r="G29" i="1"/>
  <c r="F29" i="1" s="1"/>
  <c r="H29" i="1"/>
  <c r="B30" i="1" s="1"/>
  <c r="M12" i="5" l="1"/>
  <c r="Q12" i="5" s="1"/>
  <c r="L12" i="5"/>
  <c r="P12" i="5" s="1"/>
  <c r="N12" i="5" s="1"/>
  <c r="G52" i="1"/>
  <c r="C30" i="1"/>
  <c r="G30" i="1" l="1"/>
  <c r="C31" i="1"/>
  <c r="D30" i="1"/>
  <c r="E11" i="8" l="1"/>
  <c r="H52" i="1"/>
  <c r="B53" i="1" s="1"/>
  <c r="G31" i="1"/>
  <c r="F30" i="1"/>
  <c r="F31" i="1" s="1"/>
  <c r="E31" i="1"/>
  <c r="D11" i="8" l="1"/>
  <c r="C11" i="8"/>
  <c r="C53" i="1"/>
  <c r="H30" i="1"/>
  <c r="G53" i="1" l="1"/>
  <c r="C54" i="1"/>
  <c r="D53" i="1"/>
  <c r="E54" i="1" l="1"/>
  <c r="G54" i="1"/>
  <c r="H53" i="1" l="1"/>
  <c r="C11" i="7" l="1"/>
  <c r="E10" i="10" l="1"/>
  <c r="D10" i="10"/>
  <c r="D11" i="7"/>
  <c r="E11" i="7"/>
  <c r="D15" i="9" l="1"/>
  <c r="E15" i="9" l="1"/>
</calcChain>
</file>

<file path=xl/sharedStrings.xml><?xml version="1.0" encoding="utf-8"?>
<sst xmlns="http://schemas.openxmlformats.org/spreadsheetml/2006/main" count="272" uniqueCount="48">
  <si>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</si>
  <si>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</si>
  <si>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</si>
  <si>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</si>
  <si>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</si>
  <si>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</si>
  <si>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</si>
  <si>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</si>
  <si>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</si>
  <si>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</si>
  <si>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t>Sistema Americano com pagamento de juros no final</t>
  </si>
  <si>
    <r>
      <t>S</t>
    </r>
    <r>
      <rPr>
        <vertAlign val="subscript"/>
        <sz val="10"/>
        <color rgb="FFC00000"/>
        <rFont val="Arial"/>
        <family val="2"/>
      </rPr>
      <t>n-1</t>
    </r>
  </si>
  <si>
    <r>
      <t>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</si>
  <si>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>n</t>
    </r>
  </si>
  <si>
    <r>
      <t>R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</si>
  <si>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</si>
  <si>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× i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</si>
  <si>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</si>
  <si>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</si>
  <si>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– R</t>
    </r>
    <r>
      <rPr>
        <vertAlign val="subscript"/>
        <sz val="10"/>
        <color rgb="FFC00000"/>
        <rFont val="Arial"/>
        <family val="2"/>
      </rPr>
      <t>n</t>
    </r>
  </si>
  <si>
    <t>Sistema Americano com pagamento periódico de juros</t>
  </si>
  <si>
    <t>Sistema Price ou Francês</t>
  </si>
  <si>
    <t>Sistema de Amortizações Constantes (SAC)</t>
  </si>
  <si>
    <t>Sistema Misto (SAM)</t>
  </si>
  <si>
    <t>* Considerando 50% Price e 50% SAC</t>
  </si>
  <si>
    <t>Juros</t>
  </si>
  <si>
    <r>
      <t xml:space="preserve">a) </t>
    </r>
    <r>
      <rPr>
        <sz val="10"/>
        <color rgb="FF000000"/>
        <rFont val="Calibri"/>
        <family val="2"/>
        <scheme val="minor"/>
      </rPr>
      <t>Construa um quadro de amortização de uma dívida de $ 50.000 resgatada pelo Sistema Price em cinco prestações a juros de 10% ao período.</t>
    </r>
  </si>
  <si>
    <r>
      <t xml:space="preserve">b) </t>
    </r>
    <r>
      <rPr>
        <sz val="10"/>
        <color rgb="FF000000"/>
        <rFont val="Calibri"/>
        <family val="2"/>
        <scheme val="minor"/>
      </rPr>
      <t>Construa um quadro de amortização com os dados do item a, no sistema SAC.</t>
    </r>
  </si>
  <si>
    <t>Periodo</t>
  </si>
  <si>
    <t>Saldo Devedor</t>
  </si>
  <si>
    <t>Amortização</t>
  </si>
  <si>
    <t>Prestação</t>
  </si>
  <si>
    <t>Total</t>
  </si>
  <si>
    <t>PAGTO =</t>
  </si>
  <si>
    <t>Data</t>
  </si>
  <si>
    <t>Juros =</t>
  </si>
  <si>
    <t>a.a.</t>
  </si>
  <si>
    <t>=</t>
  </si>
  <si>
    <t>a.t.</t>
  </si>
  <si>
    <t>PV =</t>
  </si>
  <si>
    <t>Saldo Inicial</t>
  </si>
  <si>
    <t xml:space="preserve">   &lt;====</t>
  </si>
  <si>
    <t>PMT Price</t>
  </si>
  <si>
    <t>Parcela</t>
  </si>
  <si>
    <t>Price</t>
  </si>
  <si>
    <t>SAC</t>
  </si>
  <si>
    <t>% price</t>
  </si>
  <si>
    <t>% 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</si>
</sst>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vertAlign val="subscript"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+mj-lt"/>
    </font>
  </fonts>
  <fills count="6">
    <fill>
      <patternFill patternType="none"/>
    </fill>
    <fill>
      <patternFill patternType="gray125"/>
    </fill>
    <fill>
      <patternFill patternType="solid">
        <fgColor rgb="FF843C0C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4" borderId="4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2" fontId="6" fillId="4" borderId="4" xfId="0" applyNumberFormat="1" applyFont="1" applyFill="1" applyBorder="1" applyAlignment="1">
      <alignment horizontal="right" vertical="center" wrapText="1" readingOrder="1"/>
    </xf>
    <xf numFmtId="2" fontId="6" fillId="3" borderId="4" xfId="0" applyNumberFormat="1" applyFont="1" applyFill="1" applyBorder="1" applyAlignment="1">
      <alignment horizontal="right" vertical="center" wrapText="1" readingOrder="1"/>
    </xf>
    <xf numFmtId="2" fontId="10" fillId="4" borderId="4" xfId="0" applyNumberFormat="1" applyFont="1" applyFill="1" applyBorder="1" applyAlignment="1">
      <alignment horizontal="center" vertical="center" wrapText="1" readingOrder="1"/>
    </xf>
    <xf numFmtId="2" fontId="10" fillId="4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43" fontId="0" fillId="0" borderId="0" xfId="1" applyFont="1"/>
    <xf numFmtId="43" fontId="6" fillId="4" borderId="4" xfId="1" applyFont="1" applyFill="1" applyBorder="1" applyAlignment="1">
      <alignment horizontal="center" vertical="center" wrapText="1" readingOrder="1"/>
    </xf>
    <xf numFmtId="43" fontId="0" fillId="0" borderId="0" xfId="0" applyNumberFormat="1"/>
    <xf numFmtId="0" fontId="2" fillId="0" borderId="5" xfId="0" applyFont="1" applyBorder="1" applyAlignment="1">
      <alignment horizontal="center"/>
    </xf>
    <xf numFmtId="0" fontId="0" fillId="0" borderId="5" xfId="0" applyBorder="1"/>
    <xf numFmtId="43" fontId="2" fillId="0" borderId="5" xfId="0" applyNumberFormat="1" applyFont="1" applyBorder="1"/>
    <xf numFmtId="0" fontId="0" fillId="0" borderId="5" xfId="0" applyBorder="1" applyAlignment="1">
      <alignment horizontal="center"/>
    </xf>
    <xf numFmtId="43" fontId="0" fillId="0" borderId="5" xfId="1" applyFont="1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6" xfId="0" applyBorder="1" applyAlignment="1">
      <alignment horizontal="center"/>
    </xf>
    <xf numFmtId="8" fontId="0" fillId="0" borderId="7" xfId="0" applyNumberFormat="1" applyBorder="1"/>
    <xf numFmtId="10" fontId="0" fillId="0" borderId="0" xfId="1" applyNumberFormat="1" applyFont="1"/>
    <xf numFmtId="0" fontId="0" fillId="0" borderId="0" xfId="0" quotePrefix="1" applyAlignment="1">
      <alignment horizontal="center"/>
    </xf>
    <xf numFmtId="10" fontId="0" fillId="0" borderId="0" xfId="2" applyNumberFormat="1" applyFont="1"/>
    <xf numFmtId="0" fontId="0" fillId="0" borderId="6" xfId="0" applyBorder="1"/>
    <xf numFmtId="0" fontId="2" fillId="5" borderId="6" xfId="0" applyFont="1" applyFill="1" applyBorder="1" applyAlignment="1">
      <alignment horizontal="center"/>
    </xf>
    <xf numFmtId="43" fontId="2" fillId="5" borderId="8" xfId="1" applyFont="1" applyFill="1" applyBorder="1"/>
    <xf numFmtId="43" fontId="2" fillId="5" borderId="7" xfId="1" applyFont="1" applyFill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0" fillId="0" borderId="0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43" fontId="0" fillId="0" borderId="5" xfId="0" applyNumberFormat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C37" sqref="C37"/>
    </sheetView>
  </sheetViews>
  <sheetFormatPr defaultColWidth="8.88671875" defaultRowHeight="13.2"/>
  <cols>
    <col min="1" max="16384" width="8.88671875" style="3"/>
  </cols>
  <sheetData>
    <row r="1" spans="1:8" ht="13.8" thickBot="1">
      <c r="A1" s="2" t="s">
        <v>10</v>
      </c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3" t="s">
        <v>8</v>
      </c>
      <c r="B3" s="43" t="s">
        <v>11</v>
      </c>
      <c r="C3" s="5" t="s">
        <v>12</v>
      </c>
      <c r="D3" s="5" t="s">
        <v>13</v>
      </c>
      <c r="E3" s="5" t="s">
        <v>14</v>
      </c>
      <c r="F3" s="43" t="s">
        <v>15</v>
      </c>
      <c r="G3" s="43" t="s">
        <v>12</v>
      </c>
      <c r="H3" s="5" t="s">
        <v>13</v>
      </c>
    </row>
    <row r="4" spans="1:8" ht="16.2" thickBot="1">
      <c r="A4" s="44"/>
      <c r="B4" s="44"/>
      <c r="C4" s="6" t="s">
        <v>16</v>
      </c>
      <c r="D4" s="6" t="s">
        <v>17</v>
      </c>
      <c r="E4" s="6" t="s">
        <v>18</v>
      </c>
      <c r="F4" s="44"/>
      <c r="G4" s="44"/>
      <c r="H4" s="6" t="s">
        <v>19</v>
      </c>
    </row>
    <row r="5" spans="1:8" ht="13.8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/>
      <c r="F5" s="9"/>
      <c r="G5" s="9"/>
      <c r="H5" s="9">
        <f>D5-E5</f>
        <v>880</v>
      </c>
    </row>
    <row r="6" spans="1:8" ht="13.8" thickBot="1">
      <c r="A6" s="8">
        <v>2</v>
      </c>
      <c r="B6" s="10">
        <f>H5</f>
        <v>880</v>
      </c>
      <c r="C6" s="10">
        <f t="shared" ref="C6:C8" si="0">B6*0.1</f>
        <v>88</v>
      </c>
      <c r="D6" s="10">
        <f t="shared" ref="D6:D8" si="1">B6+C6</f>
        <v>968</v>
      </c>
      <c r="E6" s="10"/>
      <c r="F6" s="10"/>
      <c r="G6" s="10"/>
      <c r="H6" s="10">
        <f t="shared" ref="H6:H8" si="2">D6-E6</f>
        <v>968</v>
      </c>
    </row>
    <row r="7" spans="1:8" ht="13.8" thickBot="1">
      <c r="A7" s="7">
        <v>3</v>
      </c>
      <c r="B7" s="9">
        <f t="shared" ref="B7:B8" si="3">H6</f>
        <v>968</v>
      </c>
      <c r="C7" s="9">
        <f t="shared" si="0"/>
        <v>96.800000000000011</v>
      </c>
      <c r="D7" s="9">
        <f t="shared" si="1"/>
        <v>1064.8</v>
      </c>
      <c r="E7" s="9"/>
      <c r="F7" s="9"/>
      <c r="G7" s="9"/>
      <c r="H7" s="9">
        <f t="shared" si="2"/>
        <v>1064.8</v>
      </c>
    </row>
    <row r="8" spans="1:8" ht="13.8" thickBot="1">
      <c r="A8" s="8">
        <v>4</v>
      </c>
      <c r="B8" s="10">
        <f t="shared" si="3"/>
        <v>1064.8</v>
      </c>
      <c r="C8" s="10">
        <f t="shared" si="0"/>
        <v>106.48</v>
      </c>
      <c r="D8" s="10">
        <f t="shared" si="1"/>
        <v>1171.28</v>
      </c>
      <c r="E8" s="10">
        <f>D8</f>
        <v>1171.28</v>
      </c>
      <c r="F8" s="10">
        <f>B5</f>
        <v>800</v>
      </c>
      <c r="G8" s="10">
        <f>E8-F8</f>
        <v>371.28</v>
      </c>
      <c r="H8" s="10">
        <f t="shared" si="2"/>
        <v>0</v>
      </c>
    </row>
    <row r="9" spans="1:8" ht="13.8" thickBot="1">
      <c r="A9" s="1"/>
      <c r="B9" s="11" t="s">
        <v>9</v>
      </c>
      <c r="C9" s="12">
        <f>SUM(C5:C8)</f>
        <v>371.28000000000003</v>
      </c>
      <c r="D9" s="12"/>
      <c r="E9" s="12">
        <f>SUM(E5:E8)</f>
        <v>1171.28</v>
      </c>
      <c r="F9" s="12">
        <f t="shared" ref="F9:G9" si="4">SUM(F5:F8)</f>
        <v>800</v>
      </c>
      <c r="G9" s="12">
        <f t="shared" si="4"/>
        <v>371.28</v>
      </c>
      <c r="H9" s="9"/>
    </row>
    <row r="12" spans="1:8" ht="13.8" thickBot="1">
      <c r="A12" s="2" t="s">
        <v>20</v>
      </c>
    </row>
    <row r="13" spans="1:8" ht="40.200000000000003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6.2" thickTop="1">
      <c r="A14" s="43" t="s">
        <v>8</v>
      </c>
      <c r="B14" s="43" t="s">
        <v>11</v>
      </c>
      <c r="C14" s="5" t="s">
        <v>12</v>
      </c>
      <c r="D14" s="5" t="s">
        <v>13</v>
      </c>
      <c r="E14" s="5" t="s">
        <v>14</v>
      </c>
      <c r="F14" s="43" t="s">
        <v>15</v>
      </c>
      <c r="G14" s="43" t="s">
        <v>12</v>
      </c>
      <c r="H14" s="5" t="s">
        <v>13</v>
      </c>
    </row>
    <row r="15" spans="1:8" ht="16.2" thickBot="1">
      <c r="A15" s="44"/>
      <c r="B15" s="44"/>
      <c r="C15" s="6" t="s">
        <v>16</v>
      </c>
      <c r="D15" s="6" t="s">
        <v>17</v>
      </c>
      <c r="E15" s="6" t="s">
        <v>18</v>
      </c>
      <c r="F15" s="44"/>
      <c r="G15" s="44"/>
      <c r="H15" s="6" t="s">
        <v>19</v>
      </c>
    </row>
    <row r="16" spans="1:8" ht="13.8" thickBot="1">
      <c r="A16" s="7">
        <v>1</v>
      </c>
      <c r="B16" s="9">
        <v>800</v>
      </c>
      <c r="C16" s="9">
        <f>B16*0.1</f>
        <v>80</v>
      </c>
      <c r="D16" s="9">
        <f>B16+C16</f>
        <v>880</v>
      </c>
      <c r="E16" s="9">
        <f>C16</f>
        <v>80</v>
      </c>
      <c r="F16" s="9"/>
      <c r="G16" s="9">
        <f>C16</f>
        <v>80</v>
      </c>
      <c r="H16" s="9">
        <f>D16-E16</f>
        <v>800</v>
      </c>
    </row>
    <row r="17" spans="1:8" ht="13.8" thickBot="1">
      <c r="A17" s="8">
        <v>2</v>
      </c>
      <c r="B17" s="10">
        <f>H16</f>
        <v>800</v>
      </c>
      <c r="C17" s="10">
        <f t="shared" ref="C17:C19" si="5">B17*0.1</f>
        <v>80</v>
      </c>
      <c r="D17" s="10">
        <f t="shared" ref="D17:D19" si="6">B17+C17</f>
        <v>880</v>
      </c>
      <c r="E17" s="10">
        <f>C17</f>
        <v>80</v>
      </c>
      <c r="F17" s="10"/>
      <c r="G17" s="10">
        <f>C17</f>
        <v>80</v>
      </c>
      <c r="H17" s="10">
        <f t="shared" ref="H17:H19" si="7">D17-E17</f>
        <v>800</v>
      </c>
    </row>
    <row r="18" spans="1:8" ht="13.8" thickBot="1">
      <c r="A18" s="7">
        <v>3</v>
      </c>
      <c r="B18" s="9">
        <f t="shared" ref="B18:B19" si="8">H17</f>
        <v>800</v>
      </c>
      <c r="C18" s="9">
        <f t="shared" si="5"/>
        <v>80</v>
      </c>
      <c r="D18" s="9">
        <f t="shared" si="6"/>
        <v>880</v>
      </c>
      <c r="E18" s="9">
        <f>C18</f>
        <v>80</v>
      </c>
      <c r="F18" s="9"/>
      <c r="G18" s="9">
        <f>C18</f>
        <v>80</v>
      </c>
      <c r="H18" s="9">
        <f t="shared" si="7"/>
        <v>800</v>
      </c>
    </row>
    <row r="19" spans="1:8" ht="13.8" thickBot="1">
      <c r="A19" s="8">
        <v>4</v>
      </c>
      <c r="B19" s="10">
        <f t="shared" si="8"/>
        <v>800</v>
      </c>
      <c r="C19" s="10">
        <f t="shared" si="5"/>
        <v>80</v>
      </c>
      <c r="D19" s="10">
        <f t="shared" si="6"/>
        <v>880</v>
      </c>
      <c r="E19" s="10">
        <f>D19</f>
        <v>880</v>
      </c>
      <c r="F19" s="10">
        <f>B16</f>
        <v>800</v>
      </c>
      <c r="G19" s="10">
        <f>C19</f>
        <v>80</v>
      </c>
      <c r="H19" s="10">
        <f t="shared" si="7"/>
        <v>0</v>
      </c>
    </row>
    <row r="20" spans="1:8" ht="13.8" thickBot="1">
      <c r="A20" s="1"/>
      <c r="B20" s="11" t="s">
        <v>9</v>
      </c>
      <c r="C20" s="12">
        <f>SUM(C16:C19)</f>
        <v>320</v>
      </c>
      <c r="D20" s="12"/>
      <c r="E20" s="12">
        <f>SUM(E16:E19)</f>
        <v>1120</v>
      </c>
      <c r="F20" s="12">
        <f t="shared" ref="F20" si="9">SUM(F16:F19)</f>
        <v>800</v>
      </c>
      <c r="G20" s="12">
        <f t="shared" ref="G20" si="10">SUM(G16:G19)</f>
        <v>320</v>
      </c>
      <c r="H20" s="9"/>
    </row>
    <row r="23" spans="1:8" ht="13.8" thickBot="1">
      <c r="A23" s="2" t="s">
        <v>21</v>
      </c>
    </row>
    <row r="24" spans="1:8" ht="40.200000000000003" thickBot="1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</row>
    <row r="25" spans="1:8" ht="16.2" thickTop="1">
      <c r="A25" s="43" t="s">
        <v>8</v>
      </c>
      <c r="B25" s="43" t="s">
        <v>11</v>
      </c>
      <c r="C25" s="5" t="s">
        <v>12</v>
      </c>
      <c r="D25" s="5" t="s">
        <v>13</v>
      </c>
      <c r="E25" s="5" t="s">
        <v>14</v>
      </c>
      <c r="F25" s="43" t="s">
        <v>15</v>
      </c>
      <c r="G25" s="43" t="s">
        <v>12</v>
      </c>
      <c r="H25" s="5" t="s">
        <v>13</v>
      </c>
    </row>
    <row r="26" spans="1:8" ht="16.2" thickBot="1">
      <c r="A26" s="44"/>
      <c r="B26" s="44"/>
      <c r="C26" s="6" t="s">
        <v>16</v>
      </c>
      <c r="D26" s="6" t="s">
        <v>17</v>
      </c>
      <c r="E26" s="6" t="s">
        <v>18</v>
      </c>
      <c r="F26" s="44"/>
      <c r="G26" s="44"/>
      <c r="H26" s="6" t="s">
        <v>19</v>
      </c>
    </row>
    <row r="27" spans="1:8" ht="13.8" thickBot="1">
      <c r="A27" s="7">
        <v>1</v>
      </c>
      <c r="B27" s="9">
        <v>800</v>
      </c>
      <c r="C27" s="9">
        <f>B27*0.1</f>
        <v>80</v>
      </c>
      <c r="D27" s="9">
        <f>B27+C27</f>
        <v>880</v>
      </c>
      <c r="E27" s="9">
        <f>PMT(0.1,4,-800)</f>
        <v>252.37664296487824</v>
      </c>
      <c r="F27" s="9">
        <f>E27-G27</f>
        <v>172.37664296487824</v>
      </c>
      <c r="G27" s="9">
        <f>C27</f>
        <v>80</v>
      </c>
      <c r="H27" s="9">
        <f>D27-E27</f>
        <v>627.62335703512178</v>
      </c>
    </row>
    <row r="28" spans="1:8" ht="13.8" thickBot="1">
      <c r="A28" s="8">
        <v>2</v>
      </c>
      <c r="B28" s="10">
        <f>H27</f>
        <v>627.62335703512178</v>
      </c>
      <c r="C28" s="10">
        <f t="shared" ref="C28:C30" si="11">B28*0.1</f>
        <v>62.762335703512178</v>
      </c>
      <c r="D28" s="10">
        <f t="shared" ref="D28:D30" si="12">B28+C28</f>
        <v>690.38569273863391</v>
      </c>
      <c r="E28" s="10">
        <f>E27</f>
        <v>252.37664296487824</v>
      </c>
      <c r="F28" s="10">
        <f>E28-G28</f>
        <v>189.61430726136606</v>
      </c>
      <c r="G28" s="10">
        <f>C28</f>
        <v>62.762335703512178</v>
      </c>
      <c r="H28" s="10">
        <f t="shared" ref="H28:H30" si="13">D28-E28</f>
        <v>438.00904977375569</v>
      </c>
    </row>
    <row r="29" spans="1:8" ht="13.8" thickBot="1">
      <c r="A29" s="7">
        <v>3</v>
      </c>
      <c r="B29" s="9">
        <f t="shared" ref="B29:B30" si="14">H28</f>
        <v>438.00904977375569</v>
      </c>
      <c r="C29" s="9">
        <f t="shared" si="11"/>
        <v>43.800904977375573</v>
      </c>
      <c r="D29" s="9">
        <f t="shared" si="12"/>
        <v>481.80995475113127</v>
      </c>
      <c r="E29" s="9">
        <f>E28</f>
        <v>252.37664296487824</v>
      </c>
      <c r="F29" s="9">
        <f>E29-G29</f>
        <v>208.57573798750266</v>
      </c>
      <c r="G29" s="9">
        <f>C29</f>
        <v>43.800904977375573</v>
      </c>
      <c r="H29" s="9">
        <f t="shared" si="13"/>
        <v>229.43331178625303</v>
      </c>
    </row>
    <row r="30" spans="1:8" ht="13.8" thickBot="1">
      <c r="A30" s="8">
        <v>4</v>
      </c>
      <c r="B30" s="10">
        <f t="shared" si="14"/>
        <v>229.43331178625303</v>
      </c>
      <c r="C30" s="10">
        <f t="shared" si="11"/>
        <v>22.943331178625304</v>
      </c>
      <c r="D30" s="10">
        <f t="shared" si="12"/>
        <v>252.37664296487833</v>
      </c>
      <c r="E30" s="10">
        <f>E29</f>
        <v>252.37664296487824</v>
      </c>
      <c r="F30" s="10">
        <f>E30-G30</f>
        <v>229.43331178625294</v>
      </c>
      <c r="G30" s="10">
        <f>C30</f>
        <v>22.943331178625304</v>
      </c>
      <c r="H30" s="10">
        <f t="shared" si="13"/>
        <v>0</v>
      </c>
    </row>
    <row r="31" spans="1:8" ht="13.8" thickBot="1">
      <c r="A31" s="1"/>
      <c r="B31" s="11" t="s">
        <v>9</v>
      </c>
      <c r="C31" s="12">
        <f>SUM(C27:C30)</f>
        <v>209.50657185951306</v>
      </c>
      <c r="D31" s="12"/>
      <c r="E31" s="12">
        <f>SUM(E27:E30)</f>
        <v>1009.506571859513</v>
      </c>
      <c r="F31" s="12">
        <f t="shared" ref="F31" si="15">SUM(F27:F30)</f>
        <v>799.99999999999989</v>
      </c>
      <c r="G31" s="12">
        <f t="shared" ref="G31" si="16">SUM(G27:G30)</f>
        <v>209.50657185951306</v>
      </c>
      <c r="H31" s="9"/>
    </row>
    <row r="34" spans="1:8" ht="13.8" thickBot="1">
      <c r="A34" s="2" t="s">
        <v>22</v>
      </c>
    </row>
    <row r="35" spans="1:8" ht="40.200000000000003" thickBo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6.2" thickTop="1">
      <c r="A36" s="43" t="s">
        <v>8</v>
      </c>
      <c r="B36" s="43" t="s">
        <v>11</v>
      </c>
      <c r="C36" s="5" t="s">
        <v>12</v>
      </c>
      <c r="D36" s="5" t="s">
        <v>13</v>
      </c>
      <c r="E36" s="5" t="s">
        <v>14</v>
      </c>
      <c r="F36" s="43" t="s">
        <v>15</v>
      </c>
      <c r="G36" s="43" t="s">
        <v>12</v>
      </c>
      <c r="H36" s="5" t="s">
        <v>13</v>
      </c>
    </row>
    <row r="37" spans="1:8" ht="16.2" thickBot="1">
      <c r="A37" s="44"/>
      <c r="B37" s="44"/>
      <c r="C37" s="6" t="s">
        <v>16</v>
      </c>
      <c r="D37" s="6" t="s">
        <v>17</v>
      </c>
      <c r="E37" s="6" t="s">
        <v>18</v>
      </c>
      <c r="F37" s="44"/>
      <c r="G37" s="44"/>
      <c r="H37" s="6" t="s">
        <v>19</v>
      </c>
    </row>
    <row r="38" spans="1:8" ht="13.8" thickBot="1">
      <c r="A38" s="7">
        <v>1</v>
      </c>
      <c r="B38" s="9">
        <v>800</v>
      </c>
      <c r="C38" s="9">
        <f>B38*0.1</f>
        <v>80</v>
      </c>
      <c r="D38" s="9">
        <f>B38+C38</f>
        <v>880</v>
      </c>
      <c r="E38" s="9">
        <f>F38+G38</f>
        <v>280</v>
      </c>
      <c r="F38" s="9">
        <f>B38/4</f>
        <v>200</v>
      </c>
      <c r="G38" s="9">
        <f>C38</f>
        <v>80</v>
      </c>
      <c r="H38" s="9">
        <f>D38-E38</f>
        <v>600</v>
      </c>
    </row>
    <row r="39" spans="1:8" ht="13.8" thickBot="1">
      <c r="A39" s="8">
        <v>2</v>
      </c>
      <c r="B39" s="10">
        <f>H38</f>
        <v>600</v>
      </c>
      <c r="C39" s="10">
        <f t="shared" ref="C39:C41" si="17">B39*0.1</f>
        <v>60</v>
      </c>
      <c r="D39" s="10">
        <f t="shared" ref="D39:D41" si="18">B39+C39</f>
        <v>660</v>
      </c>
      <c r="E39" s="10">
        <f>F39+G39</f>
        <v>260</v>
      </c>
      <c r="F39" s="10">
        <f>F38</f>
        <v>200</v>
      </c>
      <c r="G39" s="10">
        <f>C39</f>
        <v>60</v>
      </c>
      <c r="H39" s="10">
        <f t="shared" ref="H39:H41" si="19">D39-E39</f>
        <v>400</v>
      </c>
    </row>
    <row r="40" spans="1:8" ht="13.8" thickBot="1">
      <c r="A40" s="7">
        <v>3</v>
      </c>
      <c r="B40" s="9">
        <f t="shared" ref="B40:B41" si="20">H39</f>
        <v>400</v>
      </c>
      <c r="C40" s="9">
        <f t="shared" si="17"/>
        <v>40</v>
      </c>
      <c r="D40" s="9">
        <f t="shared" si="18"/>
        <v>440</v>
      </c>
      <c r="E40" s="9">
        <f>F40+G40</f>
        <v>240</v>
      </c>
      <c r="F40" s="9">
        <f>F39</f>
        <v>200</v>
      </c>
      <c r="G40" s="9">
        <f>C40</f>
        <v>40</v>
      </c>
      <c r="H40" s="9">
        <f t="shared" si="19"/>
        <v>200</v>
      </c>
    </row>
    <row r="41" spans="1:8" ht="13.8" thickBot="1">
      <c r="A41" s="8">
        <v>4</v>
      </c>
      <c r="B41" s="10">
        <f t="shared" si="20"/>
        <v>200</v>
      </c>
      <c r="C41" s="10">
        <f t="shared" si="17"/>
        <v>20</v>
      </c>
      <c r="D41" s="10">
        <f t="shared" si="18"/>
        <v>220</v>
      </c>
      <c r="E41" s="10">
        <f>F41+G41</f>
        <v>220</v>
      </c>
      <c r="F41" s="10">
        <f>F40</f>
        <v>200</v>
      </c>
      <c r="G41" s="10">
        <f>C41</f>
        <v>20</v>
      </c>
      <c r="H41" s="10">
        <f t="shared" si="19"/>
        <v>0</v>
      </c>
    </row>
    <row r="42" spans="1:8" ht="13.8" thickBot="1">
      <c r="A42" s="1"/>
      <c r="B42" s="11" t="s">
        <v>9</v>
      </c>
      <c r="C42" s="12">
        <f>SUM(C38:C41)</f>
        <v>200</v>
      </c>
      <c r="D42" s="12"/>
      <c r="E42" s="12">
        <f>SUM(E38:E41)</f>
        <v>1000</v>
      </c>
      <c r="F42" s="12">
        <f t="shared" ref="F42" si="21">SUM(F38:F41)</f>
        <v>800</v>
      </c>
      <c r="G42" s="12">
        <f t="shared" ref="G42" si="22">SUM(G38:G41)</f>
        <v>200</v>
      </c>
      <c r="H42" s="9"/>
    </row>
    <row r="46" spans="1:8" ht="13.8" thickBot="1">
      <c r="A46" s="2" t="s">
        <v>23</v>
      </c>
    </row>
    <row r="47" spans="1:8" ht="40.200000000000003" thickBo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</row>
    <row r="48" spans="1:8" ht="16.2" thickTop="1">
      <c r="A48" s="43" t="s">
        <v>8</v>
      </c>
      <c r="B48" s="43" t="s">
        <v>11</v>
      </c>
      <c r="C48" s="5" t="s">
        <v>12</v>
      </c>
      <c r="D48" s="5" t="s">
        <v>13</v>
      </c>
      <c r="E48" s="5" t="s">
        <v>14</v>
      </c>
      <c r="F48" s="43" t="s">
        <v>15</v>
      </c>
      <c r="G48" s="43" t="s">
        <v>12</v>
      </c>
      <c r="H48" s="5" t="s">
        <v>13</v>
      </c>
    </row>
    <row r="49" spans="1:8" ht="16.2" thickBot="1">
      <c r="A49" s="44"/>
      <c r="B49" s="44"/>
      <c r="C49" s="6" t="s">
        <v>16</v>
      </c>
      <c r="D49" s="6" t="s">
        <v>17</v>
      </c>
      <c r="E49" s="6" t="s">
        <v>18</v>
      </c>
      <c r="F49" s="44"/>
      <c r="G49" s="44"/>
      <c r="H49" s="6" t="s">
        <v>19</v>
      </c>
    </row>
    <row r="50" spans="1:8" ht="13.8" thickBot="1">
      <c r="A50" s="7">
        <v>1</v>
      </c>
      <c r="B50" s="9">
        <v>800</v>
      </c>
      <c r="C50" s="9">
        <f>B50*0.1</f>
        <v>80</v>
      </c>
      <c r="D50" s="9">
        <f>B50+C50</f>
        <v>880</v>
      </c>
      <c r="E50" s="9">
        <f>E27*0.5+E38*0.5</f>
        <v>266.18832148243911</v>
      </c>
      <c r="F50" s="9">
        <f>E50-G50</f>
        <v>186.18832148243911</v>
      </c>
      <c r="G50" s="9">
        <f>C50</f>
        <v>80</v>
      </c>
      <c r="H50" s="9">
        <f>D50-E50</f>
        <v>613.81167851756095</v>
      </c>
    </row>
    <row r="51" spans="1:8" ht="13.8" thickBot="1">
      <c r="A51" s="8">
        <v>2</v>
      </c>
      <c r="B51" s="10">
        <f>H50</f>
        <v>613.81167851756095</v>
      </c>
      <c r="C51" s="10">
        <f t="shared" ref="C51:C53" si="23">B51*0.1</f>
        <v>61.381167851756096</v>
      </c>
      <c r="D51" s="10">
        <f t="shared" ref="D51:D53" si="24">B51+C51</f>
        <v>675.19284636931707</v>
      </c>
      <c r="E51" s="10">
        <f t="shared" ref="E51:E53" si="25">E28*0.5+E39*0.5</f>
        <v>256.18832148243911</v>
      </c>
      <c r="F51" s="10">
        <f>E51-G51</f>
        <v>194.80715363068302</v>
      </c>
      <c r="G51" s="10">
        <f>C51</f>
        <v>61.381167851756096</v>
      </c>
      <c r="H51" s="10">
        <f t="shared" ref="H51:H53" si="26">D51-E51</f>
        <v>419.00452488687796</v>
      </c>
    </row>
    <row r="52" spans="1:8" ht="13.8" thickBot="1">
      <c r="A52" s="7">
        <v>3</v>
      </c>
      <c r="B52" s="9">
        <f t="shared" ref="B52:B53" si="27">H51</f>
        <v>419.00452488687796</v>
      </c>
      <c r="C52" s="9">
        <f t="shared" si="23"/>
        <v>41.900452488687797</v>
      </c>
      <c r="D52" s="9">
        <f t="shared" si="24"/>
        <v>460.90497737556575</v>
      </c>
      <c r="E52" s="9">
        <f t="shared" si="25"/>
        <v>246.18832148243911</v>
      </c>
      <c r="F52" s="9">
        <f>E52-G52</f>
        <v>204.28786899375132</v>
      </c>
      <c r="G52" s="9">
        <f>C52</f>
        <v>41.900452488687797</v>
      </c>
      <c r="H52" s="9">
        <f t="shared" si="26"/>
        <v>214.71665589312664</v>
      </c>
    </row>
    <row r="53" spans="1:8" ht="13.8" thickBot="1">
      <c r="A53" s="8">
        <v>4</v>
      </c>
      <c r="B53" s="10">
        <f t="shared" si="27"/>
        <v>214.71665589312664</v>
      </c>
      <c r="C53" s="10">
        <f t="shared" si="23"/>
        <v>21.471665589312664</v>
      </c>
      <c r="D53" s="10">
        <f t="shared" si="24"/>
        <v>236.18832148243931</v>
      </c>
      <c r="E53" s="10">
        <f t="shared" si="25"/>
        <v>236.18832148243911</v>
      </c>
      <c r="F53" s="10">
        <f>E53-G53</f>
        <v>214.71665589312644</v>
      </c>
      <c r="G53" s="10">
        <f>C53</f>
        <v>21.471665589312664</v>
      </c>
      <c r="H53" s="10">
        <f t="shared" si="26"/>
        <v>0</v>
      </c>
    </row>
    <row r="54" spans="1:8" ht="13.8" thickBot="1">
      <c r="A54" s="1"/>
      <c r="B54" s="11" t="s">
        <v>9</v>
      </c>
      <c r="C54" s="12">
        <f>SUM(C50:C53)</f>
        <v>204.75328592975654</v>
      </c>
      <c r="D54" s="12"/>
      <c r="E54" s="12">
        <f>SUM(E50:E53)</f>
        <v>1004.7532859297564</v>
      </c>
      <c r="F54" s="12">
        <f t="shared" ref="F54" si="28">SUM(F50:F53)</f>
        <v>799.99999999999989</v>
      </c>
      <c r="G54" s="12">
        <f t="shared" ref="G54" si="29">SUM(G50:G53)</f>
        <v>204.75328592975654</v>
      </c>
      <c r="H54" s="9"/>
    </row>
    <row r="55" spans="1:8">
      <c r="A55" s="13" t="s">
        <v>24</v>
      </c>
    </row>
  </sheetData>
  <mergeCells count="20">
    <mergeCell ref="A48:A49"/>
    <mergeCell ref="B48:B49"/>
    <mergeCell ref="F48:F49"/>
    <mergeCell ref="G48:G49"/>
    <mergeCell ref="A25:A26"/>
    <mergeCell ref="B25:B26"/>
    <mergeCell ref="F25:F26"/>
    <mergeCell ref="G25:G26"/>
    <mergeCell ref="A36:A37"/>
    <mergeCell ref="B36:B37"/>
    <mergeCell ref="F36:F37"/>
    <mergeCell ref="G36:G37"/>
    <mergeCell ref="A3:A4"/>
    <mergeCell ref="B3:B4"/>
    <mergeCell ref="F3:F4"/>
    <mergeCell ref="G3:G4"/>
    <mergeCell ref="A14:A15"/>
    <mergeCell ref="B14:B15"/>
    <mergeCell ref="F14:F15"/>
    <mergeCell ref="G14:G1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9" sqref="G19"/>
    </sheetView>
  </sheetViews>
  <sheetFormatPr defaultRowHeight="14.4"/>
  <cols>
    <col min="2" max="2" width="12.5546875" bestFit="1" customWidth="1"/>
    <col min="3" max="3" width="4.109375" bestFit="1" customWidth="1"/>
    <col min="4" max="4" width="3.6640625" customWidth="1"/>
    <col min="5" max="5" width="5.88671875" bestFit="1" customWidth="1"/>
  </cols>
  <sheetData>
    <row r="1" spans="1:6">
      <c r="A1" s="19" t="s">
        <v>34</v>
      </c>
      <c r="B1" s="19" t="s">
        <v>31</v>
      </c>
    </row>
    <row r="2" spans="1:6">
      <c r="A2" s="14">
        <v>0</v>
      </c>
      <c r="B2" s="15"/>
    </row>
    <row r="3" spans="1:6">
      <c r="A3" s="14">
        <v>1</v>
      </c>
      <c r="B3" s="15"/>
    </row>
    <row r="4" spans="1:6">
      <c r="A4" s="14">
        <v>2</v>
      </c>
      <c r="B4" s="15"/>
    </row>
    <row r="5" spans="1:6">
      <c r="A5" s="14">
        <v>3</v>
      </c>
      <c r="B5" s="15"/>
    </row>
    <row r="6" spans="1:6">
      <c r="A6" s="14">
        <v>4</v>
      </c>
      <c r="B6" s="15"/>
    </row>
    <row r="7" spans="1:6">
      <c r="A7" s="14">
        <v>5</v>
      </c>
      <c r="B7" s="15"/>
    </row>
    <row r="8" spans="1:6">
      <c r="A8" s="21">
        <v>6</v>
      </c>
      <c r="B8" s="22"/>
    </row>
    <row r="9" spans="1:6">
      <c r="B9" s="15"/>
    </row>
    <row r="10" spans="1:6">
      <c r="A10" t="s">
        <v>35</v>
      </c>
      <c r="B10" s="27">
        <v>2.5000000000000001E-2</v>
      </c>
      <c r="C10" t="s">
        <v>36</v>
      </c>
      <c r="D10" s="28" t="s">
        <v>37</v>
      </c>
      <c r="E10" s="29"/>
      <c r="F10" t="s">
        <v>38</v>
      </c>
    </row>
    <row r="11" spans="1:6" ht="15" thickBot="1"/>
    <row r="12" spans="1:6" ht="15" thickBot="1">
      <c r="A12" s="30" t="s">
        <v>39</v>
      </c>
      <c r="B12" s="26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6" workbookViewId="0">
      <selection activeCell="M19" sqref="M19"/>
    </sheetView>
  </sheetViews>
  <sheetFormatPr defaultRowHeight="14.4"/>
  <cols>
    <col min="2" max="2" width="13.33203125" bestFit="1" customWidth="1"/>
    <col min="3" max="3" width="11.5546875" bestFit="1" customWidth="1"/>
    <col min="4" max="5" width="10.33203125" bestFit="1" customWidth="1"/>
    <col min="6" max="6" width="13.33203125" bestFit="1" customWidth="1"/>
  </cols>
  <sheetData>
    <row r="1" spans="1:6">
      <c r="A1" s="18" t="s">
        <v>28</v>
      </c>
      <c r="B1" s="18" t="s">
        <v>40</v>
      </c>
      <c r="C1" s="18" t="s">
        <v>30</v>
      </c>
      <c r="D1" s="18" t="s">
        <v>25</v>
      </c>
      <c r="E1" s="18" t="s">
        <v>31</v>
      </c>
      <c r="F1" s="18" t="s">
        <v>29</v>
      </c>
    </row>
    <row r="2" spans="1:6">
      <c r="A2" s="14">
        <v>0</v>
      </c>
      <c r="B2" s="15"/>
      <c r="C2" s="15"/>
      <c r="D2" s="15"/>
      <c r="E2" s="15"/>
      <c r="F2" s="15"/>
    </row>
    <row r="3" spans="1:6">
      <c r="A3" s="23">
        <v>1</v>
      </c>
      <c r="B3" s="17"/>
      <c r="C3" s="24"/>
      <c r="D3" s="24"/>
      <c r="E3" s="24"/>
      <c r="F3" s="15"/>
    </row>
    <row r="4" spans="1:6">
      <c r="A4" s="23">
        <v>2</v>
      </c>
      <c r="B4" s="17"/>
      <c r="C4" s="24"/>
      <c r="D4" s="24"/>
      <c r="E4" s="24"/>
      <c r="F4" s="15"/>
    </row>
    <row r="5" spans="1:6">
      <c r="A5" s="23">
        <v>3</v>
      </c>
      <c r="B5" s="17"/>
      <c r="C5" s="24"/>
      <c r="D5" s="24"/>
      <c r="E5" s="24"/>
      <c r="F5" s="15"/>
    </row>
    <row r="6" spans="1:6">
      <c r="A6" s="23">
        <v>4</v>
      </c>
      <c r="B6" s="17"/>
      <c r="C6" s="24"/>
      <c r="D6" s="24"/>
      <c r="E6" s="24"/>
      <c r="F6" s="15"/>
    </row>
    <row r="7" spans="1:6">
      <c r="A7" s="23">
        <v>5</v>
      </c>
      <c r="B7" s="17"/>
      <c r="C7" s="24"/>
      <c r="D7" s="24"/>
      <c r="E7" s="24"/>
      <c r="F7" s="15"/>
    </row>
    <row r="8" spans="1:6">
      <c r="A8" s="23">
        <v>6</v>
      </c>
      <c r="B8" s="17"/>
      <c r="C8" s="24"/>
      <c r="D8" s="24"/>
      <c r="E8" s="24"/>
      <c r="F8" s="15"/>
    </row>
    <row r="9" spans="1:6">
      <c r="A9" s="23">
        <v>7</v>
      </c>
      <c r="B9" s="17"/>
      <c r="C9" s="24"/>
      <c r="D9" s="24"/>
      <c r="E9" s="24"/>
      <c r="F9" s="15"/>
    </row>
    <row r="10" spans="1:6">
      <c r="A10" s="23">
        <v>8</v>
      </c>
      <c r="B10" s="17"/>
      <c r="C10" s="24"/>
      <c r="D10" s="24"/>
      <c r="E10" s="24"/>
      <c r="F10" s="15"/>
    </row>
    <row r="11" spans="1:6">
      <c r="A11" s="23">
        <v>9</v>
      </c>
      <c r="B11" s="17"/>
      <c r="C11" s="24"/>
      <c r="D11" s="24"/>
      <c r="E11" s="24"/>
      <c r="F11" s="15"/>
    </row>
    <row r="12" spans="1:6">
      <c r="A12" s="23">
        <v>10</v>
      </c>
      <c r="B12" s="17"/>
      <c r="C12" s="24"/>
      <c r="D12" s="24"/>
      <c r="E12" s="24"/>
      <c r="F12" s="15"/>
    </row>
    <row r="13" spans="1:6">
      <c r="A13" s="23">
        <v>11</v>
      </c>
      <c r="B13" s="17"/>
      <c r="C13" s="24"/>
      <c r="D13" s="24"/>
      <c r="E13" s="24"/>
      <c r="F13" s="15"/>
    </row>
    <row r="14" spans="1:6">
      <c r="A14" s="23">
        <v>12</v>
      </c>
      <c r="B14" s="17"/>
      <c r="C14" s="24"/>
      <c r="D14" s="24"/>
      <c r="E14" s="24"/>
      <c r="F14" s="15"/>
    </row>
    <row r="15" spans="1:6">
      <c r="A15" s="23">
        <v>13</v>
      </c>
      <c r="B15" s="17"/>
      <c r="C15" s="24"/>
      <c r="D15" s="24"/>
      <c r="E15" s="24"/>
      <c r="F15" s="15"/>
    </row>
    <row r="16" spans="1:6">
      <c r="A16" s="23">
        <v>14</v>
      </c>
      <c r="B16" s="17"/>
      <c r="C16" s="24"/>
      <c r="D16" s="24"/>
      <c r="E16" s="24"/>
      <c r="F16" s="15"/>
    </row>
    <row r="17" spans="1:7">
      <c r="A17" s="23">
        <v>15</v>
      </c>
      <c r="B17" s="17"/>
      <c r="C17" s="24"/>
      <c r="D17" s="24"/>
      <c r="E17" s="24"/>
      <c r="F17" s="15"/>
    </row>
    <row r="18" spans="1:7">
      <c r="A18" s="23">
        <v>16</v>
      </c>
      <c r="B18" s="17"/>
      <c r="C18" s="24"/>
      <c r="D18" s="24"/>
      <c r="E18" s="24"/>
      <c r="F18" s="15"/>
    </row>
    <row r="19" spans="1:7">
      <c r="A19" s="23">
        <v>17</v>
      </c>
      <c r="B19" s="17"/>
      <c r="C19" s="24"/>
      <c r="D19" s="24"/>
      <c r="E19" s="24"/>
      <c r="F19" s="15"/>
    </row>
    <row r="20" spans="1:7" ht="15" thickBot="1">
      <c r="A20" s="23">
        <v>18</v>
      </c>
      <c r="B20" s="17"/>
      <c r="C20" s="24"/>
      <c r="D20" s="24"/>
      <c r="E20" s="24"/>
      <c r="F20" s="15"/>
    </row>
    <row r="21" spans="1:7" ht="15" thickBot="1">
      <c r="A21" s="31">
        <v>19</v>
      </c>
      <c r="B21" s="32"/>
      <c r="C21" s="32"/>
      <c r="D21" s="32"/>
      <c r="E21" s="32"/>
      <c r="F21" s="33"/>
      <c r="G21" t="s">
        <v>41</v>
      </c>
    </row>
    <row r="22" spans="1:7">
      <c r="A22" s="23">
        <v>20</v>
      </c>
      <c r="B22" s="17"/>
      <c r="C22" s="24"/>
      <c r="D22" s="24"/>
      <c r="E22" s="24"/>
      <c r="F22" s="15"/>
    </row>
    <row r="23" spans="1:7">
      <c r="A23" s="23">
        <v>21</v>
      </c>
      <c r="B23" s="17"/>
      <c r="C23" s="24"/>
      <c r="D23" s="24"/>
      <c r="E23" s="24"/>
      <c r="F23" s="15"/>
    </row>
    <row r="24" spans="1:7">
      <c r="A24" s="23">
        <v>22</v>
      </c>
      <c r="B24" s="17"/>
      <c r="C24" s="24"/>
      <c r="D24" s="24"/>
      <c r="E24" s="24"/>
      <c r="F24" s="15"/>
    </row>
    <row r="25" spans="1:7">
      <c r="A25" s="23">
        <v>23</v>
      </c>
      <c r="B25" s="17"/>
      <c r="C25" s="24"/>
      <c r="D25" s="24"/>
      <c r="E25" s="24"/>
      <c r="F25" s="15"/>
    </row>
    <row r="26" spans="1:7">
      <c r="A26" s="23">
        <v>24</v>
      </c>
      <c r="B26" s="17"/>
      <c r="C26" s="24"/>
      <c r="D26" s="24"/>
      <c r="E26" s="24"/>
      <c r="F26" s="15"/>
    </row>
    <row r="27" spans="1:7">
      <c r="A27" s="23">
        <v>25</v>
      </c>
      <c r="B27" s="17"/>
      <c r="C27" s="24"/>
      <c r="D27" s="24"/>
      <c r="E27" s="24"/>
      <c r="F27" s="15"/>
    </row>
    <row r="28" spans="1:7">
      <c r="A28" s="23">
        <v>26</v>
      </c>
      <c r="B28" s="17"/>
      <c r="C28" s="24"/>
      <c r="D28" s="24"/>
      <c r="E28" s="24"/>
      <c r="F28" s="15"/>
    </row>
    <row r="29" spans="1:7">
      <c r="A29" s="23">
        <v>27</v>
      </c>
      <c r="B29" s="17"/>
      <c r="C29" s="24"/>
      <c r="D29" s="24"/>
      <c r="E29" s="24"/>
      <c r="F29" s="15"/>
    </row>
    <row r="30" spans="1:7">
      <c r="A30" s="23">
        <v>28</v>
      </c>
      <c r="B30" s="17"/>
      <c r="C30" s="24"/>
      <c r="D30" s="24"/>
      <c r="E30" s="24"/>
      <c r="F30" s="15"/>
    </row>
    <row r="31" spans="1:7">
      <c r="A31" s="23">
        <v>29</v>
      </c>
      <c r="B31" s="17"/>
      <c r="C31" s="24"/>
      <c r="D31" s="24"/>
      <c r="E31" s="24"/>
      <c r="F31" s="15"/>
    </row>
    <row r="32" spans="1:7">
      <c r="A32" s="21">
        <v>30</v>
      </c>
      <c r="B32" s="42"/>
      <c r="C32" s="22"/>
      <c r="D32" s="22"/>
      <c r="E32" s="22"/>
      <c r="F32" s="2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2" sqref="B32"/>
    </sheetView>
  </sheetViews>
  <sheetFormatPr defaultRowHeight="14.4"/>
  <sheetData>
    <row r="1" spans="1:8" ht="15" thickBot="1">
      <c r="A1" s="2" t="s">
        <v>23</v>
      </c>
      <c r="B1" s="3"/>
      <c r="C1" s="3"/>
      <c r="D1" s="3"/>
      <c r="E1" s="3"/>
      <c r="F1" s="3"/>
      <c r="G1" s="3"/>
      <c r="H1" s="3"/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3" t="s">
        <v>8</v>
      </c>
      <c r="B3" s="43" t="s">
        <v>11</v>
      </c>
      <c r="C3" s="34" t="s">
        <v>12</v>
      </c>
      <c r="D3" s="34" t="s">
        <v>13</v>
      </c>
      <c r="E3" s="34" t="s">
        <v>14</v>
      </c>
      <c r="F3" s="43" t="s">
        <v>15</v>
      </c>
      <c r="G3" s="43" t="s">
        <v>12</v>
      </c>
      <c r="H3" s="34" t="s">
        <v>13</v>
      </c>
    </row>
    <row r="4" spans="1:8" ht="16.2" thickBot="1">
      <c r="A4" s="44"/>
      <c r="B4" s="44"/>
      <c r="C4" s="35" t="s">
        <v>16</v>
      </c>
      <c r="D4" s="35" t="s">
        <v>17</v>
      </c>
      <c r="E4" s="35" t="s">
        <v>18</v>
      </c>
      <c r="F4" s="44"/>
      <c r="G4" s="44"/>
      <c r="H4" s="35" t="s">
        <v>19</v>
      </c>
    </row>
    <row r="5" spans="1:8" ht="1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>
        <f>B14*$E$14+C14*$F$14</f>
        <v>266.18832148243911</v>
      </c>
      <c r="F5" s="9">
        <f>E5-G5</f>
        <v>186.18832148243911</v>
      </c>
      <c r="G5" s="9">
        <f>C5</f>
        <v>80</v>
      </c>
      <c r="H5" s="9">
        <f>D5-E5</f>
        <v>613.81167851756095</v>
      </c>
    </row>
    <row r="6" spans="1:8" ht="15" thickBot="1">
      <c r="A6" s="8">
        <v>2</v>
      </c>
      <c r="B6" s="10">
        <f>H5</f>
        <v>613.81167851756095</v>
      </c>
      <c r="C6" s="10">
        <f t="shared" ref="C6:C8" si="0">B6*0.1</f>
        <v>61.381167851756096</v>
      </c>
      <c r="D6" s="10">
        <f t="shared" ref="D6:D8" si="1">B6+C6</f>
        <v>675.19284636931707</v>
      </c>
      <c r="E6" s="10">
        <f t="shared" ref="E6:E8" si="2">B15*$E$14+C15*$F$14</f>
        <v>256.18832148243911</v>
      </c>
      <c r="F6" s="10">
        <f>E6-G6</f>
        <v>194.80715363068302</v>
      </c>
      <c r="G6" s="10">
        <f>C6</f>
        <v>61.381167851756096</v>
      </c>
      <c r="H6" s="10">
        <f t="shared" ref="H6:H8" si="3">D6-E6</f>
        <v>419.00452488687796</v>
      </c>
    </row>
    <row r="7" spans="1:8" ht="15" thickBot="1">
      <c r="A7" s="7">
        <v>3</v>
      </c>
      <c r="B7" s="9">
        <f t="shared" ref="B7:B8" si="4">H6</f>
        <v>419.00452488687796</v>
      </c>
      <c r="C7" s="9">
        <f t="shared" si="0"/>
        <v>41.900452488687797</v>
      </c>
      <c r="D7" s="9">
        <f t="shared" si="1"/>
        <v>460.90497737556575</v>
      </c>
      <c r="E7" s="9">
        <f t="shared" si="2"/>
        <v>246.18832148243911</v>
      </c>
      <c r="F7" s="9">
        <f>E7-G7</f>
        <v>204.28786899375132</v>
      </c>
      <c r="G7" s="9">
        <f>C7</f>
        <v>41.900452488687797</v>
      </c>
      <c r="H7" s="9">
        <f t="shared" si="3"/>
        <v>214.71665589312664</v>
      </c>
    </row>
    <row r="8" spans="1:8" ht="15" thickBot="1">
      <c r="A8" s="8">
        <v>4</v>
      </c>
      <c r="B8" s="10">
        <f t="shared" si="4"/>
        <v>214.71665589312664</v>
      </c>
      <c r="C8" s="10">
        <f t="shared" si="0"/>
        <v>21.471665589312664</v>
      </c>
      <c r="D8" s="10">
        <f t="shared" si="1"/>
        <v>236.18832148243931</v>
      </c>
      <c r="E8" s="10">
        <f t="shared" si="2"/>
        <v>236.18832148243911</v>
      </c>
      <c r="F8" s="10">
        <f>E8-G8</f>
        <v>214.71665589312644</v>
      </c>
      <c r="G8" s="10">
        <f>C8</f>
        <v>21.471665589312664</v>
      </c>
      <c r="H8" s="10">
        <f t="shared" si="3"/>
        <v>0</v>
      </c>
    </row>
    <row r="9" spans="1:8" ht="15" thickBot="1">
      <c r="A9" s="1"/>
      <c r="B9" s="11" t="s">
        <v>9</v>
      </c>
      <c r="C9" s="12">
        <f>SUM(C5:C8)</f>
        <v>204.75328592975654</v>
      </c>
      <c r="D9" s="12"/>
      <c r="E9" s="12">
        <f>SUM(E5:E8)</f>
        <v>1004.7532859297564</v>
      </c>
      <c r="F9" s="12">
        <f t="shared" ref="F9:G9" si="5">SUM(F5:F8)</f>
        <v>799.99999999999989</v>
      </c>
      <c r="G9" s="12">
        <f t="shared" si="5"/>
        <v>204.75328592975654</v>
      </c>
      <c r="H9" s="9"/>
    </row>
    <row r="10" spans="1:8">
      <c r="A10" s="13"/>
      <c r="B10" s="3"/>
      <c r="C10" s="3"/>
      <c r="D10" s="3"/>
      <c r="E10" s="3"/>
      <c r="F10" s="3"/>
      <c r="G10" s="3"/>
      <c r="H10" s="3"/>
    </row>
    <row r="11" spans="1:8">
      <c r="A11" t="s">
        <v>42</v>
      </c>
      <c r="B11" s="36">
        <f>PMT(0.1,4,-800)</f>
        <v>252.37664296487824</v>
      </c>
    </row>
    <row r="12" spans="1:8">
      <c r="A12" s="19"/>
      <c r="B12" s="19"/>
      <c r="C12" s="19"/>
      <c r="E12" s="19"/>
      <c r="F12" s="19"/>
    </row>
    <row r="13" spans="1:8">
      <c r="A13" s="21" t="s">
        <v>43</v>
      </c>
      <c r="B13" s="21" t="s">
        <v>44</v>
      </c>
      <c r="C13" s="21" t="s">
        <v>45</v>
      </c>
      <c r="E13" s="21" t="s">
        <v>46</v>
      </c>
      <c r="F13" s="21" t="s">
        <v>47</v>
      </c>
    </row>
    <row r="14" spans="1:8">
      <c r="A14" s="23">
        <v>1</v>
      </c>
      <c r="B14" s="37">
        <f>B11</f>
        <v>252.37664296487824</v>
      </c>
      <c r="C14" s="39">
        <f>$B$5/4+($B$5-$B$5/4*(A14-1))*0.1</f>
        <v>280</v>
      </c>
      <c r="E14" s="41">
        <v>0.5</v>
      </c>
      <c r="F14" s="41">
        <f>1-E14</f>
        <v>0.5</v>
      </c>
    </row>
    <row r="15" spans="1:8">
      <c r="A15" s="23">
        <v>2</v>
      </c>
      <c r="B15" s="37">
        <f>B14</f>
        <v>252.37664296487824</v>
      </c>
      <c r="C15" s="23">
        <f t="shared" ref="C15:C17" si="6">$B$5/4+($B$5-$B$5/4*(A15-1))*0.1</f>
        <v>260</v>
      </c>
      <c r="E15" s="40"/>
      <c r="F15" s="40"/>
    </row>
    <row r="16" spans="1:8">
      <c r="A16" s="23">
        <v>3</v>
      </c>
      <c r="B16" s="37">
        <f t="shared" ref="B16:B17" si="7">B15</f>
        <v>252.37664296487824</v>
      </c>
      <c r="C16" s="23">
        <f t="shared" si="6"/>
        <v>240</v>
      </c>
      <c r="E16" s="40"/>
      <c r="F16" s="40"/>
    </row>
    <row r="17" spans="1:3">
      <c r="A17" s="21">
        <v>4</v>
      </c>
      <c r="B17" s="38">
        <f t="shared" si="7"/>
        <v>252.37664296487824</v>
      </c>
      <c r="C17" s="21">
        <f t="shared" si="6"/>
        <v>220</v>
      </c>
    </row>
  </sheetData>
  <mergeCells count="4">
    <mergeCell ref="A3:A4"/>
    <mergeCell ref="B3:B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C1" zoomScale="170" zoomScaleNormal="170" workbookViewId="0">
      <selection activeCell="J1" sqref="J1:Q2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45" t="s">
        <v>26</v>
      </c>
      <c r="B1" s="45"/>
      <c r="C1" s="45"/>
      <c r="D1" s="45"/>
      <c r="E1" s="45"/>
      <c r="F1" s="45"/>
      <c r="G1" s="45"/>
      <c r="H1" s="45"/>
      <c r="J1" s="46" t="s">
        <v>27</v>
      </c>
      <c r="K1" s="46"/>
      <c r="L1" s="46"/>
      <c r="M1" s="46"/>
      <c r="N1" s="46"/>
      <c r="O1" s="46"/>
      <c r="P1" s="46"/>
      <c r="Q1" s="46"/>
    </row>
    <row r="2" spans="1:17">
      <c r="A2" s="45"/>
      <c r="B2" s="45"/>
      <c r="C2" s="45"/>
      <c r="D2" s="45"/>
      <c r="E2" s="45"/>
      <c r="F2" s="45"/>
      <c r="G2" s="45"/>
      <c r="H2" s="45"/>
      <c r="J2" s="46"/>
      <c r="K2" s="46"/>
      <c r="L2" s="46"/>
      <c r="M2" s="46"/>
      <c r="N2" s="46"/>
      <c r="O2" s="46"/>
      <c r="P2" s="46"/>
      <c r="Q2" s="46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3" t="s">
        <v>8</v>
      </c>
      <c r="B6" s="43" t="s">
        <v>11</v>
      </c>
      <c r="C6" s="5" t="s">
        <v>12</v>
      </c>
      <c r="D6" s="5" t="s">
        <v>13</v>
      </c>
      <c r="E6" s="5" t="s">
        <v>14</v>
      </c>
      <c r="F6" s="43" t="s">
        <v>15</v>
      </c>
      <c r="G6" s="43" t="s">
        <v>12</v>
      </c>
      <c r="H6" s="5" t="s">
        <v>13</v>
      </c>
      <c r="J6" s="43" t="s">
        <v>8</v>
      </c>
      <c r="K6" s="43" t="s">
        <v>11</v>
      </c>
      <c r="L6" s="5" t="s">
        <v>12</v>
      </c>
      <c r="M6" s="5" t="s">
        <v>13</v>
      </c>
      <c r="N6" s="5" t="s">
        <v>14</v>
      </c>
      <c r="O6" s="43" t="s">
        <v>15</v>
      </c>
      <c r="P6" s="43" t="s">
        <v>12</v>
      </c>
      <c r="Q6" s="5" t="s">
        <v>13</v>
      </c>
    </row>
    <row r="7" spans="1:17" ht="16.2" thickBot="1">
      <c r="A7" s="44"/>
      <c r="B7" s="44"/>
      <c r="C7" s="6" t="s">
        <v>16</v>
      </c>
      <c r="D7" s="6" t="s">
        <v>17</v>
      </c>
      <c r="E7" s="6" t="s">
        <v>18</v>
      </c>
      <c r="F7" s="44"/>
      <c r="G7" s="44"/>
      <c r="H7" s="6" t="s">
        <v>19</v>
      </c>
      <c r="J7" s="44"/>
      <c r="K7" s="44"/>
      <c r="L7" s="6" t="s">
        <v>16</v>
      </c>
      <c r="M7" s="6" t="s">
        <v>17</v>
      </c>
      <c r="N7" s="6" t="s">
        <v>18</v>
      </c>
      <c r="O7" s="44"/>
      <c r="P7" s="44"/>
      <c r="Q7" s="6" t="s">
        <v>19</v>
      </c>
    </row>
    <row r="8" spans="1:17" ht="15" thickBot="1">
      <c r="A8" s="7"/>
      <c r="B8" s="16"/>
      <c r="C8" s="16"/>
      <c r="D8" s="16"/>
      <c r="E8" s="16"/>
      <c r="F8" s="16"/>
      <c r="G8" s="16"/>
      <c r="H8" s="16"/>
      <c r="J8" s="7"/>
      <c r="K8" s="16"/>
      <c r="L8" s="16"/>
      <c r="M8" s="16"/>
      <c r="N8" s="16"/>
      <c r="O8" s="16"/>
      <c r="P8" s="16"/>
      <c r="Q8" s="16"/>
    </row>
    <row r="9" spans="1:17" ht="15" thickBot="1">
      <c r="A9" s="7"/>
      <c r="B9" s="16"/>
      <c r="C9" s="16"/>
      <c r="D9" s="16"/>
      <c r="E9" s="16"/>
      <c r="F9" s="16"/>
      <c r="G9" s="16"/>
      <c r="H9" s="16"/>
      <c r="J9" s="7"/>
      <c r="K9" s="16"/>
      <c r="L9" s="16"/>
      <c r="M9" s="16"/>
      <c r="N9" s="16"/>
      <c r="O9" s="16"/>
      <c r="P9" s="16"/>
      <c r="Q9" s="16"/>
    </row>
    <row r="10" spans="1:17" ht="15" thickBot="1">
      <c r="A10" s="7"/>
      <c r="B10" s="16"/>
      <c r="C10" s="16"/>
      <c r="D10" s="16"/>
      <c r="E10" s="16"/>
      <c r="F10" s="16"/>
      <c r="G10" s="16"/>
      <c r="H10" s="16"/>
      <c r="J10" s="7"/>
      <c r="K10" s="16"/>
      <c r="L10" s="16"/>
      <c r="M10" s="16"/>
      <c r="N10" s="16"/>
      <c r="O10" s="16"/>
      <c r="P10" s="16"/>
      <c r="Q10" s="16"/>
    </row>
    <row r="11" spans="1:17" ht="15" thickBot="1">
      <c r="A11" s="7"/>
      <c r="B11" s="16"/>
      <c r="C11" s="16"/>
      <c r="D11" s="16"/>
      <c r="E11" s="16"/>
      <c r="F11" s="16"/>
      <c r="G11" s="16"/>
      <c r="H11" s="16"/>
      <c r="J11" s="7"/>
      <c r="K11" s="16"/>
      <c r="L11" s="16"/>
      <c r="M11" s="16"/>
      <c r="N11" s="16"/>
      <c r="O11" s="16"/>
      <c r="P11" s="16"/>
      <c r="Q11" s="16"/>
    </row>
    <row r="12" spans="1:17" ht="15" thickBot="1">
      <c r="A12" s="7"/>
      <c r="B12" s="16"/>
      <c r="C12" s="16"/>
      <c r="D12" s="16"/>
      <c r="E12" s="16"/>
      <c r="F12" s="16"/>
      <c r="G12" s="16"/>
      <c r="H12" s="16"/>
      <c r="J12" s="7"/>
      <c r="K12" s="16"/>
      <c r="L12" s="16"/>
      <c r="M12" s="16"/>
      <c r="N12" s="16"/>
      <c r="O12" s="16"/>
      <c r="P12" s="16"/>
      <c r="Q12" s="16"/>
    </row>
  </sheetData>
  <sortState ref="N5:O9">
    <sortCondition ref="N5"/>
  </sortState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24" sqref="H24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45" t="s">
        <v>26</v>
      </c>
      <c r="B1" s="45"/>
      <c r="C1" s="45"/>
      <c r="D1" s="45"/>
      <c r="E1" s="45"/>
      <c r="F1" s="45"/>
      <c r="G1" s="45"/>
      <c r="H1" s="45"/>
      <c r="J1" s="46" t="s">
        <v>27</v>
      </c>
      <c r="K1" s="46"/>
      <c r="L1" s="46"/>
      <c r="M1" s="46"/>
      <c r="N1" s="46"/>
      <c r="O1" s="46"/>
      <c r="P1" s="46"/>
      <c r="Q1" s="46"/>
    </row>
    <row r="2" spans="1:17">
      <c r="A2" s="45"/>
      <c r="B2" s="45"/>
      <c r="C2" s="45"/>
      <c r="D2" s="45"/>
      <c r="E2" s="45"/>
      <c r="F2" s="45"/>
      <c r="G2" s="45"/>
      <c r="H2" s="45"/>
      <c r="J2" s="46"/>
      <c r="K2" s="46"/>
      <c r="L2" s="46"/>
      <c r="M2" s="46"/>
      <c r="N2" s="46"/>
      <c r="O2" s="46"/>
      <c r="P2" s="46"/>
      <c r="Q2" s="46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3" t="s">
        <v>8</v>
      </c>
      <c r="B6" s="43" t="s">
        <v>11</v>
      </c>
      <c r="C6" s="5" t="s">
        <v>12</v>
      </c>
      <c r="D6" s="5" t="s">
        <v>13</v>
      </c>
      <c r="E6" s="5" t="s">
        <v>14</v>
      </c>
      <c r="F6" s="43" t="s">
        <v>15</v>
      </c>
      <c r="G6" s="43" t="s">
        <v>12</v>
      </c>
      <c r="H6" s="5" t="s">
        <v>13</v>
      </c>
      <c r="J6" s="43" t="s">
        <v>8</v>
      </c>
      <c r="K6" s="43" t="s">
        <v>11</v>
      </c>
      <c r="L6" s="5" t="s">
        <v>12</v>
      </c>
      <c r="M6" s="5" t="s">
        <v>13</v>
      </c>
      <c r="N6" s="5" t="s">
        <v>14</v>
      </c>
      <c r="O6" s="43" t="s">
        <v>15</v>
      </c>
      <c r="P6" s="43" t="s">
        <v>12</v>
      </c>
      <c r="Q6" s="5" t="s">
        <v>13</v>
      </c>
    </row>
    <row r="7" spans="1:17" ht="16.2" thickBot="1">
      <c r="A7" s="44"/>
      <c r="B7" s="44"/>
      <c r="C7" s="6" t="s">
        <v>16</v>
      </c>
      <c r="D7" s="6" t="s">
        <v>17</v>
      </c>
      <c r="E7" s="6" t="s">
        <v>18</v>
      </c>
      <c r="F7" s="44"/>
      <c r="G7" s="44"/>
      <c r="H7" s="6" t="s">
        <v>19</v>
      </c>
      <c r="J7" s="44"/>
      <c r="K7" s="44"/>
      <c r="L7" s="6" t="s">
        <v>16</v>
      </c>
      <c r="M7" s="6" t="s">
        <v>17</v>
      </c>
      <c r="N7" s="6" t="s">
        <v>18</v>
      </c>
      <c r="O7" s="44"/>
      <c r="P7" s="44"/>
      <c r="Q7" s="6" t="s">
        <v>19</v>
      </c>
    </row>
    <row r="8" spans="1:17" ht="15" thickBot="1">
      <c r="A8" s="7">
        <v>1</v>
      </c>
      <c r="B8" s="16">
        <v>50000</v>
      </c>
      <c r="C8" s="16">
        <f>B8*0.1</f>
        <v>5000</v>
      </c>
      <c r="D8" s="16">
        <f>B8+C8</f>
        <v>55000</v>
      </c>
      <c r="E8" s="16">
        <f>PMT(0.1,5,-50000)</f>
        <v>13189.874039737269</v>
      </c>
      <c r="F8" s="16">
        <f>E8-G8</f>
        <v>8189.8740397372694</v>
      </c>
      <c r="G8" s="16">
        <f>C8</f>
        <v>5000</v>
      </c>
      <c r="H8" s="16">
        <f>D8-E8</f>
        <v>41810.125960262732</v>
      </c>
      <c r="J8" s="7">
        <v>1</v>
      </c>
      <c r="K8" s="16">
        <v>50000</v>
      </c>
      <c r="L8" s="16">
        <f>K8*0.1</f>
        <v>5000</v>
      </c>
      <c r="M8" s="16">
        <f>K8+L8</f>
        <v>55000</v>
      </c>
      <c r="N8" s="16">
        <f>O8+P8</f>
        <v>15000</v>
      </c>
      <c r="O8" s="16">
        <f>K8/5</f>
        <v>10000</v>
      </c>
      <c r="P8" s="16">
        <f>L8</f>
        <v>5000</v>
      </c>
      <c r="Q8" s="16">
        <f>M8-N8</f>
        <v>40000</v>
      </c>
    </row>
    <row r="9" spans="1:17" ht="15" thickBot="1">
      <c r="A9" s="7">
        <v>2</v>
      </c>
      <c r="B9" s="16">
        <f>H8</f>
        <v>41810.125960262732</v>
      </c>
      <c r="C9" s="16">
        <f t="shared" ref="C9:C12" si="0">B9*0.1</f>
        <v>4181.0125960262731</v>
      </c>
      <c r="D9" s="16">
        <f t="shared" ref="D9:D12" si="1">B9+C9</f>
        <v>45991.138556289006</v>
      </c>
      <c r="E9" s="16">
        <f>E8</f>
        <v>13189.874039737269</v>
      </c>
      <c r="F9" s="16">
        <f t="shared" ref="F9:F12" si="2">E9-G9</f>
        <v>9008.8614437109973</v>
      </c>
      <c r="G9" s="16">
        <f t="shared" ref="G9:G12" si="3">C9</f>
        <v>4181.0125960262731</v>
      </c>
      <c r="H9" s="16">
        <f t="shared" ref="H9:H12" si="4">D9-E9</f>
        <v>32801.264516551739</v>
      </c>
      <c r="J9" s="7">
        <v>2</v>
      </c>
      <c r="K9" s="16">
        <f>Q8</f>
        <v>40000</v>
      </c>
      <c r="L9" s="16">
        <f t="shared" ref="L9:L12" si="5">K9*0.1</f>
        <v>4000</v>
      </c>
      <c r="M9" s="16">
        <f t="shared" ref="M9:M10" si="6">K9+L9</f>
        <v>44000</v>
      </c>
      <c r="N9" s="16">
        <f t="shared" ref="N9:N12" si="7">O9+P9</f>
        <v>14000</v>
      </c>
      <c r="O9" s="16">
        <f>O8</f>
        <v>10000</v>
      </c>
      <c r="P9" s="16">
        <f t="shared" ref="P9:P12" si="8">L9</f>
        <v>4000</v>
      </c>
      <c r="Q9" s="16">
        <f t="shared" ref="Q9:Q12" si="9">M9-N9</f>
        <v>30000</v>
      </c>
    </row>
    <row r="10" spans="1:17" ht="15" thickBot="1">
      <c r="A10" s="7">
        <v>3</v>
      </c>
      <c r="B10" s="16">
        <f t="shared" ref="B10:B12" si="10">H9</f>
        <v>32801.264516551739</v>
      </c>
      <c r="C10" s="16">
        <f t="shared" si="0"/>
        <v>3280.1264516551742</v>
      </c>
      <c r="D10" s="16">
        <f t="shared" si="1"/>
        <v>36081.390968206913</v>
      </c>
      <c r="E10" s="16">
        <f t="shared" ref="E10:E12" si="11">E9</f>
        <v>13189.874039737269</v>
      </c>
      <c r="F10" s="16">
        <f t="shared" si="2"/>
        <v>9909.7475880820948</v>
      </c>
      <c r="G10" s="16">
        <f t="shared" si="3"/>
        <v>3280.1264516551742</v>
      </c>
      <c r="H10" s="16">
        <f t="shared" si="4"/>
        <v>22891.516928469646</v>
      </c>
      <c r="J10" s="7">
        <v>3</v>
      </c>
      <c r="K10" s="16">
        <f t="shared" ref="K10:K12" si="12">Q9</f>
        <v>30000</v>
      </c>
      <c r="L10" s="16">
        <f t="shared" si="5"/>
        <v>3000</v>
      </c>
      <c r="M10" s="16">
        <f t="shared" si="6"/>
        <v>33000</v>
      </c>
      <c r="N10" s="16">
        <f t="shared" si="7"/>
        <v>13000</v>
      </c>
      <c r="O10" s="16">
        <f t="shared" ref="O10:O12" si="13">O9</f>
        <v>10000</v>
      </c>
      <c r="P10" s="16">
        <f t="shared" si="8"/>
        <v>3000</v>
      </c>
      <c r="Q10" s="16">
        <f t="shared" si="9"/>
        <v>20000</v>
      </c>
    </row>
    <row r="11" spans="1:17" ht="15" thickBot="1">
      <c r="A11" s="7">
        <v>4</v>
      </c>
      <c r="B11" s="16">
        <f t="shared" si="10"/>
        <v>22891.516928469646</v>
      </c>
      <c r="C11" s="16">
        <f t="shared" si="0"/>
        <v>2289.1516928469646</v>
      </c>
      <c r="D11" s="16">
        <f>B11+C11</f>
        <v>25180.66862131661</v>
      </c>
      <c r="E11" s="16">
        <f t="shared" si="11"/>
        <v>13189.874039737269</v>
      </c>
      <c r="F11" s="16">
        <f t="shared" si="2"/>
        <v>10900.722346890305</v>
      </c>
      <c r="G11" s="16">
        <f t="shared" si="3"/>
        <v>2289.1516928469646</v>
      </c>
      <c r="H11" s="16">
        <f t="shared" si="4"/>
        <v>11990.794581579341</v>
      </c>
      <c r="J11" s="7">
        <v>4</v>
      </c>
      <c r="K11" s="16">
        <f t="shared" si="12"/>
        <v>20000</v>
      </c>
      <c r="L11" s="16">
        <f t="shared" si="5"/>
        <v>2000</v>
      </c>
      <c r="M11" s="16">
        <f>K11+L11</f>
        <v>22000</v>
      </c>
      <c r="N11" s="16">
        <f t="shared" si="7"/>
        <v>12000</v>
      </c>
      <c r="O11" s="16">
        <f t="shared" si="13"/>
        <v>10000</v>
      </c>
      <c r="P11" s="16">
        <f t="shared" si="8"/>
        <v>2000</v>
      </c>
      <c r="Q11" s="16">
        <f t="shared" si="9"/>
        <v>10000</v>
      </c>
    </row>
    <row r="12" spans="1:17" ht="15" thickBot="1">
      <c r="A12" s="7">
        <v>5</v>
      </c>
      <c r="B12" s="16">
        <f t="shared" si="10"/>
        <v>11990.794581579341</v>
      </c>
      <c r="C12" s="16">
        <f t="shared" si="0"/>
        <v>1199.0794581579341</v>
      </c>
      <c r="D12" s="16">
        <f t="shared" si="1"/>
        <v>13189.874039737275</v>
      </c>
      <c r="E12" s="16">
        <f t="shared" si="11"/>
        <v>13189.874039737269</v>
      </c>
      <c r="F12" s="16">
        <f t="shared" si="2"/>
        <v>11990.794581579335</v>
      </c>
      <c r="G12" s="16">
        <f t="shared" si="3"/>
        <v>1199.0794581579341</v>
      </c>
      <c r="H12" s="16">
        <f t="shared" si="4"/>
        <v>0</v>
      </c>
      <c r="J12" s="7">
        <v>5</v>
      </c>
      <c r="K12" s="16">
        <f t="shared" si="12"/>
        <v>10000</v>
      </c>
      <c r="L12" s="16">
        <f t="shared" si="5"/>
        <v>1000</v>
      </c>
      <c r="M12" s="16">
        <f t="shared" ref="M12" si="14">K12+L12</f>
        <v>11000</v>
      </c>
      <c r="N12" s="16">
        <f t="shared" si="7"/>
        <v>11000</v>
      </c>
      <c r="O12" s="16">
        <f t="shared" si="13"/>
        <v>10000</v>
      </c>
      <c r="P12" s="16">
        <f t="shared" si="8"/>
        <v>1000</v>
      </c>
      <c r="Q12" s="16">
        <f t="shared" si="9"/>
        <v>0</v>
      </c>
    </row>
  </sheetData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:E13"/>
    </sheetView>
  </sheetViews>
  <sheetFormatPr defaultRowHeight="14.4"/>
  <cols>
    <col min="2" max="2" width="12.6640625" bestFit="1" customWidth="1"/>
    <col min="3" max="5" width="11.33203125" bestFit="1" customWidth="1"/>
  </cols>
  <sheetData>
    <row r="1" spans="1:5">
      <c r="A1" s="18" t="s">
        <v>28</v>
      </c>
      <c r="B1" s="18" t="s">
        <v>29</v>
      </c>
      <c r="C1" s="18" t="s">
        <v>30</v>
      </c>
      <c r="D1" s="18" t="s">
        <v>25</v>
      </c>
      <c r="E1" s="18" t="s">
        <v>31</v>
      </c>
    </row>
    <row r="2" spans="1:5">
      <c r="A2" s="14">
        <v>0</v>
      </c>
      <c r="B2" s="15"/>
      <c r="C2" s="15"/>
      <c r="D2" s="15"/>
      <c r="E2" s="15"/>
    </row>
    <row r="3" spans="1:5">
      <c r="A3" s="14">
        <v>1</v>
      </c>
      <c r="B3" s="15"/>
      <c r="C3" s="15"/>
      <c r="D3" s="15"/>
      <c r="E3" s="15"/>
    </row>
    <row r="4" spans="1:5">
      <c r="A4" s="14">
        <v>2</v>
      </c>
      <c r="B4" s="15"/>
      <c r="C4" s="15"/>
      <c r="D4" s="15"/>
      <c r="E4" s="15"/>
    </row>
    <row r="5" spans="1:5">
      <c r="A5" s="14">
        <v>3</v>
      </c>
      <c r="B5" s="15"/>
      <c r="C5" s="15"/>
      <c r="D5" s="15"/>
      <c r="E5" s="15"/>
    </row>
    <row r="6" spans="1:5">
      <c r="A6" s="14">
        <v>4</v>
      </c>
      <c r="B6" s="15"/>
      <c r="C6" s="15"/>
      <c r="D6" s="15"/>
      <c r="E6" s="15"/>
    </row>
    <row r="7" spans="1:5">
      <c r="A7" s="14">
        <v>5</v>
      </c>
      <c r="B7" s="15"/>
      <c r="C7" s="15"/>
      <c r="D7" s="15"/>
      <c r="E7" s="15"/>
    </row>
    <row r="8" spans="1:5">
      <c r="A8" s="14">
        <v>6</v>
      </c>
      <c r="B8" s="15"/>
      <c r="C8" s="15"/>
      <c r="D8" s="15"/>
      <c r="E8" s="15"/>
    </row>
    <row r="9" spans="1:5">
      <c r="A9" s="14">
        <v>7</v>
      </c>
      <c r="B9" s="15"/>
      <c r="C9" s="15"/>
      <c r="D9" s="15"/>
      <c r="E9" s="15"/>
    </row>
    <row r="10" spans="1:5">
      <c r="A10" s="14">
        <v>8</v>
      </c>
      <c r="B10" s="15"/>
      <c r="C10" s="15"/>
      <c r="D10" s="15"/>
      <c r="E10" s="15"/>
    </row>
    <row r="11" spans="1:5">
      <c r="A11" s="14">
        <v>9</v>
      </c>
      <c r="B11" s="15"/>
      <c r="C11" s="15"/>
      <c r="D11" s="15"/>
      <c r="E11" s="15"/>
    </row>
    <row r="12" spans="1:5">
      <c r="A12" s="14">
        <v>10</v>
      </c>
      <c r="B12" s="15"/>
      <c r="C12" s="15"/>
      <c r="D12" s="15"/>
      <c r="E12" s="15"/>
    </row>
    <row r="13" spans="1:5">
      <c r="A13" s="21">
        <v>11</v>
      </c>
      <c r="B13" s="22"/>
      <c r="C13" s="22"/>
      <c r="D13" s="22"/>
      <c r="E13" s="22"/>
    </row>
    <row r="14" spans="1:5">
      <c r="A14" s="18" t="s">
        <v>32</v>
      </c>
      <c r="B14" s="19"/>
      <c r="C14" s="20">
        <f>SUM(C2:C13)</f>
        <v>0</v>
      </c>
      <c r="D14" s="20">
        <f t="shared" ref="D14:E14" si="0">SUM(D2:D13)</f>
        <v>0</v>
      </c>
      <c r="E14" s="20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:E10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18" t="s">
        <v>28</v>
      </c>
      <c r="B1" s="18" t="s">
        <v>29</v>
      </c>
      <c r="C1" s="18" t="s">
        <v>30</v>
      </c>
      <c r="D1" s="18" t="s">
        <v>25</v>
      </c>
      <c r="E1" s="18" t="s">
        <v>31</v>
      </c>
    </row>
    <row r="2" spans="1:5">
      <c r="A2" s="14">
        <v>0</v>
      </c>
      <c r="B2" s="15"/>
      <c r="C2" s="15"/>
      <c r="D2" s="15"/>
      <c r="E2" s="15"/>
    </row>
    <row r="3" spans="1:5">
      <c r="A3" s="23">
        <v>1</v>
      </c>
      <c r="B3" s="15"/>
      <c r="C3" s="15"/>
      <c r="D3" s="24"/>
      <c r="E3" s="24"/>
    </row>
    <row r="4" spans="1:5">
      <c r="A4" s="23">
        <v>2</v>
      </c>
      <c r="B4" s="24"/>
      <c r="C4" s="15"/>
      <c r="D4" s="24"/>
      <c r="E4" s="24"/>
    </row>
    <row r="5" spans="1:5">
      <c r="A5" s="23">
        <v>3</v>
      </c>
      <c r="B5" s="24"/>
      <c r="C5" s="15"/>
      <c r="D5" s="24"/>
      <c r="E5" s="24"/>
    </row>
    <row r="6" spans="1:5">
      <c r="A6" s="23">
        <v>4</v>
      </c>
      <c r="B6" s="24"/>
      <c r="C6" s="24"/>
      <c r="D6" s="24"/>
      <c r="E6" s="24"/>
    </row>
    <row r="7" spans="1:5">
      <c r="A7" s="23">
        <v>5</v>
      </c>
      <c r="B7" s="24"/>
      <c r="C7" s="24"/>
      <c r="D7" s="24"/>
      <c r="E7" s="24"/>
    </row>
    <row r="8" spans="1:5">
      <c r="A8" s="23">
        <v>6</v>
      </c>
      <c r="B8" s="24"/>
      <c r="C8" s="24"/>
      <c r="D8" s="24"/>
      <c r="E8" s="24"/>
    </row>
    <row r="9" spans="1:5">
      <c r="A9" s="23">
        <v>7</v>
      </c>
      <c r="B9" s="24"/>
      <c r="C9" s="24"/>
      <c r="D9" s="24"/>
      <c r="E9" s="24"/>
    </row>
    <row r="10" spans="1:5">
      <c r="A10" s="21">
        <v>8</v>
      </c>
      <c r="B10" s="22"/>
      <c r="C10" s="22"/>
      <c r="D10" s="22"/>
      <c r="E10" s="22"/>
    </row>
    <row r="11" spans="1:5">
      <c r="A11" s="18" t="s">
        <v>32</v>
      </c>
      <c r="B11" s="19"/>
      <c r="C11" s="20">
        <f>SUM(C2:C10)</f>
        <v>0</v>
      </c>
      <c r="D11" s="20">
        <f t="shared" ref="D11:E11" si="0">SUM(D2:D10)</f>
        <v>0</v>
      </c>
      <c r="E11" s="20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:E10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18" t="s">
        <v>28</v>
      </c>
      <c r="B1" s="18" t="s">
        <v>29</v>
      </c>
      <c r="C1" s="18" t="s">
        <v>30</v>
      </c>
      <c r="D1" s="18" t="s">
        <v>25</v>
      </c>
      <c r="E1" s="18" t="s">
        <v>31</v>
      </c>
    </row>
    <row r="2" spans="1:5">
      <c r="A2" s="14">
        <v>0</v>
      </c>
      <c r="B2" s="15"/>
      <c r="C2" s="15"/>
      <c r="D2" s="15"/>
      <c r="E2" s="15"/>
    </row>
    <row r="3" spans="1:5">
      <c r="A3" s="23">
        <v>1</v>
      </c>
      <c r="B3" s="15"/>
      <c r="C3" s="15"/>
      <c r="D3" s="24"/>
      <c r="E3" s="24"/>
    </row>
    <row r="4" spans="1:5">
      <c r="A4" s="23">
        <v>2</v>
      </c>
      <c r="B4" s="24"/>
      <c r="C4" s="15"/>
      <c r="D4" s="24"/>
      <c r="E4" s="24"/>
    </row>
    <row r="5" spans="1:5">
      <c r="A5" s="23">
        <v>3</v>
      </c>
      <c r="B5" s="24"/>
      <c r="C5" s="15"/>
      <c r="D5" s="24"/>
      <c r="E5" s="24"/>
    </row>
    <row r="6" spans="1:5">
      <c r="A6" s="23">
        <v>4</v>
      </c>
      <c r="B6" s="24"/>
      <c r="C6" s="24"/>
      <c r="D6" s="24"/>
      <c r="E6" s="24"/>
    </row>
    <row r="7" spans="1:5">
      <c r="A7" s="23">
        <v>5</v>
      </c>
      <c r="B7" s="24"/>
      <c r="C7" s="24"/>
      <c r="D7" s="24"/>
      <c r="E7" s="24"/>
    </row>
    <row r="8" spans="1:5">
      <c r="A8" s="23">
        <v>6</v>
      </c>
      <c r="B8" s="24"/>
      <c r="C8" s="24"/>
      <c r="D8" s="24"/>
      <c r="E8" s="24"/>
    </row>
    <row r="9" spans="1:5">
      <c r="A9" s="23">
        <v>7</v>
      </c>
      <c r="B9" s="24"/>
      <c r="C9" s="24"/>
      <c r="D9" s="24"/>
      <c r="E9" s="24"/>
    </row>
    <row r="10" spans="1:5">
      <c r="A10" s="21">
        <v>8</v>
      </c>
      <c r="B10" s="22"/>
      <c r="C10" s="22"/>
      <c r="D10" s="22"/>
      <c r="E10" s="22"/>
    </row>
    <row r="11" spans="1:5">
      <c r="A11" s="18" t="s">
        <v>32</v>
      </c>
      <c r="B11" s="19"/>
      <c r="C11" s="20">
        <f>SUM(C2:C10)</f>
        <v>0</v>
      </c>
      <c r="D11" s="20">
        <f t="shared" ref="D11:E11" si="0">SUM(D2:D10)</f>
        <v>0</v>
      </c>
      <c r="E11" s="20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3" sqref="G23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18" t="s">
        <v>28</v>
      </c>
      <c r="B1" s="18" t="s">
        <v>29</v>
      </c>
      <c r="C1" s="18" t="s">
        <v>30</v>
      </c>
      <c r="D1" s="18" t="s">
        <v>25</v>
      </c>
      <c r="E1" s="18" t="s">
        <v>31</v>
      </c>
    </row>
    <row r="2" spans="1:5">
      <c r="A2" s="14">
        <v>0</v>
      </c>
      <c r="B2" s="15"/>
      <c r="C2" s="15"/>
      <c r="D2" s="15"/>
      <c r="E2" s="15"/>
    </row>
    <row r="3" spans="1:5">
      <c r="A3" s="23">
        <v>1</v>
      </c>
      <c r="B3" s="15"/>
      <c r="C3" s="15"/>
      <c r="D3" s="24"/>
      <c r="E3" s="24"/>
    </row>
    <row r="4" spans="1:5">
      <c r="A4" s="23">
        <v>2</v>
      </c>
      <c r="B4" s="24"/>
      <c r="C4" s="15"/>
      <c r="D4" s="24"/>
      <c r="E4" s="24"/>
    </row>
    <row r="5" spans="1:5">
      <c r="A5" s="23">
        <v>3</v>
      </c>
      <c r="B5" s="24"/>
      <c r="C5" s="15"/>
      <c r="D5" s="24"/>
      <c r="E5" s="24"/>
    </row>
    <row r="6" spans="1:5">
      <c r="A6" s="23">
        <v>4</v>
      </c>
      <c r="B6" s="24"/>
      <c r="C6" s="15"/>
      <c r="D6" s="24"/>
      <c r="E6" s="24"/>
    </row>
    <row r="7" spans="1:5">
      <c r="A7" s="23">
        <v>5</v>
      </c>
      <c r="B7" s="24"/>
      <c r="C7" s="15"/>
      <c r="D7" s="24"/>
      <c r="E7" s="24"/>
    </row>
    <row r="8" spans="1:5">
      <c r="A8" s="23">
        <v>6</v>
      </c>
      <c r="B8" s="24"/>
      <c r="C8" s="15"/>
      <c r="D8" s="24"/>
      <c r="E8" s="24"/>
    </row>
    <row r="9" spans="1:5">
      <c r="A9" s="23">
        <v>7</v>
      </c>
      <c r="B9" s="24"/>
      <c r="C9" s="15"/>
      <c r="D9" s="24"/>
      <c r="E9" s="24"/>
    </row>
    <row r="10" spans="1:5">
      <c r="A10" s="23">
        <v>8</v>
      </c>
      <c r="B10" s="24"/>
      <c r="C10" s="24"/>
      <c r="D10" s="24"/>
      <c r="E10" s="24"/>
    </row>
    <row r="11" spans="1:5">
      <c r="A11" s="23">
        <v>9</v>
      </c>
      <c r="B11" s="24"/>
      <c r="C11" s="24"/>
      <c r="D11" s="24"/>
      <c r="E11" s="24"/>
    </row>
    <row r="12" spans="1:5">
      <c r="A12" s="23">
        <v>10</v>
      </c>
      <c r="B12" s="24"/>
      <c r="C12" s="24"/>
      <c r="D12" s="24"/>
      <c r="E12" s="24"/>
    </row>
    <row r="13" spans="1:5">
      <c r="A13" s="23">
        <v>11</v>
      </c>
      <c r="B13" s="24"/>
      <c r="C13" s="24"/>
      <c r="D13" s="24"/>
      <c r="E13" s="24"/>
    </row>
    <row r="14" spans="1:5">
      <c r="A14" s="21">
        <v>12</v>
      </c>
      <c r="B14" s="22"/>
      <c r="C14" s="22"/>
      <c r="D14" s="22"/>
      <c r="E14" s="22"/>
    </row>
    <row r="15" spans="1:5">
      <c r="A15" s="18" t="s">
        <v>32</v>
      </c>
      <c r="B15" s="19"/>
      <c r="C15" s="20">
        <f>SUM(C2:C14)</f>
        <v>0</v>
      </c>
      <c r="D15" s="20">
        <f t="shared" ref="D15:E15" si="0">SUM(D2:D14)</f>
        <v>0</v>
      </c>
      <c r="E15" s="20">
        <f t="shared" si="0"/>
        <v>0</v>
      </c>
    </row>
    <row r="17" spans="2:3" ht="15" thickBot="1"/>
    <row r="18" spans="2:3" ht="15" thickBot="1">
      <c r="B18" s="25" t="s">
        <v>33</v>
      </c>
      <c r="C18" s="26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25" sqref="K25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18" t="s">
        <v>28</v>
      </c>
      <c r="B1" s="18" t="s">
        <v>29</v>
      </c>
      <c r="C1" s="18" t="s">
        <v>30</v>
      </c>
      <c r="D1" s="18" t="s">
        <v>25</v>
      </c>
      <c r="E1" s="18" t="s">
        <v>31</v>
      </c>
    </row>
    <row r="2" spans="1:5">
      <c r="A2" s="14">
        <v>0</v>
      </c>
      <c r="B2" s="15"/>
      <c r="C2" s="15"/>
      <c r="D2" s="15"/>
      <c r="E2" s="15"/>
    </row>
    <row r="3" spans="1:5">
      <c r="A3" s="23">
        <v>1</v>
      </c>
      <c r="B3" s="15"/>
      <c r="C3" s="24"/>
      <c r="D3" s="24"/>
      <c r="E3" s="24"/>
    </row>
    <row r="4" spans="1:5">
      <c r="A4" s="23">
        <v>2</v>
      </c>
      <c r="B4" s="24"/>
      <c r="C4" s="24"/>
      <c r="D4" s="24"/>
      <c r="E4" s="24"/>
    </row>
    <row r="5" spans="1:5">
      <c r="A5" s="23">
        <v>3</v>
      </c>
      <c r="B5" s="24"/>
      <c r="C5" s="24"/>
      <c r="D5" s="24"/>
      <c r="E5" s="24"/>
    </row>
    <row r="6" spans="1:5">
      <c r="A6" s="23">
        <v>4</v>
      </c>
      <c r="B6" s="24"/>
      <c r="C6" s="24"/>
      <c r="D6" s="24"/>
      <c r="E6" s="24"/>
    </row>
    <row r="7" spans="1:5">
      <c r="A7" s="23">
        <v>5</v>
      </c>
      <c r="B7" s="24"/>
      <c r="C7" s="24"/>
      <c r="D7" s="24"/>
      <c r="E7" s="24"/>
    </row>
    <row r="8" spans="1:5">
      <c r="A8" s="23">
        <v>6</v>
      </c>
      <c r="B8" s="24"/>
      <c r="C8" s="24"/>
      <c r="D8" s="24"/>
      <c r="E8" s="24"/>
    </row>
    <row r="9" spans="1:5">
      <c r="A9" s="21">
        <v>7</v>
      </c>
      <c r="B9" s="22"/>
      <c r="C9" s="22"/>
      <c r="D9" s="22"/>
      <c r="E9" s="22"/>
    </row>
    <row r="10" spans="1:5">
      <c r="A10" s="18" t="s">
        <v>32</v>
      </c>
      <c r="B10" s="19"/>
      <c r="C10" s="20">
        <f>SUM(C2:C9)</f>
        <v>0</v>
      </c>
      <c r="D10" s="20">
        <f>SUM(D2:D9)</f>
        <v>0</v>
      </c>
      <c r="E10" s="20">
        <f>SUM(E2:E9)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Planilhas aula</vt:lpstr>
      <vt:lpstr>Exerc Sistema Misto</vt:lpstr>
      <vt:lpstr>exercicios 1</vt:lpstr>
      <vt:lpstr>Gab 1</vt:lpstr>
      <vt:lpstr>Exerc 1</vt:lpstr>
      <vt:lpstr>Exerc 2</vt:lpstr>
      <vt:lpstr>Exerc 3</vt:lpstr>
      <vt:lpstr>Exerc 4</vt:lpstr>
      <vt:lpstr>Exerc 5</vt:lpstr>
      <vt:lpstr>Exerc 6</vt:lpstr>
      <vt:lpstr>Exerc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2019-05-13T10:48:33Z</cp:lastPrinted>
  <dcterms:created xsi:type="dcterms:W3CDTF">2017-09-08T18:06:24Z</dcterms:created>
  <dcterms:modified xsi:type="dcterms:W3CDTF">2020-05-10T00:53:41Z</dcterms:modified>
</cp:coreProperties>
</file>