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7235" windowHeight="9015"/>
  </bookViews>
  <sheets>
    <sheet name="Plan1" sheetId="1" r:id="rId1"/>
    <sheet name="Plan2" sheetId="2" r:id="rId2"/>
    <sheet name="Plan3" sheetId="3" r:id="rId3"/>
  </sheets>
  <calcPr calcId="145621" iterate="1"/>
</workbook>
</file>

<file path=xl/calcChain.xml><?xml version="1.0" encoding="utf-8"?>
<calcChain xmlns="http://schemas.openxmlformats.org/spreadsheetml/2006/main">
  <c r="D21" i="1" l="1"/>
  <c r="G22" i="1" s="1"/>
  <c r="G21" i="1" l="1"/>
  <c r="J21" i="1" s="1"/>
  <c r="J22" i="1"/>
  <c r="C16" i="1"/>
  <c r="M12" i="1"/>
  <c r="M14" i="1" s="1"/>
  <c r="M15" i="1" s="1"/>
  <c r="N10" i="1"/>
  <c r="M10" i="1"/>
  <c r="L10" i="1"/>
  <c r="D22" i="1"/>
  <c r="K10" i="1"/>
  <c r="J15" i="1"/>
  <c r="K15" i="1" s="1"/>
  <c r="J10" i="1"/>
  <c r="I10" i="1"/>
  <c r="I12" i="1"/>
  <c r="K12" i="1" l="1"/>
  <c r="J12" i="1" s="1"/>
  <c r="L12" i="1" s="1"/>
  <c r="N12" i="1" s="1"/>
  <c r="K14" i="1"/>
  <c r="J14" i="1" s="1"/>
  <c r="L14" i="1" s="1"/>
  <c r="N14" i="1" s="1"/>
  <c r="L15" i="1"/>
  <c r="N15" i="1" s="1"/>
</calcChain>
</file>

<file path=xl/sharedStrings.xml><?xml version="1.0" encoding="utf-8"?>
<sst xmlns="http://schemas.openxmlformats.org/spreadsheetml/2006/main" count="38" uniqueCount="31">
  <si>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</si>
  <si>
    <t>z</t>
  </si>
  <si>
    <t>y</t>
  </si>
  <si>
    <t>x</t>
  </si>
  <si>
    <t>L</t>
  </si>
  <si>
    <t>D</t>
  </si>
  <si>
    <t>k1</t>
  </si>
  <si>
    <t>k2</t>
  </si>
  <si>
    <t>cm/s</t>
  </si>
  <si>
    <t>cm</t>
  </si>
  <si>
    <t>g</t>
  </si>
  <si>
    <r>
      <t>kN/m</t>
    </r>
    <r>
      <rPr>
        <vertAlign val="superscript"/>
        <sz val="11"/>
        <color theme="1"/>
        <rFont val="Calibri"/>
        <family val="2"/>
        <scheme val="minor"/>
      </rPr>
      <t>3</t>
    </r>
  </si>
  <si>
    <t>Q1 = Q2</t>
  </si>
  <si>
    <t>Bernoulli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</si>
  <si>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</si>
  <si>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+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</si>
  <si>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</si>
  <si>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</t>
    </r>
  </si>
  <si>
    <t>u (kPa)</t>
  </si>
  <si>
    <t>h (cm)</t>
  </si>
  <si>
    <r>
      <t>h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(cm)</t>
    </r>
  </si>
  <si>
    <r>
      <t>h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(cm)</t>
    </r>
  </si>
  <si>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  <scheme val="minor"/>
      </rPr>
      <t>v</t>
    </r>
  </si>
  <si>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'</t>
    </r>
  </si>
  <si>
    <r>
      <t>i</t>
    </r>
    <r>
      <rPr>
        <vertAlign val="subscript"/>
        <sz val="11"/>
        <color theme="1"/>
        <rFont val="Calibri"/>
        <family val="2"/>
        <scheme val="minor"/>
      </rPr>
      <t>1</t>
    </r>
  </si>
  <si>
    <r>
      <t>i</t>
    </r>
    <r>
      <rPr>
        <vertAlign val="subscript"/>
        <sz val="11"/>
        <color theme="1"/>
        <rFont val="Calibri"/>
        <family val="2"/>
        <scheme val="minor"/>
      </rPr>
      <t>2</t>
    </r>
  </si>
  <si>
    <r>
      <t>i</t>
    </r>
    <r>
      <rPr>
        <vertAlign val="subscript"/>
        <sz val="11"/>
        <color theme="1"/>
        <rFont val="Calibri"/>
        <family val="2"/>
        <scheme val="minor"/>
      </rPr>
      <t>crít</t>
    </r>
  </si>
  <si>
    <t>B</t>
  </si>
  <si>
    <t>Y</t>
  </si>
  <si>
    <t>X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</si>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</sst>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7" formatCode="0.000"/>
    <numFmt numFmtId="168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7" fontId="0" fillId="0" borderId="0" xfId="0" applyNumberFormat="1"/>
    <xf numFmtId="168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4</xdr:row>
      <xdr:rowOff>123825</xdr:rowOff>
    </xdr:from>
    <xdr:to>
      <xdr:col>7</xdr:col>
      <xdr:colOff>314325</xdr:colOff>
      <xdr:row>18</xdr:row>
      <xdr:rowOff>28575</xdr:rowOff>
    </xdr:to>
    <xdr:grpSp>
      <xdr:nvGrpSpPr>
        <xdr:cNvPr id="5" name="Grupo 4"/>
        <xdr:cNvGrpSpPr/>
      </xdr:nvGrpSpPr>
      <xdr:grpSpPr>
        <a:xfrm>
          <a:off x="3165665" y="876699"/>
          <a:ext cx="1449169" cy="2882026"/>
          <a:chOff x="3048000" y="2095500"/>
          <a:chExt cx="1447800" cy="2571750"/>
        </a:xfrm>
      </xdr:grpSpPr>
      <xdr:pic>
        <xdr:nvPicPr>
          <xdr:cNvPr id="2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0" y="2095500"/>
            <a:ext cx="1447800" cy="25717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3211797" y="2249209"/>
            <a:ext cx="838200" cy="342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1000" b="0" i="0" u="none" strike="noStrike" baseline="0">
                <a:solidFill>
                  <a:srgbClr val="000000"/>
                </a:solidFill>
                <a:latin typeface="Symbol" panose="05050102010706020507" pitchFamily="18" charset="2"/>
                <a:cs typeface="Times New Roman"/>
              </a:rPr>
              <a:t>D</a:t>
            </a:r>
            <a:r>
              <a:rPr lang="pt-BR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h</a:t>
            </a:r>
          </a:p>
          <a:p>
            <a:pPr algn="l" rtl="0">
              <a:defRPr sz="1000"/>
            </a:pPr>
            <a:endParaRPr lang="pt-B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22"/>
  <sheetViews>
    <sheetView tabSelected="1" topLeftCell="A4" zoomScale="167" zoomScaleNormal="167" workbookViewId="0">
      <selection activeCell="C6" sqref="C6"/>
    </sheetView>
  </sheetViews>
  <sheetFormatPr defaultRowHeight="15" x14ac:dyDescent="0.25"/>
  <cols>
    <col min="4" max="4" width="9.5703125" bestFit="1" customWidth="1"/>
    <col min="9" max="16" width="9.140625" style="3"/>
  </cols>
  <sheetData>
    <row r="5" spans="2:15" ht="18" x14ac:dyDescent="0.35">
      <c r="I5" s="3" t="s">
        <v>20</v>
      </c>
      <c r="J5" s="3" t="s">
        <v>21</v>
      </c>
      <c r="K5" s="3" t="s">
        <v>19</v>
      </c>
      <c r="L5" s="3" t="s">
        <v>18</v>
      </c>
      <c r="M5" s="3" t="s">
        <v>22</v>
      </c>
      <c r="N5" s="3" t="s">
        <v>23</v>
      </c>
    </row>
    <row r="6" spans="2:15" x14ac:dyDescent="0.25">
      <c r="B6" t="s">
        <v>0</v>
      </c>
      <c r="C6">
        <v>30</v>
      </c>
      <c r="D6" t="s">
        <v>9</v>
      </c>
    </row>
    <row r="7" spans="2:15" x14ac:dyDescent="0.25">
      <c r="B7" t="s">
        <v>1</v>
      </c>
      <c r="C7">
        <v>10</v>
      </c>
      <c r="D7" t="s">
        <v>9</v>
      </c>
    </row>
    <row r="8" spans="2:15" ht="11.25" customHeight="1" x14ac:dyDescent="0.25">
      <c r="B8" t="s">
        <v>2</v>
      </c>
      <c r="C8">
        <v>20</v>
      </c>
      <c r="D8" t="s">
        <v>9</v>
      </c>
    </row>
    <row r="9" spans="2:15" x14ac:dyDescent="0.25">
      <c r="B9" t="s">
        <v>3</v>
      </c>
      <c r="C9">
        <v>10</v>
      </c>
      <c r="D9" t="s">
        <v>9</v>
      </c>
    </row>
    <row r="10" spans="2:15" ht="17.25" customHeight="1" x14ac:dyDescent="0.25">
      <c r="B10" t="s">
        <v>4</v>
      </c>
      <c r="C10">
        <v>40</v>
      </c>
      <c r="D10" t="s">
        <v>9</v>
      </c>
      <c r="I10" s="3">
        <f>C10</f>
        <v>40</v>
      </c>
      <c r="J10" s="3">
        <f>C7</f>
        <v>10</v>
      </c>
      <c r="K10" s="3">
        <f>I10+J10</f>
        <v>50</v>
      </c>
      <c r="L10" s="3">
        <f>J10/100*10</f>
        <v>1</v>
      </c>
      <c r="M10" s="3">
        <f>C7/100*10</f>
        <v>1</v>
      </c>
      <c r="N10" s="3">
        <f>M10-L10</f>
        <v>0</v>
      </c>
      <c r="O10" s="3" t="s">
        <v>27</v>
      </c>
    </row>
    <row r="11" spans="2:15" ht="18.75" customHeight="1" x14ac:dyDescent="0.25">
      <c r="B11" t="s">
        <v>5</v>
      </c>
      <c r="C11">
        <v>30</v>
      </c>
      <c r="D11" t="s">
        <v>9</v>
      </c>
    </row>
    <row r="12" spans="2:15" ht="24" customHeight="1" x14ac:dyDescent="0.25">
      <c r="B12" t="s">
        <v>6</v>
      </c>
      <c r="C12" s="1">
        <v>0.01</v>
      </c>
      <c r="D12" t="s">
        <v>8</v>
      </c>
      <c r="I12" s="3">
        <f>C10/2</f>
        <v>20</v>
      </c>
      <c r="J12" s="4">
        <f>K12-I12</f>
        <v>32.727272727272734</v>
      </c>
      <c r="K12" s="4">
        <f>K15-G22</f>
        <v>52.727272727272734</v>
      </c>
      <c r="L12" s="4">
        <f>J12/100*10</f>
        <v>3.2727272727272734</v>
      </c>
      <c r="M12" s="3">
        <f>M10+(C10-C8)/100*C15</f>
        <v>4.8000000000000007</v>
      </c>
      <c r="N12" s="4">
        <f>M12-L12</f>
        <v>1.5272727272727273</v>
      </c>
      <c r="O12" s="3" t="s">
        <v>28</v>
      </c>
    </row>
    <row r="13" spans="2:15" x14ac:dyDescent="0.25">
      <c r="B13" t="s">
        <v>7</v>
      </c>
      <c r="C13" s="1">
        <v>1E-3</v>
      </c>
      <c r="D13" t="s">
        <v>8</v>
      </c>
    </row>
    <row r="14" spans="2:15" ht="21.75" customHeight="1" x14ac:dyDescent="0.25">
      <c r="I14" s="3">
        <v>10</v>
      </c>
      <c r="J14" s="4">
        <f>K14-I14</f>
        <v>56.36363636363636</v>
      </c>
      <c r="K14" s="4">
        <f>K15-C9/C8*G22</f>
        <v>66.36363636363636</v>
      </c>
      <c r="L14" s="4">
        <f>J14/100*10</f>
        <v>5.6363636363636358</v>
      </c>
      <c r="M14" s="5">
        <f>M12+(C10/2-C9)/100*C15</f>
        <v>6.7000000000000011</v>
      </c>
      <c r="N14" s="4">
        <f>M14-L14</f>
        <v>1.0636363636363653</v>
      </c>
      <c r="O14" s="3" t="s">
        <v>29</v>
      </c>
    </row>
    <row r="15" spans="2:15" ht="17.25" x14ac:dyDescent="0.25">
      <c r="B15" s="2" t="s">
        <v>10</v>
      </c>
      <c r="C15">
        <v>19</v>
      </c>
      <c r="D15" t="s">
        <v>11</v>
      </c>
      <c r="I15" s="3">
        <v>0</v>
      </c>
      <c r="J15" s="3">
        <f>C10+C7+C6</f>
        <v>80</v>
      </c>
      <c r="K15" s="3">
        <f>I15+J15</f>
        <v>80</v>
      </c>
      <c r="L15" s="3">
        <f>J15/100*10</f>
        <v>8</v>
      </c>
      <c r="M15" s="3">
        <f>M14+C9/100*C15</f>
        <v>8.6000000000000014</v>
      </c>
      <c r="N15" s="3">
        <f>M15-L15</f>
        <v>0.60000000000000142</v>
      </c>
      <c r="O15" s="3" t="s">
        <v>30</v>
      </c>
    </row>
    <row r="16" spans="2:15" ht="18" x14ac:dyDescent="0.35">
      <c r="B16" t="s">
        <v>26</v>
      </c>
      <c r="C16">
        <f>C15/10-1</f>
        <v>0.89999999999999991</v>
      </c>
    </row>
    <row r="21" spans="2:10" ht="18" x14ac:dyDescent="0.35">
      <c r="B21" t="s">
        <v>12</v>
      </c>
      <c r="C21" t="s">
        <v>14</v>
      </c>
      <c r="D21" s="6">
        <f>C12/C13</f>
        <v>10</v>
      </c>
      <c r="F21" t="s">
        <v>16</v>
      </c>
      <c r="G21" s="7">
        <f>C6/(D21+1)*1</f>
        <v>2.7272727272727271</v>
      </c>
      <c r="I21" s="3" t="s">
        <v>24</v>
      </c>
      <c r="J21" s="8">
        <f>G21/C10*2</f>
        <v>0.13636363636363635</v>
      </c>
    </row>
    <row r="22" spans="2:10" ht="18" x14ac:dyDescent="0.35">
      <c r="B22" t="s">
        <v>13</v>
      </c>
      <c r="C22" t="s">
        <v>15</v>
      </c>
      <c r="D22">
        <f>+C6</f>
        <v>30</v>
      </c>
      <c r="E22" t="s">
        <v>9</v>
      </c>
      <c r="F22" t="s">
        <v>17</v>
      </c>
      <c r="G22" s="7">
        <f>C6/(D21+1)*D21</f>
        <v>27.27272727272727</v>
      </c>
      <c r="I22" s="3" t="s">
        <v>25</v>
      </c>
      <c r="J22" s="8">
        <f>G22/C10*2</f>
        <v>1.3636363636363635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</dc:creator>
  <cp:lastModifiedBy>Waldemar</cp:lastModifiedBy>
  <dcterms:created xsi:type="dcterms:W3CDTF">2013-09-18T14:20:47Z</dcterms:created>
  <dcterms:modified xsi:type="dcterms:W3CDTF">2018-04-16T15:31:25Z</dcterms:modified>
</cp:coreProperties>
</file>