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e\Documents\psi3212 2018\EXP7\"/>
    </mc:Choice>
  </mc:AlternateContent>
  <bookViews>
    <workbookView xWindow="0" yWindow="0" windowWidth="26160" windowHeight="8145"/>
  </bookViews>
  <sheets>
    <sheet name="Circuito RC" sheetId="1" r:id="rId1"/>
    <sheet name="Circuito RLC" sheetId="2" r:id="rId2"/>
  </sheets>
  <calcPr calcId="162913"/>
</workbook>
</file>

<file path=xl/calcChain.xml><?xml version="1.0" encoding="utf-8"?>
<calcChain xmlns="http://schemas.openxmlformats.org/spreadsheetml/2006/main">
  <c r="F28" i="2" l="1"/>
  <c r="F32" i="2"/>
  <c r="F36" i="2"/>
  <c r="F27" i="2"/>
  <c r="E31" i="2"/>
  <c r="E35" i="2"/>
  <c r="E39" i="2"/>
  <c r="D28" i="2"/>
  <c r="D32" i="2"/>
  <c r="D36" i="2"/>
  <c r="D40" i="2"/>
  <c r="C28" i="2"/>
  <c r="C32" i="2"/>
  <c r="C36" i="2"/>
  <c r="C40" i="2"/>
  <c r="F40" i="2"/>
  <c r="B42" i="2"/>
  <c r="D42" i="2"/>
  <c r="B41" i="2"/>
  <c r="D41" i="2"/>
  <c r="B40" i="2"/>
  <c r="E40" i="2"/>
  <c r="B39" i="2"/>
  <c r="F39" i="2"/>
  <c r="B38" i="2"/>
  <c r="F38" i="2"/>
  <c r="B37" i="2"/>
  <c r="F37" i="2"/>
  <c r="B36" i="2"/>
  <c r="E36" i="2"/>
  <c r="B35" i="2"/>
  <c r="F35" i="2"/>
  <c r="B34" i="2"/>
  <c r="E34" i="2"/>
  <c r="B33" i="2"/>
  <c r="F33" i="2"/>
  <c r="B32" i="2"/>
  <c r="E32" i="2"/>
  <c r="B31" i="2"/>
  <c r="D31" i="2"/>
  <c r="B30" i="2"/>
  <c r="F30" i="2"/>
  <c r="B29" i="2"/>
  <c r="F29" i="2"/>
  <c r="B28" i="2"/>
  <c r="E28" i="2"/>
  <c r="B27" i="2"/>
  <c r="C27" i="2"/>
  <c r="G12" i="2"/>
  <c r="G16" i="2"/>
  <c r="G20" i="2"/>
  <c r="G24" i="2"/>
  <c r="E12" i="2"/>
  <c r="E16" i="2"/>
  <c r="H16" i="2"/>
  <c r="I16" i="2"/>
  <c r="E20" i="2"/>
  <c r="E24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C10" i="2"/>
  <c r="C12" i="2"/>
  <c r="C13" i="2"/>
  <c r="C14" i="2"/>
  <c r="C16" i="2"/>
  <c r="C17" i="2"/>
  <c r="C18" i="2"/>
  <c r="C20" i="2"/>
  <c r="C21" i="2"/>
  <c r="C22" i="2"/>
  <c r="C24" i="2"/>
  <c r="H24" i="2"/>
  <c r="I24" i="2"/>
  <c r="B10" i="2"/>
  <c r="G10" i="2"/>
  <c r="B11" i="2"/>
  <c r="E11" i="2"/>
  <c r="B12" i="2"/>
  <c r="F12" i="2"/>
  <c r="B13" i="2"/>
  <c r="G13" i="2"/>
  <c r="B14" i="2"/>
  <c r="G14" i="2"/>
  <c r="B15" i="2"/>
  <c r="G15" i="2"/>
  <c r="B16" i="2"/>
  <c r="F16" i="2"/>
  <c r="B17" i="2"/>
  <c r="G17" i="2"/>
  <c r="B18" i="2"/>
  <c r="G18" i="2"/>
  <c r="B19" i="2"/>
  <c r="C19" i="2"/>
  <c r="B20" i="2"/>
  <c r="F20" i="2"/>
  <c r="B21" i="2"/>
  <c r="G21" i="2"/>
  <c r="B22" i="2"/>
  <c r="G22" i="2"/>
  <c r="B23" i="2"/>
  <c r="F23" i="2"/>
  <c r="B24" i="2"/>
  <c r="F24" i="2"/>
  <c r="D9" i="2"/>
  <c r="B9" i="2"/>
  <c r="C9" i="2"/>
  <c r="F5" i="2"/>
  <c r="E5" i="2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D8" i="1"/>
  <c r="D5" i="1"/>
  <c r="C5" i="1"/>
  <c r="G40" i="2"/>
  <c r="H40" i="2"/>
  <c r="G32" i="2"/>
  <c r="H32" i="2"/>
  <c r="E27" i="2"/>
  <c r="C39" i="2"/>
  <c r="D27" i="2"/>
  <c r="G27" i="2"/>
  <c r="H27" i="2"/>
  <c r="D35" i="2"/>
  <c r="E42" i="2"/>
  <c r="E38" i="2"/>
  <c r="E30" i="2"/>
  <c r="F31" i="2"/>
  <c r="F42" i="2"/>
  <c r="C42" i="2"/>
  <c r="C38" i="2"/>
  <c r="C34" i="2"/>
  <c r="C30" i="2"/>
  <c r="G30" i="2"/>
  <c r="H30" i="2"/>
  <c r="D38" i="2"/>
  <c r="D34" i="2"/>
  <c r="D30" i="2"/>
  <c r="E41" i="2"/>
  <c r="E37" i="2"/>
  <c r="E33" i="2"/>
  <c r="E29" i="2"/>
  <c r="F34" i="2"/>
  <c r="G36" i="2"/>
  <c r="H36" i="2"/>
  <c r="G28" i="2"/>
  <c r="H28" i="2"/>
  <c r="C35" i="2"/>
  <c r="G35" i="2"/>
  <c r="H35" i="2"/>
  <c r="C31" i="2"/>
  <c r="G31" i="2"/>
  <c r="H31" i="2"/>
  <c r="D39" i="2"/>
  <c r="F41" i="2"/>
  <c r="C41" i="2"/>
  <c r="C37" i="2"/>
  <c r="G37" i="2"/>
  <c r="H37" i="2"/>
  <c r="C33" i="2"/>
  <c r="C29" i="2"/>
  <c r="D37" i="2"/>
  <c r="D33" i="2"/>
  <c r="D29" i="2"/>
  <c r="H10" i="2"/>
  <c r="I10" i="2"/>
  <c r="H20" i="2"/>
  <c r="I20" i="2"/>
  <c r="H13" i="2"/>
  <c r="I13" i="2"/>
  <c r="H12" i="2"/>
  <c r="I12" i="2"/>
  <c r="F19" i="2"/>
  <c r="E23" i="2"/>
  <c r="E19" i="2"/>
  <c r="H19" i="2"/>
  <c r="I19" i="2"/>
  <c r="E15" i="2"/>
  <c r="F22" i="2"/>
  <c r="F18" i="2"/>
  <c r="F14" i="2"/>
  <c r="F10" i="2"/>
  <c r="G23" i="2"/>
  <c r="H23" i="2"/>
  <c r="I23" i="2"/>
  <c r="G19" i="2"/>
  <c r="G11" i="2"/>
  <c r="E22" i="2"/>
  <c r="H22" i="2"/>
  <c r="I22" i="2"/>
  <c r="E18" i="2"/>
  <c r="H18" i="2"/>
  <c r="I18" i="2"/>
  <c r="E14" i="2"/>
  <c r="H14" i="2"/>
  <c r="I14" i="2"/>
  <c r="E10" i="2"/>
  <c r="F21" i="2"/>
  <c r="F17" i="2"/>
  <c r="F13" i="2"/>
  <c r="C23" i="2"/>
  <c r="C15" i="2"/>
  <c r="H15" i="2"/>
  <c r="I15" i="2"/>
  <c r="C11" i="2"/>
  <c r="E21" i="2"/>
  <c r="H21" i="2"/>
  <c r="I21" i="2"/>
  <c r="E17" i="2"/>
  <c r="H17" i="2"/>
  <c r="I17" i="2"/>
  <c r="E13" i="2"/>
  <c r="G9" i="2"/>
  <c r="F15" i="2"/>
  <c r="F11" i="2"/>
  <c r="E9" i="2"/>
  <c r="F9" i="2"/>
  <c r="H9" i="2"/>
  <c r="I9" i="2"/>
  <c r="B9" i="1"/>
  <c r="C9" i="1"/>
  <c r="B13" i="1"/>
  <c r="C13" i="1"/>
  <c r="B17" i="1"/>
  <c r="C17" i="1"/>
  <c r="B21" i="1"/>
  <c r="C21" i="1"/>
  <c r="B25" i="1"/>
  <c r="C25" i="1"/>
  <c r="B10" i="1"/>
  <c r="C10" i="1"/>
  <c r="B14" i="1"/>
  <c r="C14" i="1"/>
  <c r="B18" i="1"/>
  <c r="C18" i="1"/>
  <c r="B22" i="1"/>
  <c r="C22" i="1"/>
  <c r="B8" i="1"/>
  <c r="C8" i="1"/>
  <c r="B11" i="1"/>
  <c r="C11" i="1"/>
  <c r="B15" i="1"/>
  <c r="C15" i="1"/>
  <c r="B19" i="1"/>
  <c r="C19" i="1"/>
  <c r="B23" i="1"/>
  <c r="C23" i="1"/>
  <c r="B12" i="1"/>
  <c r="C12" i="1"/>
  <c r="B16" i="1"/>
  <c r="C16" i="1"/>
  <c r="B20" i="1"/>
  <c r="C20" i="1"/>
  <c r="B24" i="1"/>
  <c r="C24" i="1"/>
  <c r="G41" i="2"/>
  <c r="H41" i="2"/>
  <c r="G34" i="2"/>
  <c r="H34" i="2"/>
  <c r="G29" i="2"/>
  <c r="H29" i="2"/>
  <c r="G38" i="2"/>
  <c r="H38" i="2"/>
  <c r="G33" i="2"/>
  <c r="H33" i="2"/>
  <c r="G42" i="2"/>
  <c r="H42" i="2"/>
  <c r="G39" i="2"/>
  <c r="H39" i="2"/>
  <c r="H11" i="2"/>
  <c r="I11" i="2"/>
</calcChain>
</file>

<file path=xl/sharedStrings.xml><?xml version="1.0" encoding="utf-8"?>
<sst xmlns="http://schemas.openxmlformats.org/spreadsheetml/2006/main" count="34" uniqueCount="25">
  <si>
    <t>R</t>
  </si>
  <si>
    <t>C</t>
  </si>
  <si>
    <t>wc</t>
  </si>
  <si>
    <t>C[nF]</t>
  </si>
  <si>
    <t>fc [Hz]</t>
  </si>
  <si>
    <t>f</t>
  </si>
  <si>
    <t>mod G(f)</t>
  </si>
  <si>
    <t>mod G(f) dB</t>
  </si>
  <si>
    <t>Fase G(f)</t>
  </si>
  <si>
    <t>Rs</t>
  </si>
  <si>
    <t>L</t>
  </si>
  <si>
    <t>wo</t>
  </si>
  <si>
    <t>fo</t>
  </si>
  <si>
    <t>w</t>
  </si>
  <si>
    <t>2R/Rs</t>
  </si>
  <si>
    <t>(wRC)^2</t>
  </si>
  <si>
    <t>(R/wL)^2</t>
  </si>
  <si>
    <t>(1-(w/wo)^2)^2</t>
  </si>
  <si>
    <t>R/wL</t>
  </si>
  <si>
    <t>(Rs/wL)^2)</t>
  </si>
  <si>
    <t>(w/wo)^2</t>
  </si>
  <si>
    <t>Rs(Rs+R)/(wL)^2</t>
  </si>
  <si>
    <t>fase G(f)</t>
  </si>
  <si>
    <t>Antes de utilizar verifique se as fórmulas para o cálculo do módulo e da fase do ganho estão corretas.</t>
  </si>
  <si>
    <t>Para utilizar preencha a coluna de frequência com os valores desejados.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</si>
</sst>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0" applyNumberFormat="1"/>
    <xf numFmtId="0" fontId="0" fillId="0" borderId="1" xfId="0" applyFill="1" applyBorder="1" applyAlignment="1">
      <alignment horizontal="center"/>
    </xf>
    <xf numFmtId="170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'Circuito RC'!$B$7</c:f>
              <c:strCache>
                <c:ptCount val="1"/>
                <c:pt idx="0">
                  <c:v>mod G(f)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'Circuito RC'!$A$8:$A$25</c:f>
              <c:numCache>
                <c:formatCode>General</c:formatCode>
                <c:ptCount val="18"/>
              </c:numCache>
            </c:numRef>
          </c:xVal>
          <c:yVal>
            <c:numRef>
              <c:f>'Circuito RC'!$B$8:$B$25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78024"/>
        <c:axId val="310374888"/>
      </c:scatterChart>
      <c:valAx>
        <c:axId val="31037802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0374888"/>
        <c:crosses val="autoZero"/>
        <c:crossBetween val="midCat"/>
      </c:valAx>
      <c:valAx>
        <c:axId val="3103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378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05582886866438"/>
          <c:y val="0.13930555555555557"/>
          <c:w val="0.83075866289709743"/>
          <c:h val="0.777361111111111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'Circuito RC'!$C$7</c:f>
              <c:strCache>
                <c:ptCount val="1"/>
                <c:pt idx="0">
                  <c:v>mod G(f) dB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'Circuito RC'!$A$8:$A$25</c:f>
              <c:numCache>
                <c:formatCode>General</c:formatCode>
                <c:ptCount val="18"/>
              </c:numCache>
            </c:numRef>
          </c:xVal>
          <c:yVal>
            <c:numRef>
              <c:f>'Circuito RC'!$C$8:$C$25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78416"/>
        <c:axId val="310376456"/>
      </c:scatterChart>
      <c:valAx>
        <c:axId val="310378416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0376456"/>
        <c:crosses val="autoZero"/>
        <c:crossBetween val="midCat"/>
      </c:valAx>
      <c:valAx>
        <c:axId val="31037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3784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'Circuito RC'!$D$7</c:f>
              <c:strCache>
                <c:ptCount val="1"/>
                <c:pt idx="0">
                  <c:v>Fase G(f)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'Circuito RC'!$A$8:$A$25</c:f>
              <c:numCache>
                <c:formatCode>General</c:formatCode>
                <c:ptCount val="18"/>
              </c:numCache>
            </c:numRef>
          </c:xVal>
          <c:yVal>
            <c:numRef>
              <c:f>'Circuito RC'!$D$8:$D$25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78808"/>
        <c:axId val="310379200"/>
      </c:scatterChart>
      <c:valAx>
        <c:axId val="310378808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0379200"/>
        <c:crosses val="autoZero"/>
        <c:crossBetween val="midCat"/>
      </c:valAx>
      <c:valAx>
        <c:axId val="31037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3788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9372703412073493E-2"/>
          <c:y val="0.16245370370370371"/>
          <c:w val="0.85229396325459317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'Circuito RLC'!$H$8</c:f>
              <c:strCache>
                <c:ptCount val="1"/>
                <c:pt idx="0">
                  <c:v>mod G(f)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'Circuito RLC'!$A$9:$A$24</c:f>
              <c:numCache>
                <c:formatCode>General</c:formatCode>
                <c:ptCount val="16"/>
              </c:numCache>
            </c:numRef>
          </c:xVal>
          <c:yVal>
            <c:numRef>
              <c:f>'Circuito RLC'!$H$9:$H$24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77240"/>
        <c:axId val="310380376"/>
      </c:scatterChart>
      <c:valAx>
        <c:axId val="31037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0380376"/>
        <c:crosses val="autoZero"/>
        <c:crossBetween val="midCat"/>
      </c:valAx>
      <c:valAx>
        <c:axId val="31038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377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'Circuito RLC'!$H$26</c:f>
              <c:strCache>
                <c:ptCount val="1"/>
                <c:pt idx="0">
                  <c:v>fase G(f)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'Circuito RLC'!$A$27:$A$42</c:f>
              <c:numCache>
                <c:formatCode>General</c:formatCode>
                <c:ptCount val="16"/>
              </c:numCache>
            </c:numRef>
          </c:xVal>
          <c:yVal>
            <c:numRef>
              <c:f>'Circuito RLC'!$H$27:$H$42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80768"/>
        <c:axId val="310375672"/>
      </c:scatterChart>
      <c:valAx>
        <c:axId val="31038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0375672"/>
        <c:crosses val="autoZero"/>
        <c:crossBetween val="midCat"/>
      </c:valAx>
      <c:valAx>
        <c:axId val="31037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3807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561975</xdr:colOff>
      <xdr:row>2</xdr:row>
      <xdr:rowOff>180975</xdr:rowOff>
    </xdr:from>
    <xdr:to>
      <xdr:col>20</xdr:col>
      <xdr:colOff>257175</xdr:colOff>
      <xdr:row>17</xdr:row>
      <xdr:rowOff>66675</xdr:rowOff>
    </xdr:to>
    <xdr:graphicFrame macro="">
      <xdr:nvGraphicFramePr>
        <xdr:cNvPr id="103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485775</xdr:colOff>
      <xdr:row>3</xdr:row>
      <xdr:rowOff>19050</xdr:rowOff>
    </xdr:from>
    <xdr:to>
      <xdr:col>12</xdr:col>
      <xdr:colOff>190500</xdr:colOff>
      <xdr:row>17</xdr:row>
      <xdr:rowOff>95250</xdr:rowOff>
    </xdr:to>
    <xdr:graphicFrame macro="">
      <xdr:nvGraphicFramePr>
        <xdr:cNvPr id="103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19</xdr:row>
      <xdr:rowOff>0</xdr:rowOff>
    </xdr:from>
    <xdr:to>
      <xdr:col>12</xdr:col>
      <xdr:colOff>257175</xdr:colOff>
      <xdr:row>33</xdr:row>
      <xdr:rowOff>104775</xdr:rowOff>
    </xdr:to>
    <xdr:graphicFrame macro="">
      <xdr:nvGraphicFramePr>
        <xdr:cNvPr id="103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4</xdr:row>
      <xdr:rowOff>66675</xdr:rowOff>
    </xdr:from>
    <xdr:to>
      <xdr:col>20</xdr:col>
      <xdr:colOff>438150</xdr:colOff>
      <xdr:row>18</xdr:row>
      <xdr:rowOff>142875</xdr:rowOff>
    </xdr:to>
    <xdr:graphicFrame macro="">
      <xdr:nvGraphicFramePr>
        <xdr:cNvPr id="205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21</xdr:row>
      <xdr:rowOff>47625</xdr:rowOff>
    </xdr:from>
    <xdr:to>
      <xdr:col>20</xdr:col>
      <xdr:colOff>476250</xdr:colOff>
      <xdr:row>35</xdr:row>
      <xdr:rowOff>123825</xdr:rowOff>
    </xdr:to>
    <xdr:graphicFrame macro="">
      <xdr:nvGraphicFramePr>
        <xdr:cNvPr id="205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85" zoomScaleNormal="85" workbookViewId="0"/>
  </sheetViews>
  <sheetFormatPr defaultRowHeight="15" x14ac:dyDescent="0.25"/>
  <cols>
    <col min="2" max="2" width="14.140625" customWidth="1"/>
    <col min="3" max="3" width="15.42578125" customWidth="1"/>
    <col min="4" max="4" width="11.7109375" customWidth="1"/>
  </cols>
  <sheetData>
    <row r="1" spans="1:4" x14ac:dyDescent="0.25">
      <c r="A1" s="10" t="s">
        <v>23</v>
      </c>
    </row>
    <row r="2" spans="1:4" x14ac:dyDescent="0.25">
      <c r="A2" s="10" t="s">
        <v>24</v>
      </c>
    </row>
    <row r="4" spans="1:4" x14ac:dyDescent="0.25">
      <c r="A4" s="4" t="s">
        <v>0</v>
      </c>
      <c r="B4" s="4" t="s">
        <v>3</v>
      </c>
      <c r="C4" s="4" t="s">
        <v>2</v>
      </c>
      <c r="D4" s="4" t="s">
        <v>4</v>
      </c>
    </row>
    <row r="5" spans="1:4" x14ac:dyDescent="0.25">
      <c r="A5" s="4">
        <v>1000</v>
      </c>
      <c r="B5" s="5">
        <v>9.9999999999999995E-8</v>
      </c>
      <c r="C5" s="5">
        <f>1/(A5*B5)</f>
        <v>10000</v>
      </c>
      <c r="D5" s="4">
        <f>C5/(2*PI())</f>
        <v>1591.5494309189535</v>
      </c>
    </row>
    <row r="7" spans="1:4" x14ac:dyDescent="0.25">
      <c r="A7" s="4" t="s">
        <v>5</v>
      </c>
      <c r="B7" s="4" t="s">
        <v>6</v>
      </c>
      <c r="C7" s="4" t="s">
        <v>7</v>
      </c>
      <c r="D7" s="8" t="s">
        <v>8</v>
      </c>
    </row>
    <row r="8" spans="1:4" x14ac:dyDescent="0.25">
      <c r="A8" s="4"/>
      <c r="B8" s="6">
        <f>1/SQRT(1+(A8/$D$5)^2)</f>
        <v>1</v>
      </c>
      <c r="C8" s="6">
        <f>20*LOG(B8)</f>
        <v>0</v>
      </c>
      <c r="D8" s="6">
        <f>-(180/PI())*ATAN((2*PI())*A8*$A$5*$B$5)</f>
        <v>0</v>
      </c>
    </row>
    <row r="9" spans="1:4" x14ac:dyDescent="0.25">
      <c r="A9" s="4"/>
      <c r="B9" s="6">
        <f t="shared" ref="B9:B25" si="0">1/SQRT(1+(A9/$D$5)^2)</f>
        <v>1</v>
      </c>
      <c r="C9" s="6">
        <f t="shared" ref="C9:C25" si="1">20*LOG(B9)</f>
        <v>0</v>
      </c>
      <c r="D9" s="6">
        <f>-(180/PI())*ATAN((2*PI())*A9*$A$5*$B$5)</f>
        <v>0</v>
      </c>
    </row>
    <row r="10" spans="1:4" x14ac:dyDescent="0.25">
      <c r="A10" s="4"/>
      <c r="B10" s="6">
        <f t="shared" si="0"/>
        <v>1</v>
      </c>
      <c r="C10" s="6">
        <f t="shared" si="1"/>
        <v>0</v>
      </c>
      <c r="D10" s="6">
        <f t="shared" ref="D10:D25" si="2">-(180/PI())*ATAN((2*PI())*A10*$A$5*$B$5)</f>
        <v>0</v>
      </c>
    </row>
    <row r="11" spans="1:4" x14ac:dyDescent="0.25">
      <c r="A11" s="4"/>
      <c r="B11" s="6">
        <f t="shared" si="0"/>
        <v>1</v>
      </c>
      <c r="C11" s="6">
        <f t="shared" si="1"/>
        <v>0</v>
      </c>
      <c r="D11" s="6">
        <f t="shared" si="2"/>
        <v>0</v>
      </c>
    </row>
    <row r="12" spans="1:4" x14ac:dyDescent="0.25">
      <c r="A12" s="4"/>
      <c r="B12" s="6">
        <f t="shared" si="0"/>
        <v>1</v>
      </c>
      <c r="C12" s="6">
        <f t="shared" si="1"/>
        <v>0</v>
      </c>
      <c r="D12" s="6">
        <f t="shared" si="2"/>
        <v>0</v>
      </c>
    </row>
    <row r="13" spans="1:4" x14ac:dyDescent="0.25">
      <c r="A13" s="4"/>
      <c r="B13" s="6">
        <f t="shared" si="0"/>
        <v>1</v>
      </c>
      <c r="C13" s="6">
        <f t="shared" si="1"/>
        <v>0</v>
      </c>
      <c r="D13" s="6">
        <f t="shared" si="2"/>
        <v>0</v>
      </c>
    </row>
    <row r="14" spans="1:4" x14ac:dyDescent="0.25">
      <c r="A14" s="4"/>
      <c r="B14" s="6">
        <f t="shared" si="0"/>
        <v>1</v>
      </c>
      <c r="C14" s="6">
        <f t="shared" si="1"/>
        <v>0</v>
      </c>
      <c r="D14" s="6">
        <f t="shared" si="2"/>
        <v>0</v>
      </c>
    </row>
    <row r="15" spans="1:4" x14ac:dyDescent="0.25">
      <c r="A15" s="4"/>
      <c r="B15" s="6">
        <f t="shared" si="0"/>
        <v>1</v>
      </c>
      <c r="C15" s="6">
        <f t="shared" si="1"/>
        <v>0</v>
      </c>
      <c r="D15" s="6">
        <f t="shared" si="2"/>
        <v>0</v>
      </c>
    </row>
    <row r="16" spans="1:4" x14ac:dyDescent="0.25">
      <c r="A16" s="4"/>
      <c r="B16" s="6">
        <f t="shared" si="0"/>
        <v>1</v>
      </c>
      <c r="C16" s="6">
        <f t="shared" si="1"/>
        <v>0</v>
      </c>
      <c r="D16" s="6">
        <f t="shared" si="2"/>
        <v>0</v>
      </c>
    </row>
    <row r="17" spans="1:4" x14ac:dyDescent="0.25">
      <c r="A17" s="4"/>
      <c r="B17" s="6">
        <f t="shared" si="0"/>
        <v>1</v>
      </c>
      <c r="C17" s="6">
        <f t="shared" si="1"/>
        <v>0</v>
      </c>
      <c r="D17" s="6">
        <f t="shared" si="2"/>
        <v>0</v>
      </c>
    </row>
    <row r="18" spans="1:4" x14ac:dyDescent="0.25">
      <c r="A18" s="4"/>
      <c r="B18" s="6">
        <f t="shared" si="0"/>
        <v>1</v>
      </c>
      <c r="C18" s="6">
        <f t="shared" si="1"/>
        <v>0</v>
      </c>
      <c r="D18" s="6">
        <f t="shared" si="2"/>
        <v>0</v>
      </c>
    </row>
    <row r="19" spans="1:4" x14ac:dyDescent="0.25">
      <c r="A19" s="4"/>
      <c r="B19" s="6">
        <f t="shared" si="0"/>
        <v>1</v>
      </c>
      <c r="C19" s="6">
        <f t="shared" si="1"/>
        <v>0</v>
      </c>
      <c r="D19" s="6">
        <f t="shared" si="2"/>
        <v>0</v>
      </c>
    </row>
    <row r="20" spans="1:4" x14ac:dyDescent="0.25">
      <c r="A20" s="4"/>
      <c r="B20" s="6">
        <f t="shared" si="0"/>
        <v>1</v>
      </c>
      <c r="C20" s="6">
        <f t="shared" si="1"/>
        <v>0</v>
      </c>
      <c r="D20" s="6">
        <f t="shared" si="2"/>
        <v>0</v>
      </c>
    </row>
    <row r="21" spans="1:4" x14ac:dyDescent="0.25">
      <c r="A21" s="4"/>
      <c r="B21" s="6">
        <f t="shared" si="0"/>
        <v>1</v>
      </c>
      <c r="C21" s="6">
        <f t="shared" si="1"/>
        <v>0</v>
      </c>
      <c r="D21" s="6">
        <f t="shared" si="2"/>
        <v>0</v>
      </c>
    </row>
    <row r="22" spans="1:4" x14ac:dyDescent="0.25">
      <c r="A22" s="4"/>
      <c r="B22" s="6">
        <f t="shared" si="0"/>
        <v>1</v>
      </c>
      <c r="C22" s="6">
        <f t="shared" si="1"/>
        <v>0</v>
      </c>
      <c r="D22" s="6">
        <f t="shared" si="2"/>
        <v>0</v>
      </c>
    </row>
    <row r="23" spans="1:4" x14ac:dyDescent="0.25">
      <c r="A23" s="4"/>
      <c r="B23" s="6">
        <f t="shared" si="0"/>
        <v>1</v>
      </c>
      <c r="C23" s="6">
        <f t="shared" si="1"/>
        <v>0</v>
      </c>
      <c r="D23" s="6">
        <f t="shared" si="2"/>
        <v>0</v>
      </c>
    </row>
    <row r="24" spans="1:4" x14ac:dyDescent="0.25">
      <c r="A24" s="4"/>
      <c r="B24" s="6">
        <f t="shared" si="0"/>
        <v>1</v>
      </c>
      <c r="C24" s="6">
        <f t="shared" si="1"/>
        <v>0</v>
      </c>
      <c r="D24" s="6">
        <f t="shared" si="2"/>
        <v>0</v>
      </c>
    </row>
    <row r="25" spans="1:4" x14ac:dyDescent="0.25">
      <c r="A25" s="4"/>
      <c r="B25" s="6">
        <f t="shared" si="0"/>
        <v>1</v>
      </c>
      <c r="C25" s="6">
        <f t="shared" si="1"/>
        <v>0</v>
      </c>
      <c r="D25" s="6">
        <f t="shared" si="2"/>
        <v>0</v>
      </c>
    </row>
    <row r="40" spans="1:2" x14ac:dyDescent="0.25">
      <c r="A40" s="1"/>
      <c r="B40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85" zoomScaleNormal="85" workbookViewId="0">
      <selection activeCell="H9" sqref="H9"/>
    </sheetView>
  </sheetViews>
  <sheetFormatPr defaultRowHeight="15" x14ac:dyDescent="0.25"/>
  <cols>
    <col min="2" max="2" width="12.140625" customWidth="1"/>
    <col min="3" max="3" width="17" customWidth="1"/>
    <col min="4" max="4" width="17.7109375" customWidth="1"/>
    <col min="5" max="5" width="18.28515625" customWidth="1"/>
    <col min="6" max="6" width="17.140625" customWidth="1"/>
    <col min="7" max="7" width="16" customWidth="1"/>
    <col min="8" max="8" width="15.85546875" customWidth="1"/>
    <col min="9" max="9" width="14.85546875" customWidth="1"/>
    <col min="10" max="10" width="12.42578125" customWidth="1"/>
  </cols>
  <sheetData>
    <row r="1" spans="1:10" x14ac:dyDescent="0.25">
      <c r="A1" s="10" t="s">
        <v>23</v>
      </c>
    </row>
    <row r="2" spans="1:10" x14ac:dyDescent="0.25">
      <c r="A2" s="10" t="s">
        <v>24</v>
      </c>
    </row>
    <row r="4" spans="1:10" x14ac:dyDescent="0.25">
      <c r="A4" s="2" t="s">
        <v>0</v>
      </c>
      <c r="B4" s="2" t="s">
        <v>9</v>
      </c>
      <c r="C4" s="2" t="s">
        <v>1</v>
      </c>
      <c r="D4" s="2" t="s">
        <v>10</v>
      </c>
      <c r="E4" s="2" t="s">
        <v>11</v>
      </c>
      <c r="F4" s="2" t="s">
        <v>12</v>
      </c>
    </row>
    <row r="5" spans="1:10" x14ac:dyDescent="0.25">
      <c r="A5" s="2">
        <v>10000</v>
      </c>
      <c r="B5" s="2">
        <v>8</v>
      </c>
      <c r="C5" s="3">
        <v>9.9999999999999995E-8</v>
      </c>
      <c r="D5" s="3">
        <v>3.0000000000000001E-3</v>
      </c>
      <c r="E5" s="3">
        <f>1/(SQRT(D5*C5))</f>
        <v>57735.026918962576</v>
      </c>
      <c r="F5" s="9">
        <f>E5/(2*PI())</f>
        <v>9188.8149236965346</v>
      </c>
    </row>
    <row r="8" spans="1:10" x14ac:dyDescent="0.25">
      <c r="A8" s="2" t="s">
        <v>5</v>
      </c>
      <c r="B8" s="2" t="s">
        <v>13</v>
      </c>
      <c r="C8" s="2" t="s">
        <v>18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6</v>
      </c>
      <c r="I8" s="2" t="s">
        <v>7</v>
      </c>
      <c r="J8" s="2"/>
    </row>
    <row r="9" spans="1:10" x14ac:dyDescent="0.25">
      <c r="A9" s="2"/>
      <c r="B9">
        <f>2*PI()*A9</f>
        <v>0</v>
      </c>
      <c r="C9" s="3" t="e">
        <f>($B$5/(B9*$D$5))^2</f>
        <v>#DIV/0!</v>
      </c>
      <c r="D9" s="2">
        <f>2*$A$5/$B$5</f>
        <v>2500</v>
      </c>
      <c r="E9" s="2">
        <f>(B9*$A$5*$C$5)^2</f>
        <v>0</v>
      </c>
      <c r="F9" t="e">
        <f>($A$5/(B9*$D$5))^2</f>
        <v>#DIV/0!</v>
      </c>
      <c r="G9" s="2">
        <f>(1-(B9/$E$5)^2)^2</f>
        <v>1</v>
      </c>
      <c r="H9" t="e">
        <f>((1+C9)/(1+(C9*(1+D9+E9))+F9*G9))^0.5</f>
        <v>#DIV/0!</v>
      </c>
      <c r="I9" t="e">
        <f>20*LOG(H9)</f>
        <v>#DIV/0!</v>
      </c>
    </row>
    <row r="10" spans="1:10" x14ac:dyDescent="0.25">
      <c r="B10">
        <f t="shared" ref="B10:B24" si="0">2*PI()*A10</f>
        <v>0</v>
      </c>
      <c r="C10" s="3" t="e">
        <f t="shared" ref="C10:C24" si="1">($B$5/(B10*$D$5))^2</f>
        <v>#DIV/0!</v>
      </c>
      <c r="D10" s="2">
        <f t="shared" ref="D10:D24" si="2">2*$A$5/$B$5</f>
        <v>2500</v>
      </c>
      <c r="E10" s="2">
        <f t="shared" ref="E10:E24" si="3">(B10*$A$5*$C$5)^2</f>
        <v>0</v>
      </c>
      <c r="F10" t="e">
        <f t="shared" ref="F10:F24" si="4">($A$5/(B10*$D$5))^2</f>
        <v>#DIV/0!</v>
      </c>
      <c r="G10" s="2">
        <f t="shared" ref="G10:G24" si="5">(1-(B10/$E$5)^2)^2</f>
        <v>1</v>
      </c>
      <c r="H10" t="e">
        <f t="shared" ref="H10:H24" si="6">((1+C10)/(1+(C10*(1+D10+E10))+F10*G10))^0.5</f>
        <v>#DIV/0!</v>
      </c>
      <c r="I10" t="e">
        <f t="shared" ref="I10:I24" si="7">20*LOG(H10)</f>
        <v>#DIV/0!</v>
      </c>
    </row>
    <row r="11" spans="1:10" x14ac:dyDescent="0.25">
      <c r="B11">
        <f t="shared" si="0"/>
        <v>0</v>
      </c>
      <c r="C11" s="3" t="e">
        <f t="shared" si="1"/>
        <v>#DIV/0!</v>
      </c>
      <c r="D11" s="2">
        <f t="shared" si="2"/>
        <v>2500</v>
      </c>
      <c r="E11" s="2">
        <f t="shared" si="3"/>
        <v>0</v>
      </c>
      <c r="F11" t="e">
        <f t="shared" si="4"/>
        <v>#DIV/0!</v>
      </c>
      <c r="G11" s="2">
        <f t="shared" si="5"/>
        <v>1</v>
      </c>
      <c r="H11" t="e">
        <f t="shared" si="6"/>
        <v>#DIV/0!</v>
      </c>
      <c r="I11" t="e">
        <f t="shared" si="7"/>
        <v>#DIV/0!</v>
      </c>
    </row>
    <row r="12" spans="1:10" x14ac:dyDescent="0.25">
      <c r="B12">
        <f t="shared" si="0"/>
        <v>0</v>
      </c>
      <c r="C12" s="3" t="e">
        <f t="shared" si="1"/>
        <v>#DIV/0!</v>
      </c>
      <c r="D12" s="2">
        <f t="shared" si="2"/>
        <v>2500</v>
      </c>
      <c r="E12" s="2">
        <f t="shared" si="3"/>
        <v>0</v>
      </c>
      <c r="F12" t="e">
        <f t="shared" si="4"/>
        <v>#DIV/0!</v>
      </c>
      <c r="G12" s="2">
        <f t="shared" si="5"/>
        <v>1</v>
      </c>
      <c r="H12" t="e">
        <f t="shared" si="6"/>
        <v>#DIV/0!</v>
      </c>
      <c r="I12" t="e">
        <f t="shared" si="7"/>
        <v>#DIV/0!</v>
      </c>
    </row>
    <row r="13" spans="1:10" x14ac:dyDescent="0.25">
      <c r="B13">
        <f t="shared" si="0"/>
        <v>0</v>
      </c>
      <c r="C13" s="3" t="e">
        <f t="shared" si="1"/>
        <v>#DIV/0!</v>
      </c>
      <c r="D13" s="2">
        <f t="shared" si="2"/>
        <v>2500</v>
      </c>
      <c r="E13" s="2">
        <f t="shared" si="3"/>
        <v>0</v>
      </c>
      <c r="F13" t="e">
        <f t="shared" si="4"/>
        <v>#DIV/0!</v>
      </c>
      <c r="G13" s="2">
        <f t="shared" si="5"/>
        <v>1</v>
      </c>
      <c r="H13" t="e">
        <f t="shared" si="6"/>
        <v>#DIV/0!</v>
      </c>
      <c r="I13" t="e">
        <f t="shared" si="7"/>
        <v>#DIV/0!</v>
      </c>
    </row>
    <row r="14" spans="1:10" x14ac:dyDescent="0.25">
      <c r="B14">
        <f t="shared" si="0"/>
        <v>0</v>
      </c>
      <c r="C14" s="3" t="e">
        <f t="shared" si="1"/>
        <v>#DIV/0!</v>
      </c>
      <c r="D14" s="2">
        <f t="shared" si="2"/>
        <v>2500</v>
      </c>
      <c r="E14" s="2">
        <f t="shared" si="3"/>
        <v>0</v>
      </c>
      <c r="F14" t="e">
        <f t="shared" si="4"/>
        <v>#DIV/0!</v>
      </c>
      <c r="G14" s="2">
        <f t="shared" si="5"/>
        <v>1</v>
      </c>
      <c r="H14" t="e">
        <f t="shared" si="6"/>
        <v>#DIV/0!</v>
      </c>
      <c r="I14" t="e">
        <f t="shared" si="7"/>
        <v>#DIV/0!</v>
      </c>
    </row>
    <row r="15" spans="1:10" x14ac:dyDescent="0.25">
      <c r="B15">
        <f t="shared" si="0"/>
        <v>0</v>
      </c>
      <c r="C15" s="3" t="e">
        <f t="shared" si="1"/>
        <v>#DIV/0!</v>
      </c>
      <c r="D15" s="2">
        <f t="shared" si="2"/>
        <v>2500</v>
      </c>
      <c r="E15" s="2">
        <f t="shared" si="3"/>
        <v>0</v>
      </c>
      <c r="F15" t="e">
        <f t="shared" si="4"/>
        <v>#DIV/0!</v>
      </c>
      <c r="G15" s="2">
        <f t="shared" si="5"/>
        <v>1</v>
      </c>
      <c r="H15" t="e">
        <f t="shared" si="6"/>
        <v>#DIV/0!</v>
      </c>
      <c r="I15" t="e">
        <f t="shared" si="7"/>
        <v>#DIV/0!</v>
      </c>
    </row>
    <row r="16" spans="1:10" x14ac:dyDescent="0.25">
      <c r="B16">
        <f t="shared" si="0"/>
        <v>0</v>
      </c>
      <c r="C16" s="3" t="e">
        <f t="shared" si="1"/>
        <v>#DIV/0!</v>
      </c>
      <c r="D16" s="2">
        <f t="shared" si="2"/>
        <v>2500</v>
      </c>
      <c r="E16" s="2">
        <f t="shared" si="3"/>
        <v>0</v>
      </c>
      <c r="F16" t="e">
        <f t="shared" si="4"/>
        <v>#DIV/0!</v>
      </c>
      <c r="G16" s="2">
        <f t="shared" si="5"/>
        <v>1</v>
      </c>
      <c r="H16" t="e">
        <f t="shared" si="6"/>
        <v>#DIV/0!</v>
      </c>
      <c r="I16" t="e">
        <f t="shared" si="7"/>
        <v>#DIV/0!</v>
      </c>
    </row>
    <row r="17" spans="1:10" x14ac:dyDescent="0.25">
      <c r="B17">
        <f t="shared" si="0"/>
        <v>0</v>
      </c>
      <c r="C17" s="3" t="e">
        <f t="shared" si="1"/>
        <v>#DIV/0!</v>
      </c>
      <c r="D17" s="2">
        <f t="shared" si="2"/>
        <v>2500</v>
      </c>
      <c r="E17" s="2">
        <f t="shared" si="3"/>
        <v>0</v>
      </c>
      <c r="F17" t="e">
        <f t="shared" si="4"/>
        <v>#DIV/0!</v>
      </c>
      <c r="G17" s="2">
        <f t="shared" si="5"/>
        <v>1</v>
      </c>
      <c r="H17" t="e">
        <f t="shared" si="6"/>
        <v>#DIV/0!</v>
      </c>
      <c r="I17" t="e">
        <f t="shared" si="7"/>
        <v>#DIV/0!</v>
      </c>
    </row>
    <row r="18" spans="1:10" x14ac:dyDescent="0.25">
      <c r="B18">
        <f t="shared" si="0"/>
        <v>0</v>
      </c>
      <c r="C18" s="3" t="e">
        <f t="shared" si="1"/>
        <v>#DIV/0!</v>
      </c>
      <c r="D18" s="2">
        <f t="shared" si="2"/>
        <v>2500</v>
      </c>
      <c r="E18" s="2">
        <f t="shared" si="3"/>
        <v>0</v>
      </c>
      <c r="F18" t="e">
        <f t="shared" si="4"/>
        <v>#DIV/0!</v>
      </c>
      <c r="G18" s="2">
        <f t="shared" si="5"/>
        <v>1</v>
      </c>
      <c r="H18" t="e">
        <f t="shared" si="6"/>
        <v>#DIV/0!</v>
      </c>
      <c r="I18" t="e">
        <f t="shared" si="7"/>
        <v>#DIV/0!</v>
      </c>
    </row>
    <row r="19" spans="1:10" x14ac:dyDescent="0.25">
      <c r="B19">
        <f t="shared" si="0"/>
        <v>0</v>
      </c>
      <c r="C19" s="3" t="e">
        <f t="shared" si="1"/>
        <v>#DIV/0!</v>
      </c>
      <c r="D19" s="2">
        <f t="shared" si="2"/>
        <v>2500</v>
      </c>
      <c r="E19" s="2">
        <f t="shared" si="3"/>
        <v>0</v>
      </c>
      <c r="F19" t="e">
        <f t="shared" si="4"/>
        <v>#DIV/0!</v>
      </c>
      <c r="G19" s="2">
        <f t="shared" si="5"/>
        <v>1</v>
      </c>
      <c r="H19" t="e">
        <f t="shared" si="6"/>
        <v>#DIV/0!</v>
      </c>
      <c r="I19" t="e">
        <f t="shared" si="7"/>
        <v>#DIV/0!</v>
      </c>
    </row>
    <row r="20" spans="1:10" x14ac:dyDescent="0.25">
      <c r="B20">
        <f t="shared" si="0"/>
        <v>0</v>
      </c>
      <c r="C20" s="3" t="e">
        <f t="shared" si="1"/>
        <v>#DIV/0!</v>
      </c>
      <c r="D20" s="2">
        <f t="shared" si="2"/>
        <v>2500</v>
      </c>
      <c r="E20" s="2">
        <f t="shared" si="3"/>
        <v>0</v>
      </c>
      <c r="F20" t="e">
        <f t="shared" si="4"/>
        <v>#DIV/0!</v>
      </c>
      <c r="G20" s="2">
        <f t="shared" si="5"/>
        <v>1</v>
      </c>
      <c r="H20" t="e">
        <f t="shared" si="6"/>
        <v>#DIV/0!</v>
      </c>
      <c r="I20" t="e">
        <f t="shared" si="7"/>
        <v>#DIV/0!</v>
      </c>
    </row>
    <row r="21" spans="1:10" x14ac:dyDescent="0.25">
      <c r="B21">
        <f t="shared" si="0"/>
        <v>0</v>
      </c>
      <c r="C21" s="3" t="e">
        <f t="shared" si="1"/>
        <v>#DIV/0!</v>
      </c>
      <c r="D21" s="2">
        <f t="shared" si="2"/>
        <v>2500</v>
      </c>
      <c r="E21" s="2">
        <f t="shared" si="3"/>
        <v>0</v>
      </c>
      <c r="F21" t="e">
        <f t="shared" si="4"/>
        <v>#DIV/0!</v>
      </c>
      <c r="G21" s="2">
        <f t="shared" si="5"/>
        <v>1</v>
      </c>
      <c r="H21" t="e">
        <f t="shared" si="6"/>
        <v>#DIV/0!</v>
      </c>
      <c r="I21" t="e">
        <f t="shared" si="7"/>
        <v>#DIV/0!</v>
      </c>
    </row>
    <row r="22" spans="1:10" x14ac:dyDescent="0.25">
      <c r="B22">
        <f t="shared" si="0"/>
        <v>0</v>
      </c>
      <c r="C22" s="3" t="e">
        <f t="shared" si="1"/>
        <v>#DIV/0!</v>
      </c>
      <c r="D22" s="2">
        <f t="shared" si="2"/>
        <v>2500</v>
      </c>
      <c r="E22" s="2">
        <f t="shared" si="3"/>
        <v>0</v>
      </c>
      <c r="F22" t="e">
        <f t="shared" si="4"/>
        <v>#DIV/0!</v>
      </c>
      <c r="G22" s="2">
        <f t="shared" si="5"/>
        <v>1</v>
      </c>
      <c r="H22" t="e">
        <f t="shared" si="6"/>
        <v>#DIV/0!</v>
      </c>
      <c r="I22" t="e">
        <f t="shared" si="7"/>
        <v>#DIV/0!</v>
      </c>
    </row>
    <row r="23" spans="1:10" x14ac:dyDescent="0.25">
      <c r="B23">
        <f t="shared" si="0"/>
        <v>0</v>
      </c>
      <c r="C23" s="3" t="e">
        <f t="shared" si="1"/>
        <v>#DIV/0!</v>
      </c>
      <c r="D23" s="2">
        <f t="shared" si="2"/>
        <v>2500</v>
      </c>
      <c r="E23" s="2">
        <f t="shared" si="3"/>
        <v>0</v>
      </c>
      <c r="F23" t="e">
        <f t="shared" si="4"/>
        <v>#DIV/0!</v>
      </c>
      <c r="G23" s="2">
        <f t="shared" si="5"/>
        <v>1</v>
      </c>
      <c r="H23" t="e">
        <f t="shared" si="6"/>
        <v>#DIV/0!</v>
      </c>
      <c r="I23" t="e">
        <f t="shared" si="7"/>
        <v>#DIV/0!</v>
      </c>
    </row>
    <row r="24" spans="1:10" x14ac:dyDescent="0.25">
      <c r="B24">
        <f t="shared" si="0"/>
        <v>0</v>
      </c>
      <c r="C24" s="3" t="e">
        <f t="shared" si="1"/>
        <v>#DIV/0!</v>
      </c>
      <c r="D24" s="2">
        <f t="shared" si="2"/>
        <v>2500</v>
      </c>
      <c r="E24" s="2">
        <f t="shared" si="3"/>
        <v>0</v>
      </c>
      <c r="F24" t="e">
        <f t="shared" si="4"/>
        <v>#DIV/0!</v>
      </c>
      <c r="G24" s="2">
        <f t="shared" si="5"/>
        <v>1</v>
      </c>
      <c r="H24" t="e">
        <f t="shared" si="6"/>
        <v>#DIV/0!</v>
      </c>
      <c r="I24" t="e">
        <f t="shared" si="7"/>
        <v>#DIV/0!</v>
      </c>
    </row>
    <row r="26" spans="1:10" x14ac:dyDescent="0.25">
      <c r="A26" s="2" t="s">
        <v>5</v>
      </c>
      <c r="B26" s="2" t="s">
        <v>13</v>
      </c>
      <c r="C26" s="2" t="s">
        <v>18</v>
      </c>
      <c r="D26" s="2" t="s">
        <v>20</v>
      </c>
      <c r="E26" s="2" t="s">
        <v>19</v>
      </c>
      <c r="F26" s="2" t="s">
        <v>21</v>
      </c>
      <c r="G26" s="2"/>
      <c r="H26" s="2" t="s">
        <v>22</v>
      </c>
      <c r="I26" s="2"/>
      <c r="J26" s="2"/>
    </row>
    <row r="27" spans="1:10" x14ac:dyDescent="0.25">
      <c r="A27" s="2"/>
      <c r="B27">
        <f>2*PI()*A27</f>
        <v>0</v>
      </c>
      <c r="C27" s="3" t="e">
        <f>$A$5/(B27*$D$5)</f>
        <v>#DIV/0!</v>
      </c>
      <c r="D27" s="3">
        <f>(B27/$E$5)^2</f>
        <v>0</v>
      </c>
      <c r="E27" s="2" t="e">
        <f>($B$5/(B27*$D$5))^2</f>
        <v>#DIV/0!</v>
      </c>
      <c r="F27" s="3" t="e">
        <f>($B$5*($B$5+$A$5))/(B27*$D$5)^2</f>
        <v>#DIV/0!</v>
      </c>
      <c r="G27" s="9" t="e">
        <f>(C27*(1-D27*(1+E27)))/(1+F27)</f>
        <v>#DIV/0!</v>
      </c>
      <c r="H27" s="9" t="e">
        <f>(180/PI())*ATAN(G27)</f>
        <v>#DIV/0!</v>
      </c>
      <c r="I27" s="7"/>
      <c r="J27" s="9"/>
    </row>
    <row r="28" spans="1:10" x14ac:dyDescent="0.25">
      <c r="B28">
        <f t="shared" ref="B28:B42" si="8">2*PI()*A28</f>
        <v>0</v>
      </c>
      <c r="C28" s="3" t="e">
        <f t="shared" ref="C28:C42" si="9">$A$5/(B28*$D$5)</f>
        <v>#DIV/0!</v>
      </c>
      <c r="D28" s="3">
        <f t="shared" ref="D28:D42" si="10">(B28/$E$5)^2</f>
        <v>0</v>
      </c>
      <c r="E28" s="2" t="e">
        <f t="shared" ref="E28:E42" si="11">($B$5/(B28*$D$5))^2</f>
        <v>#DIV/0!</v>
      </c>
      <c r="F28" s="3" t="e">
        <f t="shared" ref="F28:F39" si="12">($B$5*($B$5+$A$5))/(B28*$D$5)^2</f>
        <v>#DIV/0!</v>
      </c>
      <c r="G28" s="9" t="e">
        <f t="shared" ref="G28:G42" si="13">(C28*(1-D28*(1+E28)))/(1+F28)</f>
        <v>#DIV/0!</v>
      </c>
      <c r="H28" s="9" t="e">
        <f t="shared" ref="H28:H42" si="14">(180/PI())*ATAN(G28)</f>
        <v>#DIV/0!</v>
      </c>
      <c r="I28" s="7"/>
      <c r="J28" s="9"/>
    </row>
    <row r="29" spans="1:10" x14ac:dyDescent="0.25">
      <c r="B29">
        <f t="shared" si="8"/>
        <v>0</v>
      </c>
      <c r="C29" s="3" t="e">
        <f t="shared" si="9"/>
        <v>#DIV/0!</v>
      </c>
      <c r="D29" s="3">
        <f t="shared" si="10"/>
        <v>0</v>
      </c>
      <c r="E29" s="2" t="e">
        <f t="shared" si="11"/>
        <v>#DIV/0!</v>
      </c>
      <c r="F29" s="3" t="e">
        <f t="shared" si="12"/>
        <v>#DIV/0!</v>
      </c>
      <c r="G29" s="9" t="e">
        <f t="shared" si="13"/>
        <v>#DIV/0!</v>
      </c>
      <c r="H29" s="9" t="e">
        <f t="shared" si="14"/>
        <v>#DIV/0!</v>
      </c>
      <c r="I29" s="7"/>
      <c r="J29" s="9"/>
    </row>
    <row r="30" spans="1:10" x14ac:dyDescent="0.25">
      <c r="B30">
        <f t="shared" si="8"/>
        <v>0</v>
      </c>
      <c r="C30" s="3" t="e">
        <f t="shared" si="9"/>
        <v>#DIV/0!</v>
      </c>
      <c r="D30" s="3">
        <f t="shared" si="10"/>
        <v>0</v>
      </c>
      <c r="E30" s="2" t="e">
        <f t="shared" si="11"/>
        <v>#DIV/0!</v>
      </c>
      <c r="F30" s="3" t="e">
        <f t="shared" si="12"/>
        <v>#DIV/0!</v>
      </c>
      <c r="G30" s="9" t="e">
        <f t="shared" si="13"/>
        <v>#DIV/0!</v>
      </c>
      <c r="H30" s="9" t="e">
        <f t="shared" si="14"/>
        <v>#DIV/0!</v>
      </c>
      <c r="I30" s="7"/>
      <c r="J30" s="9"/>
    </row>
    <row r="31" spans="1:10" x14ac:dyDescent="0.25">
      <c r="B31">
        <f t="shared" si="8"/>
        <v>0</v>
      </c>
      <c r="C31" s="3" t="e">
        <f t="shared" si="9"/>
        <v>#DIV/0!</v>
      </c>
      <c r="D31" s="3">
        <f t="shared" si="10"/>
        <v>0</v>
      </c>
      <c r="E31" s="2" t="e">
        <f t="shared" si="11"/>
        <v>#DIV/0!</v>
      </c>
      <c r="F31" s="3" t="e">
        <f t="shared" si="12"/>
        <v>#DIV/0!</v>
      </c>
      <c r="G31" s="9" t="e">
        <f t="shared" si="13"/>
        <v>#DIV/0!</v>
      </c>
      <c r="H31" s="9" t="e">
        <f t="shared" si="14"/>
        <v>#DIV/0!</v>
      </c>
      <c r="I31" s="7"/>
      <c r="J31" s="9"/>
    </row>
    <row r="32" spans="1:10" x14ac:dyDescent="0.25">
      <c r="B32">
        <f t="shared" si="8"/>
        <v>0</v>
      </c>
      <c r="C32" s="3" t="e">
        <f t="shared" si="9"/>
        <v>#DIV/0!</v>
      </c>
      <c r="D32" s="3">
        <f t="shared" si="10"/>
        <v>0</v>
      </c>
      <c r="E32" s="2" t="e">
        <f t="shared" si="11"/>
        <v>#DIV/0!</v>
      </c>
      <c r="F32" s="3" t="e">
        <f t="shared" si="12"/>
        <v>#DIV/0!</v>
      </c>
      <c r="G32" s="9" t="e">
        <f t="shared" si="13"/>
        <v>#DIV/0!</v>
      </c>
      <c r="H32" s="9" t="e">
        <f t="shared" si="14"/>
        <v>#DIV/0!</v>
      </c>
      <c r="I32" s="7"/>
      <c r="J32" s="9"/>
    </row>
    <row r="33" spans="2:10" x14ac:dyDescent="0.25">
      <c r="B33">
        <f t="shared" si="8"/>
        <v>0</v>
      </c>
      <c r="C33" s="3" t="e">
        <f t="shared" si="9"/>
        <v>#DIV/0!</v>
      </c>
      <c r="D33" s="3">
        <f t="shared" si="10"/>
        <v>0</v>
      </c>
      <c r="E33" s="2" t="e">
        <f t="shared" si="11"/>
        <v>#DIV/0!</v>
      </c>
      <c r="F33" s="3" t="e">
        <f t="shared" si="12"/>
        <v>#DIV/0!</v>
      </c>
      <c r="G33" s="9" t="e">
        <f t="shared" si="13"/>
        <v>#DIV/0!</v>
      </c>
      <c r="H33" s="9" t="e">
        <f t="shared" si="14"/>
        <v>#DIV/0!</v>
      </c>
      <c r="I33" s="7"/>
      <c r="J33" s="9"/>
    </row>
    <row r="34" spans="2:10" x14ac:dyDescent="0.25">
      <c r="B34">
        <f t="shared" si="8"/>
        <v>0</v>
      </c>
      <c r="C34" s="3" t="e">
        <f t="shared" si="9"/>
        <v>#DIV/0!</v>
      </c>
      <c r="D34" s="3">
        <f t="shared" si="10"/>
        <v>0</v>
      </c>
      <c r="E34" s="2" t="e">
        <f t="shared" si="11"/>
        <v>#DIV/0!</v>
      </c>
      <c r="F34" s="3" t="e">
        <f t="shared" si="12"/>
        <v>#DIV/0!</v>
      </c>
      <c r="G34" s="9" t="e">
        <f t="shared" si="13"/>
        <v>#DIV/0!</v>
      </c>
      <c r="H34" s="9" t="e">
        <f t="shared" si="14"/>
        <v>#DIV/0!</v>
      </c>
      <c r="I34" s="7"/>
      <c r="J34" s="9"/>
    </row>
    <row r="35" spans="2:10" x14ac:dyDescent="0.25">
      <c r="B35">
        <f t="shared" si="8"/>
        <v>0</v>
      </c>
      <c r="C35" s="3" t="e">
        <f t="shared" si="9"/>
        <v>#DIV/0!</v>
      </c>
      <c r="D35" s="3">
        <f t="shared" si="10"/>
        <v>0</v>
      </c>
      <c r="E35" s="2" t="e">
        <f t="shared" si="11"/>
        <v>#DIV/0!</v>
      </c>
      <c r="F35" s="3" t="e">
        <f t="shared" si="12"/>
        <v>#DIV/0!</v>
      </c>
      <c r="G35" s="9" t="e">
        <f t="shared" si="13"/>
        <v>#DIV/0!</v>
      </c>
      <c r="H35" s="9" t="e">
        <f t="shared" si="14"/>
        <v>#DIV/0!</v>
      </c>
      <c r="I35" s="7"/>
      <c r="J35" s="9"/>
    </row>
    <row r="36" spans="2:10" x14ac:dyDescent="0.25">
      <c r="B36">
        <f t="shared" si="8"/>
        <v>0</v>
      </c>
      <c r="C36" s="3" t="e">
        <f t="shared" si="9"/>
        <v>#DIV/0!</v>
      </c>
      <c r="D36" s="3">
        <f t="shared" si="10"/>
        <v>0</v>
      </c>
      <c r="E36" s="2" t="e">
        <f t="shared" si="11"/>
        <v>#DIV/0!</v>
      </c>
      <c r="F36" s="3" t="e">
        <f t="shared" si="12"/>
        <v>#DIV/0!</v>
      </c>
      <c r="G36" s="9" t="e">
        <f t="shared" si="13"/>
        <v>#DIV/0!</v>
      </c>
      <c r="H36" s="9" t="e">
        <f t="shared" si="14"/>
        <v>#DIV/0!</v>
      </c>
      <c r="I36" s="7"/>
      <c r="J36" s="9"/>
    </row>
    <row r="37" spans="2:10" x14ac:dyDescent="0.25">
      <c r="B37">
        <f t="shared" si="8"/>
        <v>0</v>
      </c>
      <c r="C37" s="3" t="e">
        <f t="shared" si="9"/>
        <v>#DIV/0!</v>
      </c>
      <c r="D37" s="3">
        <f t="shared" si="10"/>
        <v>0</v>
      </c>
      <c r="E37" s="2" t="e">
        <f t="shared" si="11"/>
        <v>#DIV/0!</v>
      </c>
      <c r="F37" s="3" t="e">
        <f t="shared" si="12"/>
        <v>#DIV/0!</v>
      </c>
      <c r="G37" s="9" t="e">
        <f t="shared" si="13"/>
        <v>#DIV/0!</v>
      </c>
      <c r="H37" s="9" t="e">
        <f t="shared" si="14"/>
        <v>#DIV/0!</v>
      </c>
      <c r="I37" s="7"/>
      <c r="J37" s="9"/>
    </row>
    <row r="38" spans="2:10" x14ac:dyDescent="0.25">
      <c r="B38">
        <f t="shared" si="8"/>
        <v>0</v>
      </c>
      <c r="C38" s="3" t="e">
        <f t="shared" si="9"/>
        <v>#DIV/0!</v>
      </c>
      <c r="D38" s="3">
        <f t="shared" si="10"/>
        <v>0</v>
      </c>
      <c r="E38" s="2" t="e">
        <f t="shared" si="11"/>
        <v>#DIV/0!</v>
      </c>
      <c r="F38" s="3" t="e">
        <f t="shared" si="12"/>
        <v>#DIV/0!</v>
      </c>
      <c r="G38" s="9" t="e">
        <f t="shared" si="13"/>
        <v>#DIV/0!</v>
      </c>
      <c r="H38" s="9" t="e">
        <f t="shared" si="14"/>
        <v>#DIV/0!</v>
      </c>
      <c r="I38" s="7"/>
      <c r="J38" s="9"/>
    </row>
    <row r="39" spans="2:10" x14ac:dyDescent="0.25">
      <c r="B39">
        <f t="shared" si="8"/>
        <v>0</v>
      </c>
      <c r="C39" s="3" t="e">
        <f t="shared" si="9"/>
        <v>#DIV/0!</v>
      </c>
      <c r="D39" s="3">
        <f t="shared" si="10"/>
        <v>0</v>
      </c>
      <c r="E39" s="2" t="e">
        <f t="shared" si="11"/>
        <v>#DIV/0!</v>
      </c>
      <c r="F39" s="3" t="e">
        <f t="shared" si="12"/>
        <v>#DIV/0!</v>
      </c>
      <c r="G39" s="9" t="e">
        <f t="shared" si="13"/>
        <v>#DIV/0!</v>
      </c>
      <c r="H39" s="9" t="e">
        <f t="shared" si="14"/>
        <v>#DIV/0!</v>
      </c>
      <c r="I39" s="7"/>
      <c r="J39" s="9"/>
    </row>
    <row r="40" spans="2:10" x14ac:dyDescent="0.25">
      <c r="B40">
        <f t="shared" si="8"/>
        <v>0</v>
      </c>
      <c r="C40" s="3" t="e">
        <f t="shared" si="9"/>
        <v>#DIV/0!</v>
      </c>
      <c r="D40" s="3">
        <f t="shared" si="10"/>
        <v>0</v>
      </c>
      <c r="E40" s="2" t="e">
        <f t="shared" si="11"/>
        <v>#DIV/0!</v>
      </c>
      <c r="F40" s="3" t="e">
        <f>$B$5*($B$5+$A$5)/(B40*$D$5)^2</f>
        <v>#DIV/0!</v>
      </c>
      <c r="G40" s="9" t="e">
        <f t="shared" si="13"/>
        <v>#DIV/0!</v>
      </c>
      <c r="H40" s="9" t="e">
        <f t="shared" si="14"/>
        <v>#DIV/0!</v>
      </c>
      <c r="I40" s="7"/>
      <c r="J40" s="9"/>
    </row>
    <row r="41" spans="2:10" x14ac:dyDescent="0.25">
      <c r="B41">
        <f t="shared" si="8"/>
        <v>0</v>
      </c>
      <c r="C41" s="3" t="e">
        <f t="shared" si="9"/>
        <v>#DIV/0!</v>
      </c>
      <c r="D41" s="3">
        <f t="shared" si="10"/>
        <v>0</v>
      </c>
      <c r="E41" s="2" t="e">
        <f t="shared" si="11"/>
        <v>#DIV/0!</v>
      </c>
      <c r="F41" s="3" t="e">
        <f>$B$5*($B$5+$A$5)/(B41*$D$5)^2</f>
        <v>#DIV/0!</v>
      </c>
      <c r="G41" s="9" t="e">
        <f t="shared" si="13"/>
        <v>#DIV/0!</v>
      </c>
      <c r="H41" s="9" t="e">
        <f t="shared" si="14"/>
        <v>#DIV/0!</v>
      </c>
      <c r="I41" s="7"/>
      <c r="J41" s="9"/>
    </row>
    <row r="42" spans="2:10" x14ac:dyDescent="0.25">
      <c r="B42">
        <f t="shared" si="8"/>
        <v>0</v>
      </c>
      <c r="C42" s="3" t="e">
        <f t="shared" si="9"/>
        <v>#DIV/0!</v>
      </c>
      <c r="D42" s="3">
        <f t="shared" si="10"/>
        <v>0</v>
      </c>
      <c r="E42" s="2" t="e">
        <f t="shared" si="11"/>
        <v>#DIV/0!</v>
      </c>
      <c r="F42" s="3" t="e">
        <f>$B$5*($B$5+$A$5)/(B42*$D$5)^2</f>
        <v>#DIV/0!</v>
      </c>
      <c r="G42" s="9" t="e">
        <f t="shared" si="13"/>
        <v>#DIV/0!</v>
      </c>
      <c r="H42" s="9" t="e">
        <f t="shared" si="14"/>
        <v>#DIV/0!</v>
      </c>
      <c r="I42" s="7"/>
      <c r="J42" s="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Circuito RC</vt:lpstr>
      <vt:lpstr>Circuito RLC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Bete</dc:creator>
  <cp:lastModifiedBy>Bete</cp:lastModifiedBy>
  <dcterms:created xsi:type="dcterms:W3CDTF">2017-04-24T13:54:11Z</dcterms:created>
  <dcterms:modified xsi:type="dcterms:W3CDTF">2018-03-26T00:22:56Z</dcterms:modified>
</cp:coreProperties>
</file>