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0725"/>
  </bookViews>
  <sheets>
    <sheet name="Sem Contrato de Patrocínio" sheetId="1" r:id="rId1"/>
  </sheets>
  <definedNames>
    <definedName name="_xlnm.Print_Titles" localSheetId="0">'Sem Contrato de Patrocínio'!$4:$8</definedName>
  </definedNames>
  <calcPr calcId="125725"/>
</workbook>
</file>

<file path=xl/calcChain.xml><?xml version="1.0" encoding="utf-8"?>
<calcChain xmlns="http://schemas.openxmlformats.org/spreadsheetml/2006/main">
  <c r="H38" i="1"/>
  <c r="H41"/>
  <c r="H42"/>
  <c r="H43"/>
  <c r="H45"/>
  <c r="H44" s="1"/>
  <c r="H33"/>
  <c r="H34"/>
  <c r="H35"/>
  <c r="H36"/>
  <c r="H37"/>
  <c r="H32"/>
  <c r="H40" l="1"/>
  <c r="H39" s="1"/>
  <c r="H25"/>
  <c r="H24" s="1"/>
  <c r="H51"/>
  <c r="H50"/>
  <c r="H49" l="1"/>
  <c r="H52" s="1"/>
  <c r="H17"/>
  <c r="H18"/>
  <c r="H19"/>
  <c r="H14"/>
  <c r="H31"/>
  <c r="H30"/>
  <c r="H21" l="1"/>
  <c r="H15"/>
  <c r="H16"/>
  <c r="H27"/>
  <c r="H28" l="1"/>
  <c r="H29"/>
  <c r="H20"/>
  <c r="H13"/>
  <c r="H12" s="1"/>
  <c r="H26" l="1"/>
  <c r="H11"/>
  <c r="H10" s="1"/>
  <c r="H47" s="1"/>
  <c r="H23"/>
  <c r="H22" s="1"/>
  <c r="H53" l="1"/>
  <c r="H54" s="1"/>
</calcChain>
</file>

<file path=xl/sharedStrings.xml><?xml version="1.0" encoding="utf-8"?>
<sst xmlns="http://schemas.openxmlformats.org/spreadsheetml/2006/main" count="152" uniqueCount="117">
  <si>
    <t xml:space="preserve">1- N° </t>
  </si>
  <si>
    <t>2- Detalhamento ações</t>
  </si>
  <si>
    <t>5- Duração</t>
  </si>
  <si>
    <t>7 - Total</t>
  </si>
  <si>
    <t>Indique o item ou serviço que será contratado/utilizado</t>
  </si>
  <si>
    <t>col. 3 x col. 5 x col. 6</t>
  </si>
  <si>
    <t>ATIVIDADE(S) FIM</t>
  </si>
  <si>
    <t>Item</t>
  </si>
  <si>
    <t>Detalhamento</t>
  </si>
  <si>
    <t>1.1</t>
  </si>
  <si>
    <t>Divulgação/Promoção</t>
  </si>
  <si>
    <t>2.1</t>
  </si>
  <si>
    <t>Unidade</t>
  </si>
  <si>
    <t>4.1</t>
  </si>
  <si>
    <t>5.1</t>
  </si>
  <si>
    <t>7.1</t>
  </si>
  <si>
    <t>8.1</t>
  </si>
  <si>
    <t>Uniformes</t>
  </si>
  <si>
    <t>TOTAL ATIVIDADE MEIO + ATIVIDADE(S) FIM</t>
  </si>
  <si>
    <t>TOTAL GERAL</t>
  </si>
  <si>
    <t>3- Quant.</t>
  </si>
  <si>
    <t>quant de cada item da coluna 2</t>
  </si>
  <si>
    <t>4- Unid.</t>
  </si>
  <si>
    <t>unid de med de cada item da coluna 3</t>
  </si>
  <si>
    <t>duração de cada item da coluna 2</t>
  </si>
  <si>
    <t>6- R$ Unit.</t>
  </si>
  <si>
    <t>preço de cada unidade de despesa</t>
  </si>
  <si>
    <t>XII. Orçamento Analítico - detalhe aqui os itens de despesa, por ação, necessários à execução do projeto, dando as especificações orçamentárias necessárias.</t>
  </si>
  <si>
    <t>Seguro contra acidentes alunos</t>
  </si>
  <si>
    <t xml:space="preserve">Trata-se de seguro médico hospitalar que todos os beneficiários terão acesso em caso de acidentes durante as atividades do projeto. Também terão cobertura em caso de Morte Acidental (MA) e Invalidez Permanente Total
ou Parcial (IPA). Chegou-se ao produto de 1650 multiplicando 100 (beneficiários) por 11 meses que estarão cobertos. </t>
  </si>
  <si>
    <t>6.2</t>
  </si>
  <si>
    <t>camisa dos alunos</t>
  </si>
  <si>
    <t>unidade</t>
  </si>
  <si>
    <t>bilhete</t>
  </si>
  <si>
    <t>serviço</t>
  </si>
  <si>
    <t>TOTAL ATIVIDADE FIM</t>
  </si>
  <si>
    <t>7.2</t>
  </si>
  <si>
    <t>7.3</t>
  </si>
  <si>
    <t>7.4</t>
  </si>
  <si>
    <t>Seguro acidentes</t>
  </si>
  <si>
    <t>Assistente Social</t>
  </si>
  <si>
    <t>Transporte/combustivel</t>
  </si>
  <si>
    <t>coordenação geral</t>
  </si>
  <si>
    <t xml:space="preserve">Fará a gestão integrada do projeto, gerenciando o tempo, custos, qualidade, recursos humanos, comunicação, riscos, aquisições, conhecimento e documentação, disponibilizando sistema de gestão, entregando relatórios e realizando prestação de contas </t>
  </si>
  <si>
    <t>2.2</t>
  </si>
  <si>
    <t>MEI</t>
  </si>
  <si>
    <t>Prestadores de serviço</t>
  </si>
  <si>
    <t>hora/aula</t>
  </si>
  <si>
    <t>Estagiario</t>
  </si>
  <si>
    <t>ATIVIDADE(S) MEIO</t>
  </si>
  <si>
    <t>Assistente de Coordenação</t>
  </si>
  <si>
    <t>Prestadores de Serviço - Atividade Meio</t>
  </si>
  <si>
    <t>CONTADOR</t>
  </si>
  <si>
    <t>Lanche</t>
  </si>
  <si>
    <t>Vale trasporte</t>
  </si>
  <si>
    <t xml:space="preserve">Trata-se de vale transporte para os alunos. </t>
  </si>
  <si>
    <t>mês</t>
  </si>
  <si>
    <t>2.3</t>
  </si>
  <si>
    <t>2.4</t>
  </si>
  <si>
    <t>2.5</t>
  </si>
  <si>
    <t>2.6</t>
  </si>
  <si>
    <t>2.7</t>
  </si>
  <si>
    <t>Palestrantes</t>
  </si>
  <si>
    <t>Irão ministrar palestras aos sábados</t>
  </si>
  <si>
    <t>Haverá um estagiário de comunicação e outro de serviço social</t>
  </si>
  <si>
    <t>Fará o acompanhamento psico-social dos alunos</t>
  </si>
  <si>
    <t>Responsável pelo serviço social do projeto</t>
  </si>
  <si>
    <t>Cuidará de toda area técnica do projeto, incluindo aulas e palestras</t>
  </si>
  <si>
    <t>Coordenação técnica</t>
  </si>
  <si>
    <t>Professores</t>
  </si>
  <si>
    <t>Psicologa</t>
  </si>
  <si>
    <t>Ministrarão as aulas dos cursos</t>
  </si>
  <si>
    <t>Papel sulfite</t>
  </si>
  <si>
    <t>Material de Consumo</t>
  </si>
  <si>
    <t>Álcool Isopropilico</t>
  </si>
  <si>
    <t xml:space="preserve">Respirador </t>
  </si>
  <si>
    <t xml:space="preserve">Pulseira Antiestática </t>
  </si>
  <si>
    <t>Óculos de Proteção</t>
  </si>
  <si>
    <t>Cartela de bateria</t>
  </si>
  <si>
    <t>Pasta térmica</t>
  </si>
  <si>
    <t>Material Permanente</t>
  </si>
  <si>
    <t>Kit de Ferramentas</t>
  </si>
  <si>
    <t>Multímetro Digital</t>
  </si>
  <si>
    <t>Testador de Fonte</t>
  </si>
  <si>
    <t>Alicate de corte</t>
  </si>
  <si>
    <t>caixa</t>
  </si>
  <si>
    <t>galão</t>
  </si>
  <si>
    <t>resma</t>
  </si>
  <si>
    <t>litro</t>
  </si>
  <si>
    <t>Papel higiênico</t>
  </si>
  <si>
    <t>Papel toalha</t>
  </si>
  <si>
    <t>Copo descartável</t>
  </si>
  <si>
    <t>Água</t>
  </si>
  <si>
    <t>Será utilizado pelos alunos durantes as aulas</t>
  </si>
  <si>
    <t>Cartilha</t>
  </si>
  <si>
    <t>Será distribuido aos alunos e nas comunidades</t>
  </si>
  <si>
    <t>Aquisição de banner</t>
  </si>
  <si>
    <t>Camisa utilizada pelos alunos durantes os cursos</t>
  </si>
  <si>
    <t>Cuidará para parte contabil do projeto</t>
  </si>
  <si>
    <t>Responsavel pelas inscrições e serviço de secretaria</t>
  </si>
  <si>
    <t>O lanche será fornecido aos alunos nos dias de aulas</t>
  </si>
  <si>
    <t xml:space="preserve">Será utilizado pelos alunos durantes as aulas. </t>
  </si>
  <si>
    <t>TOTAL ATIVIDADE MEIO</t>
  </si>
  <si>
    <t xml:space="preserve">Trata-se de material de consumo que será utilizado todos os dias que houver atividades do projeto
</t>
  </si>
  <si>
    <t>ANEXO II - PLANILHA ORÇAMENTÁRIA</t>
  </si>
  <si>
    <t>3.1</t>
  </si>
  <si>
    <t>6.1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</si>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</sst>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D9F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0" fontId="7" fillId="2" borderId="1" xfId="0" applyFont="1" applyFill="1" applyBorder="1" applyAlignment="1"/>
    <xf numFmtId="4" fontId="7" fillId="2" borderId="1" xfId="0" applyNumberFormat="1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left"/>
    </xf>
    <xf numFmtId="0" fontId="7" fillId="2" borderId="1" xfId="0" applyFont="1" applyFill="1" applyBorder="1"/>
    <xf numFmtId="4" fontId="7" fillId="2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4" fontId="0" fillId="0" borderId="0" xfId="0" applyNumberFormat="1" applyBorder="1" applyAlignment="1">
      <alignment horizontal="center" vertical="center"/>
    </xf>
    <xf numFmtId="0" fontId="9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2" fontId="0" fillId="0" borderId="1" xfId="0" applyNumberFormat="1" applyBorder="1" applyAlignment="1">
      <alignment vertical="justify" wrapText="1"/>
    </xf>
    <xf numFmtId="0" fontId="9" fillId="0" borderId="2" xfId="0" applyFont="1" applyFill="1" applyBorder="1" applyAlignment="1">
      <alignment vertical="top" wrapText="1"/>
    </xf>
    <xf numFmtId="2" fontId="0" fillId="0" borderId="1" xfId="0" applyNumberFormat="1" applyBorder="1" applyAlignment="1">
      <alignment vertical="justify"/>
    </xf>
    <xf numFmtId="0" fontId="9" fillId="0" borderId="8" xfId="0" applyFont="1" applyBorder="1"/>
    <xf numFmtId="0" fontId="9" fillId="0" borderId="2" xfId="0" applyFont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7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4" fontId="6" fillId="5" borderId="4" xfId="0" applyNumberFormat="1" applyFont="1" applyFill="1" applyBorder="1"/>
    <xf numFmtId="0" fontId="8" fillId="5" borderId="2" xfId="0" applyFont="1" applyFill="1" applyBorder="1"/>
    <xf numFmtId="0" fontId="8" fillId="5" borderId="3" xfId="0" applyFont="1" applyFill="1" applyBorder="1"/>
    <xf numFmtId="4" fontId="6" fillId="5" borderId="4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/>
    <xf numFmtId="8" fontId="0" fillId="0" borderId="1" xfId="0" applyNumberFormat="1" applyBorder="1"/>
    <xf numFmtId="0" fontId="10" fillId="6" borderId="9" xfId="0" applyFont="1" applyFill="1" applyBorder="1" applyAlignment="1">
      <alignment vertical="top" wrapText="1"/>
    </xf>
    <xf numFmtId="0" fontId="10" fillId="6" borderId="10" xfId="0" applyFont="1" applyFill="1" applyBorder="1" applyAlignment="1">
      <alignment vertical="top" wrapText="1"/>
    </xf>
    <xf numFmtId="2" fontId="9" fillId="0" borderId="7" xfId="0" quotePrefix="1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0" fontId="0" fillId="0" borderId="11" xfId="0" applyBorder="1"/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0" fillId="0" borderId="12" xfId="0" applyBorder="1"/>
    <xf numFmtId="0" fontId="0" fillId="0" borderId="1" xfId="0" applyBorder="1" applyAlignment="1">
      <alignment horizontal="left"/>
    </xf>
    <xf numFmtId="44" fontId="9" fillId="0" borderId="2" xfId="0" applyNumberFormat="1" applyFont="1" applyBorder="1" applyAlignment="1">
      <alignment horizontal="center" vertical="top" wrapText="1"/>
    </xf>
    <xf numFmtId="44" fontId="9" fillId="0" borderId="7" xfId="0" applyNumberFormat="1" applyFont="1" applyBorder="1" applyAlignment="1">
      <alignment horizontal="center" vertical="top" wrapText="1"/>
    </xf>
    <xf numFmtId="44" fontId="9" fillId="0" borderId="2" xfId="1" applyFont="1" applyBorder="1" applyAlignment="1">
      <alignment horizontal="center" vertical="top" wrapText="1"/>
    </xf>
    <xf numFmtId="44" fontId="7" fillId="0" borderId="1" xfId="1" applyFont="1" applyBorder="1" applyAlignment="1">
      <alignment horizontal="center" vertical="center"/>
    </xf>
    <xf numFmtId="44" fontId="9" fillId="0" borderId="7" xfId="1" applyFont="1" applyBorder="1" applyAlignment="1">
      <alignment horizontal="center" vertical="top" wrapText="1"/>
    </xf>
    <xf numFmtId="44" fontId="0" fillId="0" borderId="1" xfId="1" applyFont="1" applyBorder="1"/>
    <xf numFmtId="44" fontId="8" fillId="2" borderId="1" xfId="1" applyFont="1" applyFill="1" applyBorder="1"/>
    <xf numFmtId="44" fontId="9" fillId="4" borderId="5" xfId="1" applyFont="1" applyFill="1" applyBorder="1" applyAlignment="1">
      <alignment horizontal="center" vertical="top" wrapText="1"/>
    </xf>
    <xf numFmtId="44" fontId="6" fillId="2" borderId="1" xfId="1" applyFont="1" applyFill="1" applyBorder="1" applyAlignment="1">
      <alignment horizontal="left"/>
    </xf>
    <xf numFmtId="164" fontId="0" fillId="0" borderId="1" xfId="0" applyNumberFormat="1" applyBorder="1"/>
    <xf numFmtId="164" fontId="0" fillId="0" borderId="13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sqref="A1:H1"/>
    </sheetView>
  </sheetViews>
  <sheetFormatPr defaultRowHeight="15"/>
  <cols>
    <col min="1" max="1" width="9.140625" style="13"/>
    <col min="2" max="2" width="23.42578125" style="13" customWidth="1"/>
    <col min="3" max="3" width="50.5703125" style="13" customWidth="1"/>
    <col min="4" max="4" width="11.5703125" style="23" customWidth="1"/>
    <col min="5" max="5" width="11.140625" style="23" customWidth="1"/>
    <col min="6" max="6" width="10.7109375" style="23" customWidth="1"/>
    <col min="7" max="7" width="13.85546875" style="24" customWidth="1"/>
    <col min="8" max="8" width="12.28515625" style="24" customWidth="1"/>
    <col min="9" max="9" width="15" style="37" customWidth="1"/>
    <col min="10" max="10" width="10.140625" style="13" bestFit="1" customWidth="1"/>
    <col min="11" max="16384" width="9.140625" style="13"/>
  </cols>
  <sheetData>
    <row r="1" spans="1:9" customFormat="1" ht="23.25">
      <c r="A1" s="85" t="s">
        <v>104</v>
      </c>
      <c r="B1" s="86"/>
      <c r="C1" s="86"/>
      <c r="D1" s="86"/>
      <c r="E1" s="86"/>
      <c r="F1" s="86"/>
      <c r="G1" s="86"/>
      <c r="H1" s="87"/>
      <c r="I1" s="7"/>
    </row>
    <row r="2" spans="1:9" customFormat="1">
      <c r="A2" s="88" t="s">
        <v>27</v>
      </c>
      <c r="B2" s="88"/>
      <c r="C2" s="88"/>
      <c r="D2" s="88"/>
      <c r="E2" s="88"/>
      <c r="F2" s="88"/>
      <c r="G2" s="88"/>
      <c r="H2" s="88"/>
      <c r="I2" s="7"/>
    </row>
    <row r="3" spans="1:9" customFormat="1">
      <c r="A3" s="88"/>
      <c r="B3" s="88"/>
      <c r="C3" s="88"/>
      <c r="D3" s="88"/>
      <c r="E3" s="88"/>
      <c r="F3" s="88"/>
      <c r="G3" s="88"/>
      <c r="H3" s="88"/>
      <c r="I3" s="7"/>
    </row>
    <row r="4" spans="1:9" s="4" customFormat="1">
      <c r="A4" s="95" t="s">
        <v>0</v>
      </c>
      <c r="B4" s="89" t="s">
        <v>1</v>
      </c>
      <c r="C4" s="89"/>
      <c r="D4" s="17" t="s">
        <v>20</v>
      </c>
      <c r="E4" s="17" t="s">
        <v>22</v>
      </c>
      <c r="F4" s="17" t="s">
        <v>2</v>
      </c>
      <c r="G4" s="18" t="s">
        <v>25</v>
      </c>
      <c r="H4" s="18" t="s">
        <v>3</v>
      </c>
      <c r="I4" s="14"/>
    </row>
    <row r="5" spans="1:9" s="1" customFormat="1" ht="11.25">
      <c r="A5" s="95"/>
      <c r="B5" s="93" t="s">
        <v>4</v>
      </c>
      <c r="C5" s="93"/>
      <c r="D5" s="92" t="s">
        <v>21</v>
      </c>
      <c r="E5" s="92" t="s">
        <v>23</v>
      </c>
      <c r="F5" s="92" t="s">
        <v>24</v>
      </c>
      <c r="G5" s="96" t="s">
        <v>26</v>
      </c>
      <c r="H5" s="97" t="s">
        <v>5</v>
      </c>
      <c r="I5" s="15"/>
    </row>
    <row r="6" spans="1:9" s="1" customFormat="1" ht="11.25">
      <c r="A6" s="95"/>
      <c r="B6" s="93"/>
      <c r="C6" s="93"/>
      <c r="D6" s="92"/>
      <c r="E6" s="92"/>
      <c r="F6" s="92"/>
      <c r="G6" s="96"/>
      <c r="H6" s="97"/>
      <c r="I6" s="15"/>
    </row>
    <row r="7" spans="1:9" s="1" customFormat="1" ht="19.5" customHeight="1">
      <c r="A7" s="95"/>
      <c r="B7" s="93"/>
      <c r="C7" s="93"/>
      <c r="D7" s="92"/>
      <c r="E7" s="92"/>
      <c r="F7" s="92"/>
      <c r="G7" s="96"/>
      <c r="H7" s="97"/>
      <c r="I7" s="15"/>
    </row>
    <row r="8" spans="1:9" s="2" customFormat="1">
      <c r="A8" s="5"/>
      <c r="B8" s="5" t="s">
        <v>7</v>
      </c>
      <c r="C8" s="5" t="s">
        <v>8</v>
      </c>
      <c r="D8" s="90"/>
      <c r="E8" s="90"/>
      <c r="F8" s="90"/>
      <c r="G8" s="90"/>
      <c r="H8" s="90"/>
      <c r="I8" s="7"/>
    </row>
    <row r="9" spans="1:9" customFormat="1">
      <c r="A9" s="91" t="s">
        <v>6</v>
      </c>
      <c r="B9" s="91"/>
      <c r="C9" s="33"/>
      <c r="D9" s="25"/>
      <c r="E9" s="25"/>
      <c r="F9" s="25"/>
      <c r="G9" s="26"/>
      <c r="H9" s="25"/>
      <c r="I9" s="7"/>
    </row>
    <row r="10" spans="1:9" s="3" customFormat="1">
      <c r="A10" s="34">
        <v>1</v>
      </c>
      <c r="B10" s="35" t="s">
        <v>10</v>
      </c>
      <c r="C10" s="35"/>
      <c r="D10" s="30"/>
      <c r="E10" s="30"/>
      <c r="F10" s="30"/>
      <c r="G10" s="31"/>
      <c r="H10" s="58">
        <f>H11</f>
        <v>277.52</v>
      </c>
      <c r="I10" s="14"/>
    </row>
    <row r="11" spans="1:9" s="6" customFormat="1" ht="45">
      <c r="A11" s="10" t="s">
        <v>9</v>
      </c>
      <c r="B11" s="38" t="s">
        <v>96</v>
      </c>
      <c r="C11" s="40" t="s">
        <v>103</v>
      </c>
      <c r="D11" s="45">
        <v>1</v>
      </c>
      <c r="E11" s="12" t="s">
        <v>32</v>
      </c>
      <c r="F11" s="19">
        <v>1</v>
      </c>
      <c r="G11" s="45">
        <v>277.52</v>
      </c>
      <c r="H11" s="20">
        <f t="shared" ref="H11:H38" si="0">D11*F11*G11</f>
        <v>277.52</v>
      </c>
    </row>
    <row r="12" spans="1:9" s="2" customFormat="1">
      <c r="A12" s="34">
        <v>2</v>
      </c>
      <c r="B12" s="35" t="s">
        <v>46</v>
      </c>
      <c r="C12" s="35"/>
      <c r="D12" s="30"/>
      <c r="E12" s="30"/>
      <c r="F12" s="30"/>
      <c r="G12" s="31"/>
      <c r="H12" s="58">
        <f>H13+H14+H16+H17+H18+H19+H15</f>
        <v>153600</v>
      </c>
    </row>
    <row r="13" spans="1:9" s="6" customFormat="1" ht="90">
      <c r="A13" s="9" t="s">
        <v>11</v>
      </c>
      <c r="B13" s="41" t="s">
        <v>42</v>
      </c>
      <c r="C13" s="40" t="s">
        <v>43</v>
      </c>
      <c r="D13" s="27">
        <v>1</v>
      </c>
      <c r="E13" s="12" t="s">
        <v>56</v>
      </c>
      <c r="F13" s="46">
        <v>12</v>
      </c>
      <c r="G13" s="48">
        <v>2200</v>
      </c>
      <c r="H13" s="20">
        <f t="shared" si="0"/>
        <v>26400</v>
      </c>
    </row>
    <row r="14" spans="1:9" s="6" customFormat="1" ht="30">
      <c r="A14" s="9" t="s">
        <v>44</v>
      </c>
      <c r="B14" s="41" t="s">
        <v>68</v>
      </c>
      <c r="C14" s="40" t="s">
        <v>67</v>
      </c>
      <c r="D14" s="27">
        <v>1</v>
      </c>
      <c r="E14" s="12" t="s">
        <v>56</v>
      </c>
      <c r="F14" s="46">
        <v>12</v>
      </c>
      <c r="G14" s="48">
        <v>2000</v>
      </c>
      <c r="H14" s="20">
        <f t="shared" si="0"/>
        <v>24000</v>
      </c>
    </row>
    <row r="15" spans="1:9" s="6" customFormat="1">
      <c r="A15" s="9" t="s">
        <v>57</v>
      </c>
      <c r="B15" s="39" t="s">
        <v>69</v>
      </c>
      <c r="C15" s="42" t="s">
        <v>71</v>
      </c>
      <c r="D15" s="27">
        <v>96</v>
      </c>
      <c r="E15" s="12" t="s">
        <v>47</v>
      </c>
      <c r="F15" s="46">
        <v>10</v>
      </c>
      <c r="G15" s="49">
        <v>45</v>
      </c>
      <c r="H15" s="20">
        <f t="shared" si="0"/>
        <v>43200</v>
      </c>
    </row>
    <row r="16" spans="1:9" s="6" customFormat="1">
      <c r="A16" s="9" t="s">
        <v>58</v>
      </c>
      <c r="B16" s="39" t="s">
        <v>40</v>
      </c>
      <c r="C16" s="42" t="s">
        <v>66</v>
      </c>
      <c r="D16" s="27">
        <v>1</v>
      </c>
      <c r="E16" s="12" t="s">
        <v>56</v>
      </c>
      <c r="F16" s="47">
        <v>12</v>
      </c>
      <c r="G16" s="62">
        <v>1300</v>
      </c>
      <c r="H16" s="20">
        <f t="shared" si="0"/>
        <v>15600</v>
      </c>
    </row>
    <row r="17" spans="1:12" s="6" customFormat="1">
      <c r="A17" s="9" t="s">
        <v>59</v>
      </c>
      <c r="B17" s="39" t="s">
        <v>70</v>
      </c>
      <c r="C17" s="42" t="s">
        <v>65</v>
      </c>
      <c r="D17" s="27">
        <v>1</v>
      </c>
      <c r="E17" s="12" t="s">
        <v>56</v>
      </c>
      <c r="F17" s="47">
        <v>12</v>
      </c>
      <c r="G17" s="62">
        <v>1300</v>
      </c>
      <c r="H17" s="20">
        <f t="shared" si="0"/>
        <v>15600</v>
      </c>
    </row>
    <row r="18" spans="1:12" s="6" customFormat="1" ht="30">
      <c r="A18" s="9" t="s">
        <v>60</v>
      </c>
      <c r="B18" s="39" t="s">
        <v>48</v>
      </c>
      <c r="C18" s="42" t="s">
        <v>64</v>
      </c>
      <c r="D18" s="27">
        <v>2</v>
      </c>
      <c r="E18" s="12" t="s">
        <v>56</v>
      </c>
      <c r="F18" s="47">
        <v>12</v>
      </c>
      <c r="G18" s="62">
        <v>700</v>
      </c>
      <c r="H18" s="20">
        <f t="shared" si="0"/>
        <v>16800</v>
      </c>
    </row>
    <row r="19" spans="1:12" s="6" customFormat="1" ht="15.75" thickBot="1">
      <c r="A19" s="9" t="s">
        <v>61</v>
      </c>
      <c r="B19" s="39" t="s">
        <v>62</v>
      </c>
      <c r="C19" s="40" t="s">
        <v>63</v>
      </c>
      <c r="D19" s="21">
        <v>12</v>
      </c>
      <c r="E19" s="12" t="s">
        <v>47</v>
      </c>
      <c r="F19" s="47">
        <v>10</v>
      </c>
      <c r="G19" s="50">
        <v>100</v>
      </c>
      <c r="H19" s="20">
        <f t="shared" si="0"/>
        <v>12000</v>
      </c>
    </row>
    <row r="20" spans="1:12" s="3" customFormat="1" ht="15" customHeight="1" thickBot="1">
      <c r="A20" s="8">
        <v>3</v>
      </c>
      <c r="B20" s="94" t="s">
        <v>53</v>
      </c>
      <c r="C20" s="94"/>
      <c r="D20" s="28"/>
      <c r="E20" s="28"/>
      <c r="F20" s="28"/>
      <c r="G20" s="29"/>
      <c r="H20" s="79">
        <f>SUM(H21:H21)</f>
        <v>45000</v>
      </c>
      <c r="L20" s="60"/>
    </row>
    <row r="21" spans="1:12" customFormat="1" ht="15.75" thickBot="1">
      <c r="A21" s="43" t="s">
        <v>105</v>
      </c>
      <c r="B21" s="39" t="s">
        <v>53</v>
      </c>
      <c r="C21" s="40" t="s">
        <v>100</v>
      </c>
      <c r="D21" s="21">
        <v>600</v>
      </c>
      <c r="E21" s="12" t="s">
        <v>32</v>
      </c>
      <c r="F21" s="51">
        <v>10</v>
      </c>
      <c r="G21" s="78">
        <v>7.5</v>
      </c>
      <c r="H21" s="74">
        <f t="shared" ref="H21" si="1">D21*F21*G21</f>
        <v>45000</v>
      </c>
      <c r="I21" s="7"/>
      <c r="L21" s="61"/>
    </row>
    <row r="22" spans="1:12" customFormat="1">
      <c r="A22" s="34">
        <v>4</v>
      </c>
      <c r="B22" s="35" t="s">
        <v>41</v>
      </c>
      <c r="C22" s="36"/>
      <c r="D22" s="30"/>
      <c r="E22" s="30"/>
      <c r="F22" s="30"/>
      <c r="G22" s="31"/>
      <c r="H22" s="77">
        <f>H23</f>
        <v>48600</v>
      </c>
      <c r="I22" s="7"/>
    </row>
    <row r="23" spans="1:12" s="6" customFormat="1">
      <c r="A23" s="9" t="s">
        <v>13</v>
      </c>
      <c r="B23" s="42" t="s">
        <v>54</v>
      </c>
      <c r="C23" s="40" t="s">
        <v>55</v>
      </c>
      <c r="D23" s="32">
        <v>600</v>
      </c>
      <c r="E23" s="19" t="s">
        <v>33</v>
      </c>
      <c r="F23" s="52">
        <v>10</v>
      </c>
      <c r="G23" s="59">
        <v>8.1</v>
      </c>
      <c r="H23" s="74">
        <f t="shared" si="0"/>
        <v>48600</v>
      </c>
    </row>
    <row r="24" spans="1:12" customFormat="1">
      <c r="A24" s="34">
        <v>5</v>
      </c>
      <c r="B24" s="35" t="s">
        <v>39</v>
      </c>
      <c r="C24" s="36"/>
      <c r="D24" s="30"/>
      <c r="E24" s="30"/>
      <c r="F24" s="30"/>
      <c r="G24" s="31"/>
      <c r="H24" s="77">
        <f>H25</f>
        <v>4065.6</v>
      </c>
      <c r="I24" s="7"/>
    </row>
    <row r="25" spans="1:12" s="6" customFormat="1" ht="120">
      <c r="A25" s="9" t="s">
        <v>14</v>
      </c>
      <c r="B25" s="42" t="s">
        <v>28</v>
      </c>
      <c r="C25" s="40" t="s">
        <v>29</v>
      </c>
      <c r="D25" s="32">
        <v>1320</v>
      </c>
      <c r="E25" s="12" t="s">
        <v>34</v>
      </c>
      <c r="F25" s="32">
        <v>1</v>
      </c>
      <c r="G25" s="74">
        <v>3.08</v>
      </c>
      <c r="H25" s="74">
        <f t="shared" si="0"/>
        <v>4065.6</v>
      </c>
    </row>
    <row r="26" spans="1:12" customFormat="1">
      <c r="A26" s="34">
        <v>6</v>
      </c>
      <c r="B26" s="35" t="s">
        <v>73</v>
      </c>
      <c r="C26" s="35"/>
      <c r="D26" s="30"/>
      <c r="E26" s="30"/>
      <c r="F26" s="30"/>
      <c r="G26" s="31"/>
      <c r="H26" s="77">
        <f>SUM(H27:H38)</f>
        <v>16259.56</v>
      </c>
      <c r="I26" s="7"/>
    </row>
    <row r="27" spans="1:12" customFormat="1">
      <c r="A27" s="10" t="s">
        <v>106</v>
      </c>
      <c r="B27" s="70" t="s">
        <v>89</v>
      </c>
      <c r="C27" s="40" t="s">
        <v>93</v>
      </c>
      <c r="D27" s="12">
        <v>14</v>
      </c>
      <c r="E27" s="12" t="s">
        <v>85</v>
      </c>
      <c r="F27" s="12">
        <v>1</v>
      </c>
      <c r="G27" s="64">
        <v>89.9</v>
      </c>
      <c r="H27" s="74">
        <f>D27*F27*G27</f>
        <v>1258.6000000000001</v>
      </c>
      <c r="I27" s="7"/>
    </row>
    <row r="28" spans="1:12" customFormat="1">
      <c r="A28" s="10" t="s">
        <v>30</v>
      </c>
      <c r="B28" s="70" t="s">
        <v>90</v>
      </c>
      <c r="C28" s="40" t="s">
        <v>93</v>
      </c>
      <c r="D28" s="12">
        <v>14</v>
      </c>
      <c r="E28" s="12" t="s">
        <v>85</v>
      </c>
      <c r="F28" s="12">
        <v>1</v>
      </c>
      <c r="G28" s="64">
        <v>79.900000000000006</v>
      </c>
      <c r="H28" s="74">
        <f t="shared" si="0"/>
        <v>1118.6000000000001</v>
      </c>
      <c r="I28" s="7"/>
    </row>
    <row r="29" spans="1:12" customFormat="1" ht="23.25">
      <c r="A29" s="10" t="s">
        <v>107</v>
      </c>
      <c r="B29" s="70" t="s">
        <v>91</v>
      </c>
      <c r="C29" s="40" t="s">
        <v>93</v>
      </c>
      <c r="D29" s="12">
        <v>14</v>
      </c>
      <c r="E29" s="12" t="s">
        <v>85</v>
      </c>
      <c r="F29" s="12">
        <v>1</v>
      </c>
      <c r="G29" s="64">
        <v>62.9</v>
      </c>
      <c r="H29" s="74">
        <f t="shared" si="0"/>
        <v>880.6</v>
      </c>
      <c r="I29" s="7"/>
      <c r="J29" s="16"/>
    </row>
    <row r="30" spans="1:12" customFormat="1" ht="23.25">
      <c r="A30" s="10" t="s">
        <v>108</v>
      </c>
      <c r="B30" s="70" t="s">
        <v>92</v>
      </c>
      <c r="C30" s="40" t="s">
        <v>93</v>
      </c>
      <c r="D30" s="12">
        <v>14</v>
      </c>
      <c r="E30" s="12" t="s">
        <v>86</v>
      </c>
      <c r="F30" s="12">
        <v>1</v>
      </c>
      <c r="G30" s="64">
        <v>13</v>
      </c>
      <c r="H30" s="74">
        <f t="shared" si="0"/>
        <v>182</v>
      </c>
      <c r="I30" s="7"/>
      <c r="J30" s="16"/>
    </row>
    <row r="31" spans="1:12" customFormat="1" ht="23.25">
      <c r="A31" s="10" t="s">
        <v>109</v>
      </c>
      <c r="B31" s="70" t="s">
        <v>72</v>
      </c>
      <c r="C31" s="40" t="s">
        <v>93</v>
      </c>
      <c r="D31" s="12">
        <v>14</v>
      </c>
      <c r="E31" s="12" t="s">
        <v>87</v>
      </c>
      <c r="F31" s="12">
        <v>1</v>
      </c>
      <c r="G31" s="64">
        <v>16</v>
      </c>
      <c r="H31" s="74">
        <f t="shared" si="0"/>
        <v>224</v>
      </c>
      <c r="I31" s="7"/>
      <c r="J31" s="16"/>
    </row>
    <row r="32" spans="1:12" customFormat="1" ht="23.25">
      <c r="A32" s="10" t="s">
        <v>110</v>
      </c>
      <c r="B32" s="68" t="s">
        <v>74</v>
      </c>
      <c r="C32" s="40" t="s">
        <v>93</v>
      </c>
      <c r="D32" s="46">
        <v>1</v>
      </c>
      <c r="E32" s="19" t="s">
        <v>88</v>
      </c>
      <c r="F32" s="19">
        <v>1</v>
      </c>
      <c r="G32" s="71">
        <v>6.08</v>
      </c>
      <c r="H32" s="74">
        <f t="shared" si="0"/>
        <v>6.08</v>
      </c>
      <c r="I32" s="7"/>
      <c r="J32" s="16"/>
    </row>
    <row r="33" spans="1:10" customFormat="1" ht="23.25">
      <c r="A33" s="10" t="s">
        <v>111</v>
      </c>
      <c r="B33" s="68" t="s">
        <v>75</v>
      </c>
      <c r="C33" s="40" t="s">
        <v>93</v>
      </c>
      <c r="D33" s="47">
        <v>20</v>
      </c>
      <c r="E33" s="19" t="s">
        <v>12</v>
      </c>
      <c r="F33" s="32">
        <v>1</v>
      </c>
      <c r="G33" s="72">
        <v>1.49</v>
      </c>
      <c r="H33" s="74">
        <f t="shared" si="0"/>
        <v>29.8</v>
      </c>
      <c r="I33" s="7"/>
      <c r="J33" s="16"/>
    </row>
    <row r="34" spans="1:10" customFormat="1" ht="23.25">
      <c r="A34" s="10" t="s">
        <v>112</v>
      </c>
      <c r="B34" s="68" t="s">
        <v>76</v>
      </c>
      <c r="C34" s="40" t="s">
        <v>93</v>
      </c>
      <c r="D34" s="47">
        <v>20</v>
      </c>
      <c r="E34" s="19" t="s">
        <v>12</v>
      </c>
      <c r="F34" s="32">
        <v>1</v>
      </c>
      <c r="G34" s="75">
        <v>18.940000000000001</v>
      </c>
      <c r="H34" s="74">
        <f t="shared" si="0"/>
        <v>378.8</v>
      </c>
      <c r="I34" s="7"/>
      <c r="J34" s="16"/>
    </row>
    <row r="35" spans="1:10" customFormat="1" ht="23.25">
      <c r="A35" s="10" t="s">
        <v>113</v>
      </c>
      <c r="B35" s="68" t="s">
        <v>77</v>
      </c>
      <c r="C35" s="40" t="s">
        <v>93</v>
      </c>
      <c r="D35" s="47">
        <v>20</v>
      </c>
      <c r="E35" s="19" t="s">
        <v>12</v>
      </c>
      <c r="F35" s="32">
        <v>1</v>
      </c>
      <c r="G35" s="75">
        <v>4.7699999999999996</v>
      </c>
      <c r="H35" s="74">
        <f t="shared" si="0"/>
        <v>95.399999999999991</v>
      </c>
      <c r="I35" s="7"/>
      <c r="J35" s="16"/>
    </row>
    <row r="36" spans="1:10" customFormat="1" ht="23.25">
      <c r="A36" s="10" t="s">
        <v>114</v>
      </c>
      <c r="B36" s="68" t="s">
        <v>78</v>
      </c>
      <c r="C36" s="40" t="s">
        <v>93</v>
      </c>
      <c r="D36" s="12">
        <v>1</v>
      </c>
      <c r="E36" s="12" t="s">
        <v>32</v>
      </c>
      <c r="F36" s="12">
        <v>1</v>
      </c>
      <c r="G36" s="76">
        <v>5.78</v>
      </c>
      <c r="H36" s="74">
        <f t="shared" si="0"/>
        <v>5.78</v>
      </c>
      <c r="I36" s="7"/>
      <c r="J36" s="16"/>
    </row>
    <row r="37" spans="1:10" customFormat="1" ht="23.25">
      <c r="A37" s="10" t="s">
        <v>115</v>
      </c>
      <c r="B37" s="68" t="s">
        <v>79</v>
      </c>
      <c r="C37" s="40" t="s">
        <v>93</v>
      </c>
      <c r="D37" s="47">
        <v>10</v>
      </c>
      <c r="E37" s="19" t="s">
        <v>12</v>
      </c>
      <c r="F37" s="32">
        <v>1</v>
      </c>
      <c r="G37" s="75">
        <v>7.99</v>
      </c>
      <c r="H37" s="74">
        <f t="shared" si="0"/>
        <v>79.900000000000006</v>
      </c>
      <c r="I37" s="7"/>
      <c r="J37" s="16"/>
    </row>
    <row r="38" spans="1:10" customFormat="1" ht="23.25">
      <c r="A38" s="10" t="s">
        <v>116</v>
      </c>
      <c r="B38" s="68" t="s">
        <v>94</v>
      </c>
      <c r="C38" s="40" t="s">
        <v>95</v>
      </c>
      <c r="D38" s="47">
        <v>500</v>
      </c>
      <c r="E38" s="19" t="s">
        <v>32</v>
      </c>
      <c r="F38" s="32">
        <v>1</v>
      </c>
      <c r="G38" s="75">
        <v>24</v>
      </c>
      <c r="H38" s="74">
        <f t="shared" si="0"/>
        <v>12000</v>
      </c>
      <c r="I38" s="7"/>
      <c r="J38" s="16"/>
    </row>
    <row r="39" spans="1:10" customFormat="1">
      <c r="A39" s="34">
        <v>7</v>
      </c>
      <c r="B39" s="35" t="s">
        <v>80</v>
      </c>
      <c r="C39" s="36"/>
      <c r="D39" s="30"/>
      <c r="E39" s="30"/>
      <c r="F39" s="30"/>
      <c r="G39" s="31"/>
      <c r="H39" s="77">
        <f>SUM(H40:H43)</f>
        <v>1597.32</v>
      </c>
      <c r="I39" s="7"/>
    </row>
    <row r="40" spans="1:10" s="11" customFormat="1">
      <c r="A40" s="9" t="s">
        <v>15</v>
      </c>
      <c r="B40" s="65" t="s">
        <v>81</v>
      </c>
      <c r="C40" s="40" t="s">
        <v>101</v>
      </c>
      <c r="D40" s="12">
        <v>20</v>
      </c>
      <c r="E40" s="22" t="s">
        <v>12</v>
      </c>
      <c r="F40" s="22">
        <v>1</v>
      </c>
      <c r="G40" s="73">
        <v>45</v>
      </c>
      <c r="H40" s="74">
        <f t="shared" ref="H40:H43" si="2">D40*F40*G40</f>
        <v>900</v>
      </c>
    </row>
    <row r="41" spans="1:10" s="11" customFormat="1">
      <c r="A41" s="9" t="s">
        <v>36</v>
      </c>
      <c r="B41" s="65" t="s">
        <v>82</v>
      </c>
      <c r="C41" s="40" t="s">
        <v>93</v>
      </c>
      <c r="D41" s="12">
        <v>20</v>
      </c>
      <c r="E41" s="22" t="s">
        <v>12</v>
      </c>
      <c r="F41" s="22">
        <v>1</v>
      </c>
      <c r="G41" s="80">
        <v>17.899999999999999</v>
      </c>
      <c r="H41" s="74">
        <f t="shared" si="2"/>
        <v>358</v>
      </c>
    </row>
    <row r="42" spans="1:10" s="11" customFormat="1">
      <c r="A42" s="9" t="s">
        <v>37</v>
      </c>
      <c r="B42" s="65" t="s">
        <v>83</v>
      </c>
      <c r="C42" s="40" t="s">
        <v>93</v>
      </c>
      <c r="D42" s="12">
        <v>4</v>
      </c>
      <c r="E42" s="22" t="s">
        <v>12</v>
      </c>
      <c r="F42" s="22">
        <v>1</v>
      </c>
      <c r="G42" s="80">
        <v>49.88</v>
      </c>
      <c r="H42" s="74">
        <f t="shared" si="2"/>
        <v>199.52</v>
      </c>
    </row>
    <row r="43" spans="1:10" s="11" customFormat="1" ht="15.75" thickBot="1">
      <c r="A43" s="9" t="s">
        <v>38</v>
      </c>
      <c r="B43" s="69" t="s">
        <v>84</v>
      </c>
      <c r="C43" s="40" t="s">
        <v>93</v>
      </c>
      <c r="D43" s="46">
        <v>20</v>
      </c>
      <c r="E43" s="22" t="s">
        <v>12</v>
      </c>
      <c r="F43" s="22">
        <v>1</v>
      </c>
      <c r="G43" s="81">
        <v>6.99</v>
      </c>
      <c r="H43" s="74">
        <f t="shared" si="2"/>
        <v>139.80000000000001</v>
      </c>
    </row>
    <row r="44" spans="1:10" s="11" customFormat="1">
      <c r="A44" s="34">
        <v>8</v>
      </c>
      <c r="B44" s="35" t="s">
        <v>17</v>
      </c>
      <c r="C44" s="36"/>
      <c r="D44" s="30"/>
      <c r="E44" s="30"/>
      <c r="F44" s="30"/>
      <c r="G44" s="31"/>
      <c r="H44" s="58">
        <f>SUM(H45:H45)</f>
        <v>4800</v>
      </c>
    </row>
    <row r="45" spans="1:10" s="11" customFormat="1">
      <c r="A45" s="9" t="s">
        <v>16</v>
      </c>
      <c r="B45" s="44" t="s">
        <v>31</v>
      </c>
      <c r="C45" s="40" t="s">
        <v>97</v>
      </c>
      <c r="D45" s="46">
        <v>240</v>
      </c>
      <c r="E45" s="22" t="s">
        <v>12</v>
      </c>
      <c r="F45" s="22">
        <v>1</v>
      </c>
      <c r="G45" s="49">
        <v>20</v>
      </c>
      <c r="H45" s="20">
        <f t="shared" ref="H45" si="3">D45*F45*G45</f>
        <v>4800</v>
      </c>
    </row>
    <row r="46" spans="1:10" s="11" customFormat="1">
      <c r="A46" s="9"/>
      <c r="B46" s="66"/>
      <c r="C46" s="40"/>
      <c r="D46" s="51"/>
      <c r="E46" s="22"/>
      <c r="F46" s="22"/>
      <c r="G46" s="67"/>
      <c r="H46" s="20"/>
    </row>
    <row r="47" spans="1:10" customFormat="1">
      <c r="A47" s="82" t="s">
        <v>35</v>
      </c>
      <c r="B47" s="83"/>
      <c r="C47" s="83"/>
      <c r="D47" s="83"/>
      <c r="E47" s="83"/>
      <c r="F47" s="83"/>
      <c r="G47" s="84"/>
      <c r="H47" s="58">
        <f>H10+H12+H20+H22+H26+H39+H44+H25</f>
        <v>274200</v>
      </c>
      <c r="I47" s="7"/>
    </row>
    <row r="48" spans="1:10" customFormat="1">
      <c r="A48" s="35" t="s">
        <v>49</v>
      </c>
      <c r="B48" s="35"/>
      <c r="C48" s="35"/>
      <c r="D48" s="30"/>
      <c r="E48" s="30"/>
      <c r="F48" s="30"/>
      <c r="G48" s="31"/>
      <c r="H48" s="31"/>
      <c r="I48" s="7"/>
    </row>
    <row r="49" spans="1:9" customFormat="1">
      <c r="A49" s="34">
        <v>1</v>
      </c>
      <c r="B49" s="35" t="s">
        <v>51</v>
      </c>
      <c r="C49" s="35"/>
      <c r="D49" s="30"/>
      <c r="E49" s="30"/>
      <c r="F49" s="30"/>
      <c r="G49" s="31"/>
      <c r="H49" s="58">
        <f>SUM(H50:H51)</f>
        <v>25800</v>
      </c>
      <c r="I49" s="7"/>
    </row>
    <row r="50" spans="1:9">
      <c r="A50" s="10" t="s">
        <v>9</v>
      </c>
      <c r="B50" s="10" t="s">
        <v>50</v>
      </c>
      <c r="C50" s="40" t="s">
        <v>99</v>
      </c>
      <c r="D50" s="19">
        <v>1</v>
      </c>
      <c r="E50" s="19" t="s">
        <v>45</v>
      </c>
      <c r="F50" s="32">
        <v>12</v>
      </c>
      <c r="G50" s="63">
        <v>1300</v>
      </c>
      <c r="H50" s="20">
        <f t="shared" ref="H50:H51" si="4">D50*F50*G50</f>
        <v>15600</v>
      </c>
    </row>
    <row r="51" spans="1:9">
      <c r="A51" s="12" t="s">
        <v>11</v>
      </c>
      <c r="B51" s="12" t="s">
        <v>52</v>
      </c>
      <c r="C51" s="40" t="s">
        <v>98</v>
      </c>
      <c r="D51" s="21">
        <v>1</v>
      </c>
      <c r="E51" s="21" t="s">
        <v>45</v>
      </c>
      <c r="F51" s="27">
        <v>12</v>
      </c>
      <c r="G51" s="18">
        <v>850</v>
      </c>
      <c r="H51" s="20">
        <f t="shared" si="4"/>
        <v>10200</v>
      </c>
    </row>
    <row r="52" spans="1:9">
      <c r="A52" s="82" t="s">
        <v>102</v>
      </c>
      <c r="B52" s="83"/>
      <c r="C52" s="83"/>
      <c r="D52" s="83"/>
      <c r="E52" s="83"/>
      <c r="F52" s="83"/>
      <c r="G52" s="84"/>
      <c r="H52" s="58">
        <f>H49</f>
        <v>25800</v>
      </c>
    </row>
    <row r="53" spans="1:9">
      <c r="D53" s="54"/>
      <c r="E53" s="55"/>
      <c r="F53" s="55"/>
      <c r="G53" s="56" t="s">
        <v>18</v>
      </c>
      <c r="H53" s="53">
        <f>H52+H47</f>
        <v>300000</v>
      </c>
    </row>
    <row r="54" spans="1:9">
      <c r="D54" s="54"/>
      <c r="E54" s="55"/>
      <c r="F54" s="55"/>
      <c r="G54" s="57" t="s">
        <v>19</v>
      </c>
      <c r="H54" s="53">
        <f>H53</f>
        <v>300000</v>
      </c>
    </row>
  </sheetData>
  <mergeCells count="15">
    <mergeCell ref="A52:G52"/>
    <mergeCell ref="A1:H1"/>
    <mergeCell ref="A2:H3"/>
    <mergeCell ref="B4:C4"/>
    <mergeCell ref="A47:G47"/>
    <mergeCell ref="D8:H8"/>
    <mergeCell ref="A9:B9"/>
    <mergeCell ref="D5:D7"/>
    <mergeCell ref="B5:C7"/>
    <mergeCell ref="E5:E7"/>
    <mergeCell ref="B20:C20"/>
    <mergeCell ref="A4:A7"/>
    <mergeCell ref="F5:F7"/>
    <mergeCell ref="G5:G7"/>
    <mergeCell ref="H5:H7"/>
  </mergeCells>
  <phoneticPr fontId="0" type="noConversion"/>
  <printOptions horizontalCentered="1"/>
  <pageMargins left="0.23622047244094491" right="0.19685039370078741" top="0.82677165354330717" bottom="0.31496062992125984" header="0.31496062992125984" footer="0.2362204724409449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Sem Contrato de Patrocínio</vt:lpstr>
      <vt:lpstr>'Sem Contrato de Patrocínio'!Titulos_de_impressao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Donald</cp:lastModifiedBy>
  <cp:lastPrinted>2018-12-10T12:52:06Z</cp:lastPrinted>
  <dcterms:created xsi:type="dcterms:W3CDTF">2011-02-11T16:03:47Z</dcterms:created>
  <dcterms:modified xsi:type="dcterms:W3CDTF">2019-11-04T10:48:27Z</dcterms:modified>
</cp:coreProperties>
</file>